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8.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13BD64A-157B-4B96-9A23-64FC5C4FB71A}"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MICS06" sheetId="139" r:id="rId5"/>
    <sheet name="SFHS16" sheetId="140" r:id="rId6"/>
    <sheet name="SHFS17" sheetId="141" r:id="rId7"/>
    <sheet name="data_summary" sheetId="142" r:id="rId13"/>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<sst xmlns="http://schemas.openxmlformats.org/spreadsheetml/2006/main" count="18805" uniqueCount="636">
  <si>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</si>
  <si>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</si>
  <si>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</si>
  <si>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</si>
  <si>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</si>
  <si>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</si>
  <si>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</si>
  <si>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</si>
  <si>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</si>
  <si>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</si>
  <si>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</si>
  <si>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</si>
  <si>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</si>
  <si>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</si>
  <si>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</si>
  <si>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</si>
  <si>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</si>
  <si>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</si>
  <si>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</si>
  <si>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</si>
  <si>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</si>
  <si>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</si>
  <si>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</si>
  <si>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</si>
  <si>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</si>
  <si>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</si>
  <si>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</si>
  <si>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</si>
  <si>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</si>
  <si>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</si>
  <si>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</si>
  <si>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</si>
  <si>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</si>
  <si>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</si>
  <si>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</si>
  <si>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</si>
  <si>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</si>
  <si>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</si>
  <si>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</si>
  <si>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</si>
  <si>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</si>
  <si>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</si>
  <si>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</si>
  <si>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</si>
  <si>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</si>
  <si>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</si>
  <si>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</si>
  <si>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</si>
  <si>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</si>
  <si>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</si>
  <si>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</si>
  <si>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</si>
  <si>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</si>
  <si>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</si>
  <si>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</si>
  <si>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</si>
  <si>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</si>
  <si>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</si>
  <si>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</si>
  <si>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</si>
  <si>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</si>
  <si>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</si>
  <si>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</si>
  <si>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</si>
  <si>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</si>
  <si>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</si>
  <si>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</si>
  <si>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</si>
  <si>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</si>
  <si>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</si>
  <si>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</si>
  <si>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</si>
  <si>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</si>
  <si>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</si>
  <si>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</si>
  <si>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</si>
  <si>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</si>
  <si>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</si>
  <si>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</si>
  <si>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</si>
  <si>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</si>
  <si>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</si>
  <si>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</si>
  <si>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</si>
  <si>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</si>
  <si>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</si>
  <si>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</si>
  <si>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</si>
  <si>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</si>
  <si>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</si>
  <si>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</si>
  <si>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</si>
  <si>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</si>
  <si>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</si>
  <si>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</si>
  <si>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</si>
  <si>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</si>
  <si>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</si>
  <si>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</si>
  <si>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</si>
  <si>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</si>
  <si>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</si>
  <si>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</si>
  <si>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</si>
  <si>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</si>
  <si>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</si>
  <si>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</si>
  <si>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</si>
  <si>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</si>
  <si>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</si>
  <si>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</si>
  <si>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</si>
  <si>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</si>
  <si>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</si>
  <si>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</si>
  <si>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</si>
  <si>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</si>
  <si>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</si>
  <si>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</si>
  <si>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</si>
  <si>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</si>
  <si>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</si>
  <si>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</si>
  <si>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</si>
  <si>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</si>
  <si>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</si>
  <si>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</si>
  <si>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</si>
  <si>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</si>
  <si>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</si>
  <si>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</si>
  <si>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</si>
  <si>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</si>
  <si>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</si>
  <si>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</si>
  <si>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</si>
  <si>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</si>
  <si>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</si>
  <si>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</si>
  <si>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</si>
  <si>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</si>
  <si>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</si>
  <si>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</si>
  <si>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</si>
  <si>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</si>
  <si>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</si>
  <si>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 South</t>
  </si>
  <si>
    <t>North East</t>
  </si>
  <si>
    <t>North West</t>
  </si>
  <si>
    <t>Improved Water source on premises</t>
  </si>
  <si>
    <t>Main source of drinking water</t>
  </si>
  <si>
    <t>Piped into dwelling</t>
  </si>
  <si>
    <t>Piped into yard or plot</t>
  </si>
  <si>
    <t>Public tap/standpipe</t>
  </si>
  <si>
    <t>Tubewell/borehole</t>
  </si>
  <si>
    <t>Protected well</t>
  </si>
  <si>
    <t>Unprotected well</t>
  </si>
  <si>
    <t>Protected spring</t>
  </si>
  <si>
    <t>Unprotected spring</t>
  </si>
  <si>
    <t>Roof top</t>
  </si>
  <si>
    <t>Berkad</t>
  </si>
  <si>
    <t>Balli</t>
  </si>
  <si>
    <t>Tanker-truck</t>
  </si>
  <si>
    <t>Cart with small tank/drum</t>
  </si>
  <si>
    <t>Bottled water</t>
  </si>
  <si>
    <t>Missing</t>
  </si>
  <si>
    <t>Shared among Improved Sanitation</t>
  </si>
  <si>
    <t>Kind of toilet facility</t>
  </si>
  <si>
    <t>Flush to piped sewer system</t>
  </si>
  <si>
    <t>Flush to septic tank</t>
  </si>
  <si>
    <t>Flush to pit (latrine)</t>
  </si>
  <si>
    <t>Flush to somewhere else</t>
  </si>
  <si>
    <t>Ventilated Improved Pit latrine (VIP)</t>
  </si>
  <si>
    <t>Pit latrine with slab</t>
  </si>
  <si>
    <t>Pit latrine without slab/open pit</t>
  </si>
  <si>
    <t>No facilities or bush or field</t>
  </si>
  <si>
    <t>Total</t>
  </si>
  <si>
    <t>Somalia</t>
  </si>
  <si>
    <t>Count</t>
  </si>
  <si>
    <t>W_text_t</t>
  </si>
  <si>
    <t/>
  </si>
  <si>
    <t>W_text_i</t>
  </si>
  <si>
    <t>S_text_s</t>
  </si>
  <si>
    <t>S_text_i</t>
  </si>
  <si>
    <t>Urban/Rural</t>
  </si>
  <si>
    <t>Urban</t>
  </si>
  <si>
    <t>Rural</t>
  </si>
  <si>
    <t>2006</t>
  </si>
  <si>
    <t>Component Matrix</t>
  </si>
  <si>
    <t>Component</t>
  </si>
  <si>
    <t>1</t>
  </si>
  <si>
    <t>Electricity</t>
  </si>
  <si>
    <t>Metal/tin roof</t>
  </si>
  <si>
    <t>Earth/sand floor</t>
  </si>
  <si>
    <t>Mobile telephone</t>
  </si>
  <si>
    <t>Television</t>
  </si>
  <si>
    <t>cow0</t>
  </si>
  <si>
    <t>Non-mobile telephone</t>
  </si>
  <si>
    <t>Cement floor</t>
  </si>
  <si>
    <t>Charcoal fuel</t>
  </si>
  <si>
    <t>horse0</t>
  </si>
  <si>
    <t>Satellite Dish</t>
  </si>
  <si>
    <t>Wood fuel</t>
  </si>
  <si>
    <t>Clock</t>
  </si>
  <si>
    <t>horse1</t>
  </si>
  <si>
    <t>Stone with lime/cement walls</t>
  </si>
  <si>
    <t>sheep0</t>
  </si>
  <si>
    <t>Vinyl/asphalt strip floor</t>
  </si>
  <si>
    <t>Radio</t>
  </si>
  <si>
    <t>Fan</t>
  </si>
  <si>
    <t>Cane/palm/trunks walls</t>
  </si>
  <si>
    <t>Car/truck</t>
  </si>
  <si>
    <t>Bed</t>
  </si>
  <si>
    <t>Small land</t>
  </si>
  <si>
    <t>cow1</t>
  </si>
  <si>
    <t>Thatch/palm leaf roof</t>
  </si>
  <si>
    <t>Cement walls</t>
  </si>
  <si>
    <t>Ceramic tiles floor</t>
  </si>
  <si>
    <t>sheep1</t>
  </si>
  <si>
    <t>Refrigetaror</t>
  </si>
  <si>
    <t>chicken0</t>
  </si>
  <si>
    <t>Watch</t>
  </si>
  <si>
    <t>Rustic mat roof</t>
  </si>
  <si>
    <t>Persons per sleeping rooms</t>
  </si>
  <si>
    <t>camel0</t>
  </si>
  <si>
    <t>DVD</t>
  </si>
  <si>
    <t>Animal drawn cart</t>
  </si>
  <si>
    <t>Calamine/cement fibre roof</t>
  </si>
  <si>
    <t>goat0</t>
  </si>
  <si>
    <t>chicken1</t>
  </si>
  <si>
    <t>cow10</t>
  </si>
  <si>
    <t>Covered adobe walls</t>
  </si>
  <si>
    <t>Bicycle</t>
  </si>
  <si>
    <t>Cement roof</t>
  </si>
  <si>
    <t>Stone with mud walls</t>
  </si>
  <si>
    <t>Sewing Machine</t>
  </si>
  <si>
    <t>No walls</t>
  </si>
  <si>
    <t>cow5</t>
  </si>
  <si>
    <t>Finished wooden walls</t>
  </si>
  <si>
    <t>Cardboard roof</t>
  </si>
  <si>
    <t>Plywood walls</t>
  </si>
  <si>
    <t>sheep10</t>
  </si>
  <si>
    <t>Bamboo with mud wall</t>
  </si>
  <si>
    <t>Palm/bamboo roof</t>
  </si>
  <si>
    <t>Cement blocks walls</t>
  </si>
  <si>
    <t>Brick walls</t>
  </si>
  <si>
    <t>Carpet floor</t>
  </si>
  <si>
    <t>camel1</t>
  </si>
  <si>
    <t>Wood roof</t>
  </si>
  <si>
    <t>goat1</t>
  </si>
  <si>
    <t>Straw/shrub/grass fuel</t>
  </si>
  <si>
    <t>Roofing shingles roof</t>
  </si>
  <si>
    <t>camel10</t>
  </si>
  <si>
    <t>Electricity fuel</t>
  </si>
  <si>
    <t>chicken10</t>
  </si>
  <si>
    <t>Palm/bamboo floor</t>
  </si>
  <si>
    <t>cooks at open sky</t>
  </si>
  <si>
    <t>goat10</t>
  </si>
  <si>
    <t>goat30</t>
  </si>
  <si>
    <t>Sod roof</t>
  </si>
  <si>
    <t>LPG fuel</t>
  </si>
  <si>
    <t>camel5</t>
  </si>
  <si>
    <t>Wood planks roof</t>
  </si>
  <si>
    <t>Reused wood walls</t>
  </si>
  <si>
    <t>Cardboard walls</t>
  </si>
  <si>
    <t>Dirt walls</t>
  </si>
  <si>
    <t>sheep30</t>
  </si>
  <si>
    <t>No roof</t>
  </si>
  <si>
    <t>Kerosene fuel</t>
  </si>
  <si>
    <t>Uncovered adobe walls</t>
  </si>
  <si>
    <t>cooks on closed owen</t>
  </si>
  <si>
    <t>cooks on open owen</t>
  </si>
  <si>
    <t>horse5</t>
  </si>
  <si>
    <t>Wood planks/shingles walls</t>
  </si>
  <si>
    <t>Agrciultural crop residue fuel</t>
  </si>
  <si>
    <t>does not cook</t>
  </si>
  <si>
    <t>Wood planks floor</t>
  </si>
  <si>
    <t>Medium land</t>
  </si>
  <si>
    <t>chicken30</t>
  </si>
  <si>
    <t>Communalities</t>
  </si>
  <si>
    <t>Extraction</t>
  </si>
  <si>
    <t>Big land</t>
  </si>
  <si>
    <t>horse10</t>
  </si>
  <si>
    <t>Total Variance Explained</t>
  </si>
  <si>
    <t>Extraction Sums of Squared Loadings</t>
  </si>
  <si>
    <t>% of Variance</t>
  </si>
  <si>
    <t>Cumulative %</t>
  </si>
  <si>
    <t>Component Score Coefficient Matrix</t>
  </si>
  <si>
    <t>Component Score Covariance Matrix</t>
  </si>
  <si>
    <t>SHFS17</t>
  </si>
  <si>
    <t>Awdal</t>
  </si>
  <si>
    <t>Banadir</t>
  </si>
  <si>
    <t>Bari</t>
  </si>
  <si>
    <t>Mudug</t>
  </si>
  <si>
    <t>Nugaal</t>
  </si>
  <si>
    <t>Sanaag</t>
  </si>
  <si>
    <t>Sool</t>
  </si>
  <si>
    <t>Togdheer</t>
  </si>
  <si>
    <t>Woqooyi Galbeed</t>
  </si>
  <si>
    <t>Water facilities</t>
  </si>
  <si>
    <t>Piped supply</t>
  </si>
  <si>
    <t>Public tap</t>
  </si>
  <si>
    <t>Well</t>
  </si>
  <si>
    <t>Tanker</t>
  </si>
  <si>
    <t>Toilet facility</t>
  </si>
  <si>
    <t>Yes and connected to sewage</t>
  </si>
  <si>
    <t>Yes and not connected to sewage</t>
  </si>
  <si>
    <t>SHFS16</t>
  </si>
  <si>
    <t>Time to improved source based on:</t>
  </si>
  <si>
    <t>Ratio of Improved wells based on:</t>
  </si>
  <si>
    <t>Ratio of Shared improved based on:</t>
  </si>
  <si>
    <t>Ratio of Improved latrines based on:</t>
  </si>
  <si>
    <t>2016</t>
  </si>
  <si>
    <t>Has a TV, LCD, LED, etc...</t>
  </si>
  <si>
    <t>Own land</t>
  </si>
  <si>
    <t>Owns house</t>
  </si>
  <si>
    <t>Has washing machine</t>
  </si>
  <si>
    <t>Rents house</t>
  </si>
  <si>
    <t>Has an iron</t>
  </si>
  <si>
    <t>Has Satellite dish, receiver, etc...</t>
  </si>
  <si>
    <t>Other cook</t>
  </si>
  <si>
    <t>Has refrigerator, freezer, water cooler, etc...</t>
  </si>
  <si>
    <t>Coal, lignite for cooking</t>
  </si>
  <si>
    <t>Has a car, van, taxi, cart, etc...</t>
  </si>
  <si>
    <t>Has cooker, stove, oven, etc...</t>
  </si>
  <si>
    <t>Has an electric fan</t>
  </si>
  <si>
    <t>Dwelling: Apartment</t>
  </si>
  <si>
    <t>Dwelling: House</t>
  </si>
  <si>
    <t>Has computer or laptop connected or not to an internet line</t>
  </si>
  <si>
    <t>Has telephone, cell phone, etc...</t>
  </si>
  <si>
    <t>LPG, natural gas for cooking</t>
  </si>
  <si>
    <t>Has DVD, VCR, CD player, audio player, etc...</t>
  </si>
  <si>
    <t>Has an air conditioner</t>
  </si>
  <si>
    <t>Provided free</t>
  </si>
  <si>
    <t>Has photo or video camera</t>
  </si>
  <si>
    <t>Has bicycle, scooter, motorcycle, etc...</t>
  </si>
  <si>
    <t>Has radio or radio-cassette</t>
  </si>
  <si>
    <t>Has a sewing machine</t>
  </si>
  <si>
    <t>Has a truck, tractor, etc...</t>
  </si>
  <si>
    <t>Has other durables</t>
  </si>
  <si>
    <t>Electricity for cooking</t>
  </si>
  <si>
    <t>1 Poorest</t>
  </si>
  <si>
    <t>2 Poor</t>
  </si>
  <si>
    <t>3 Middle</t>
  </si>
  <si>
    <t>4 Rich</t>
  </si>
  <si>
    <t>5 Richest</t>
  </si>
  <si>
    <t>1 Awdal</t>
  </si>
  <si>
    <t>2 Bakool</t>
  </si>
  <si>
    <t>3 Banadir</t>
  </si>
  <si>
    <t>4 Bari</t>
  </si>
  <si>
    <t>5 Bay</t>
  </si>
  <si>
    <t>6 Galgaduug</t>
  </si>
  <si>
    <t>7 Gedo</t>
  </si>
  <si>
    <t>8 Hiran</t>
  </si>
  <si>
    <t>9 Jubbada Dhexe</t>
  </si>
  <si>
    <t>10 Jubbada Hoose</t>
  </si>
  <si>
    <t>11 Mudug</t>
  </si>
  <si>
    <t>12 Nugal</t>
  </si>
  <si>
    <t>13 Sanaag</t>
  </si>
  <si>
    <t>14 Shabeellaha Dhexe</t>
  </si>
  <si>
    <t>15 Shabeellaha Hoose</t>
  </si>
  <si>
    <t>16 Sool</t>
  </si>
  <si>
    <t>17 Togdheer</t>
  </si>
  <si>
    <t>18 Woqooyi Galbeed</t>
  </si>
  <si>
    <t>1 Improved</t>
  </si>
  <si>
    <t>2 Not Improved</t>
  </si>
  <si>
    <t>1 Basic</t>
  </si>
  <si>
    <t>2 Limited</t>
  </si>
  <si>
    <t>3 Other unimproved</t>
  </si>
  <si>
    <t>4 Surface water</t>
  </si>
  <si>
    <t>1 Yes</t>
  </si>
  <si>
    <t>2 No</t>
  </si>
  <si>
    <t>D.18 What is the main source of drinking water for the household?</t>
  </si>
  <si>
    <t>1 Piped water into the home</t>
  </si>
  <si>
    <t>2 Piped water into compound</t>
  </si>
  <si>
    <t>3 Public tap</t>
  </si>
  <si>
    <t>4 Tubewell / borehole</t>
  </si>
  <si>
    <t>5 Protected dug well</t>
  </si>
  <si>
    <t>6 Unprotected dug well</t>
  </si>
  <si>
    <t>7 Protected spring</t>
  </si>
  <si>
    <t>8 Water catchment</t>
  </si>
  <si>
    <t>9 Rainwater collection</t>
  </si>
  <si>
    <t>10 Bottled water</t>
  </si>
  <si>
    <t>11 Donkey carts / carts with small tank or drum</t>
  </si>
  <si>
    <t>12 Tanker-truck</t>
  </si>
  <si>
    <t>13 surface water (river, dam, lake, pond, stream, canal, irrigation channels)</t>
  </si>
  <si>
    <t>1000 Other</t>
  </si>
  <si>
    <t>4 Open defecation</t>
  </si>
  <si>
    <t>1 Sewer connection</t>
  </si>
  <si>
    <t>2 Septic tank connection</t>
  </si>
  <si>
    <t>3 Improved latrines</t>
  </si>
  <si>
    <t>4 Unimproved facilities</t>
  </si>
  <si>
    <t>5 Open defecation</t>
  </si>
  <si>
    <t>D.40 What kind of toilet facility do members of your household usually use?</t>
  </si>
  <si>
    <t>1 Flush/pour flush to: piped sewer system</t>
  </si>
  <si>
    <t>2 Flush/pour flush to: septic tank</t>
  </si>
  <si>
    <t>3 Flush/pour flush to: pit latrine</t>
  </si>
  <si>
    <t>4 Flush/pour flush to: elsewhere</t>
  </si>
  <si>
    <t>5 Flush/pour flush to: unknown place/not sure/Don't know where</t>
  </si>
  <si>
    <t>6 Ventilated improved pit latrine (VIP)</t>
  </si>
  <si>
    <t>7 Pit latrine with slab</t>
  </si>
  <si>
    <t>8 Pit latrine without slab/open pit</t>
  </si>
  <si>
    <t>9 Composting toilet</t>
  </si>
  <si>
    <t>10 Bucket</t>
  </si>
  <si>
    <t>11 Hanging toilet/hanging latrine</t>
  </si>
  <si>
    <t>12 No facilities, uses bush or field</t>
  </si>
  <si>
    <t>1000 Other (specify)</t>
  </si>
  <si>
    <t>1,00 Basic</t>
  </si>
  <si>
    <t>2,00 Limited</t>
  </si>
  <si>
    <t>3,00 No facility</t>
  </si>
  <si>
    <t>Nombre</t>
  </si>
  <si>
    <t>1,00 Urban</t>
  </si>
  <si>
    <t>2,00 Rural</t>
  </si>
  <si>
    <t>9,00 Missing</t>
  </si>
  <si>
    <t>2017</t>
  </si>
  <si>
    <t>Matrice des composantes</t>
  </si>
  <si>
    <t>Composante</t>
  </si>
  <si>
    <t>electricity_grid D.24 Does the household get its electricity via a connection to a mini-grid or g</t>
  </si>
  <si>
    <t>electricity Household has electricity</t>
  </si>
  <si>
    <t>cook2 Charcoal Stove</t>
  </si>
  <si>
    <t>cook1 Wood Stove</t>
  </si>
  <si>
    <t>ra_own__28 H.2 Does anyone in your household own any of the items below? Please select 'yes</t>
  </si>
  <si>
    <t>roof1 Metal Sheets</t>
  </si>
  <si>
    <t>floor1 Cement</t>
  </si>
  <si>
    <t>ra_own__11 H.2 Does anyone in your household own any of the items below? Please select 'yes</t>
  </si>
  <si>
    <t>ra_own__1 H.2 Does anyone in your household own any of the items below? Please select 'yes</t>
  </si>
  <si>
    <t>ra_own__13 H.2 Does anyone in your household own any of the items below? Please select 'yes</t>
  </si>
  <si>
    <t>ra_own__3 H.2 Does anyone in your household own any of the items below? Please select 'yes</t>
  </si>
  <si>
    <t>light5 Dry-cell battery flashlight</t>
  </si>
  <si>
    <t>ra_own__6 H.2 Does anyone in your household own any of the items below? Please select 'yes</t>
  </si>
  <si>
    <t>ra_own__8 H.2 Does anyone in your household own any of the items below? Please select 'yes</t>
  </si>
  <si>
    <t>acc_int D.56 Does anyone in the household connect to the internet from any location (inc</t>
  </si>
  <si>
    <t>acc_trans D.55 Public transport</t>
  </si>
  <si>
    <t>street_light D.52 Do you have functioning street lights or lamp posts on your street?</t>
  </si>
  <si>
    <t>roof3 Harar (Somali traditional)</t>
  </si>
  <si>
    <t>ra_own__9 H.2 Does anyone in your household own any of the items below? Please select 'yes</t>
  </si>
  <si>
    <t>ra_own__17 H.2 Does anyone in your household own any of the items below? Please select 'yes</t>
  </si>
  <si>
    <t>ra_own__18 H.2 Does anyone in your household own any of the items below? Please select 'yes</t>
  </si>
  <si>
    <t>ra_own__31 H.2 Does anyone in your household own any of the items below? Please select 'yes</t>
  </si>
  <si>
    <t>roof4 Raar</t>
  </si>
  <si>
    <t>ra_own__12 H.2 Does anyone in your household own any of the items below? Please select 'yes</t>
  </si>
  <si>
    <t>floor5 Other</t>
  </si>
  <si>
    <t>ra_own__4 H.2 Does anyone in your household own any of the items below? Please select 'yes</t>
  </si>
  <si>
    <t>floor3 Mud</t>
  </si>
  <si>
    <t>light7 Open wick lamp</t>
  </si>
  <si>
    <t>ra_own__10 H.2 Does anyone in your household own any of the items below? Please select 'yes</t>
  </si>
  <si>
    <t>floor2 Tiles (ceramic)</t>
  </si>
  <si>
    <t>roof6 Plastic sheet or cloth</t>
  </si>
  <si>
    <t>ra_own__7 H.2 Does anyone in your household own any of the items below? Please select 'yes</t>
  </si>
  <si>
    <t>land1 Owned</t>
  </si>
  <si>
    <t>electricity_phone D.25 Can you charge mobile phones with %electricity_str%?</t>
  </si>
  <si>
    <t>ra_own__35 H.2 Does anyone in your household own any of the items below? Please select 'yes</t>
  </si>
  <si>
    <t>light10 Firewood</t>
  </si>
  <si>
    <t>light12 None/no lighting</t>
  </si>
  <si>
    <t>cook3 Gas Stove</t>
  </si>
  <si>
    <t>Hut</t>
  </si>
  <si>
    <t>ra_own__30 H.2 Does anyone in your household own any of the items below? Please select 'yes</t>
  </si>
  <si>
    <t>light6 Candle</t>
  </si>
  <si>
    <t>ra_own__20 H.2 Does anyone in your household own any of the items below? Please select 'yes</t>
  </si>
  <si>
    <t>floor4 Wood</t>
  </si>
  <si>
    <t>ra_own__27 H.2 Does anyone in your household own any of the items below? Please select 'yes</t>
  </si>
  <si>
    <t>ra_own__16 H.2 Does anyone in your household own any of the items below? Please select 'yes</t>
  </si>
  <si>
    <t>Apartment Dwelling: Hut</t>
  </si>
  <si>
    <t>ra_own__24 H.2 Does anyone in your household own any of the items below? Please select 'yes</t>
  </si>
  <si>
    <t>ra_own__14 H.2 Does anyone in your household own any of the items below? Please select 'yes</t>
  </si>
  <si>
    <t>cook7 Biogas</t>
  </si>
  <si>
    <t>ra_own__5 H.2 Does anyone in your household own any of the items below? Please select 'yes</t>
  </si>
  <si>
    <t>light13 Other</t>
  </si>
  <si>
    <t>roof8 Other</t>
  </si>
  <si>
    <t>roof2 Tiles</t>
  </si>
  <si>
    <t>ra_own__29 H.2 Does anyone in your household own any of the items below? Please select 'yes</t>
  </si>
  <si>
    <t>ra_own__15 H.2 Does anyone in your household own any of the items below? Please select 'yes</t>
  </si>
  <si>
    <t>ra_own__33 H.2 Does anyone in your household own any of the items below? Please select 'yes</t>
  </si>
  <si>
    <t>ra_own__25 H.2 Does anyone in your household own any of the items below? Please select 'yes</t>
  </si>
  <si>
    <t>light8 Hurricane lamp with glass cover</t>
  </si>
  <si>
    <t>ra_own__26 H.2 Does anyone in your household own any of the items below? Please select 'yes</t>
  </si>
  <si>
    <t>ownshous Owns house</t>
  </si>
  <si>
    <t>light11 Biogas/natural gas</t>
  </si>
  <si>
    <t>light2 Solar Home System</t>
  </si>
  <si>
    <t>ra_own__36 H.2 Does anyone in your household own any of the items below? Please select 'yes</t>
  </si>
  <si>
    <t>light3 Solar Lantern/Lighting System</t>
  </si>
  <si>
    <t>cook20 Other</t>
  </si>
  <si>
    <t>ra_own__34 H.2 Does anyone in your household own any of the items below? Please select 'yes</t>
  </si>
  <si>
    <t>cook4 Electric Stove</t>
  </si>
  <si>
    <t>ra_own__19 H.2 Does anyone in your household own any of the items below? Please select 'yes</t>
  </si>
  <si>
    <t>land3 Land provided for free by relatives/friends</t>
  </si>
  <si>
    <t>electricity_choice D.26 Are you able to choose between different energy providers/suppliers?</t>
  </si>
  <si>
    <t>ra_own__23 H.2 Does anyone in your household own any of the items below? Please select 'yes</t>
  </si>
  <si>
    <t>cook6 Grass</t>
  </si>
  <si>
    <t>ra_own__22 H.2 Does anyone in your household own any of the items below? Please select 'yes</t>
  </si>
  <si>
    <t>light9 Pressurized mantle lamp</t>
  </si>
  <si>
    <t>ra_own__37 H.2 Does anyone in your household own any of the items below? Please select 'yes</t>
  </si>
  <si>
    <t>cook11 Crop Residue/Plant Biomass</t>
  </si>
  <si>
    <t>ra_own__21 H.2 Does anyone in your household own any of the items below? Please select 'yes</t>
  </si>
  <si>
    <t>light4 Rechargeable Battery (e.g. car battery)</t>
  </si>
  <si>
    <t>land6 Other</t>
  </si>
  <si>
    <t>cook12 Saw Dust</t>
  </si>
  <si>
    <t>land4 Community land</t>
  </si>
  <si>
    <t>roof5 Wood</t>
  </si>
  <si>
    <t>land2 Rented</t>
  </si>
  <si>
    <t>ra_own__2 H.2 Does anyone in your household own any of the items below? Please select 'yes</t>
  </si>
  <si>
    <t>ra_own__32 H.2 Does anyone in your household own any of the items below? Please select 'yes</t>
  </si>
  <si>
    <t>house Dwelling: House</t>
  </si>
  <si>
    <t>light1 Diesel/petrol generator</t>
  </si>
  <si>
    <t>cook15 Processed biomass (pellets)/ woodchips</t>
  </si>
  <si>
    <t>cook14 Biomass Briquette</t>
  </si>
  <si>
    <t>cook19 Garbage/plastic</t>
  </si>
  <si>
    <t>cook8 Coal/lignite</t>
  </si>
  <si>
    <t>cook10 Animal Waste/Dung</t>
  </si>
  <si>
    <t>cook9 Solar</t>
  </si>
  <si>
    <t>cook13 Coal Briquette</t>
  </si>
  <si>
    <t>roof7 Concrete (usually in abandoned building with no walls or roof)</t>
  </si>
  <si>
    <t>cook5 Paraffin</t>
  </si>
  <si>
    <t>cook17 LPG/ cooking gas</t>
  </si>
  <si>
    <t>Qualités de représentation</t>
  </si>
  <si>
    <t>Variance totale expliquée</t>
  </si>
  <si>
    <t>Sommes extraites du carré des chargements</t>
  </si>
  <si>
    <t>% de la variance</t>
  </si>
  <si>
    <t>% cumulé</t>
  </si>
  <si>
    <t>Matrice des coefficients des composantes</t>
  </si>
  <si>
    <t>Matrice de covariance des coefficients des composantes</t>
  </si>
  <si>
    <t>SFHS16</t>
  </si>
  <si>
    <t>iso3</t>
  </si>
  <si>
    <t>SOM</t>
  </si>
  <si>
    <t>year</t>
  </si>
  <si>
    <t>data_source</t>
  </si>
  <si>
    <t>SOM_2006_MICS</t>
  </si>
  <si>
    <t>SOM_2016_SFHS</t>
  </si>
  <si>
    <t>SOM_2017_SHFS</t>
  </si>
  <si>
    <t>row</t>
  </si>
  <si>
    <t>var1</t>
  </si>
  <si>
    <t>var2</t>
  </si>
  <si>
    <t>varname</t>
  </si>
  <si>
    <t>w_imp</t>
  </si>
  <si>
    <t>w_bas</t>
  </si>
  <si>
    <t>w_lim</t>
  </si>
  <si>
    <t>w_unimp</t>
  </si>
  <si>
    <t>w_sur</t>
  </si>
  <si>
    <t>w_pip</t>
  </si>
  <si>
    <t>w_pop</t>
  </si>
  <si>
    <t>w_premises</t>
  </si>
  <si>
    <t>w_30min</t>
  </si>
  <si>
    <t>w_available</t>
  </si>
  <si>
    <t>s_imp</t>
  </si>
  <si>
    <t>s_bas</t>
  </si>
  <si>
    <t>s_lim</t>
  </si>
  <si>
    <t>s_unimp</t>
  </si>
  <si>
    <t>s_od</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</si>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</sst>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34">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45170445875"/>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049989318521683"/>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45170445875"/>
      </left>
      <right style="thin">
        <color theme="0" tint="-0.049745170445875"/>
      </right>
      <top style="thin">
        <color theme="0" tint="-0.049745170445875"/>
      </top>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s>
  <cellStyleXfs count="45732">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2511">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27" borderId="10" xfId="19344" applyFill="true" applyAlignment="true">
      <alignment horizontal="center" vertical="center"/>
    </xf>
    <xf numFmtId="0" fontId="24" fillId="15" borderId="10" xfId="19344" applyFill="true"/>
    <xf numFmtId="0" fontId="151" fillId="3" borderId="57" xfId="45137" applyFont="true" applyBorder="true" applyAlignment="true">
      <alignment horizontal="center" wrapText="true"/>
    </xf>
    <xf numFmtId="0" fontId="151" fillId="26" borderId="58" xfId="45138" applyFont="true" applyFill="true" applyBorder="true" applyAlignment="true">
      <alignment horizontal="left" vertical="top" wrapText="true"/>
    </xf>
    <xf numFmtId="0" fontId="151" fillId="26" borderId="58" xfId="45139" applyFont="true" applyFill="true" applyBorder="true" applyAlignment="true">
      <alignment horizontal="left" vertical="top" wrapText="true"/>
    </xf>
    <xf numFmtId="168" fontId="150" fillId="3" borderId="58" xfId="45140" applyNumberFormat="true" applyFont="true" applyBorder="true" applyAlignment="true">
      <alignment horizontal="right" vertical="top"/>
    </xf>
    <xf numFmtId="0" fontId="151" fillId="26" borderId="59" xfId="45141" applyFont="true" applyFill="true" applyBorder="true" applyAlignment="true">
      <alignment horizontal="left" vertical="top" wrapText="true"/>
    </xf>
    <xf numFmtId="0" fontId="151" fillId="26" borderId="59" xfId="45142" applyFont="true" applyFill="true" applyBorder="true" applyAlignment="true">
      <alignment horizontal="left" vertical="top" wrapText="true"/>
    </xf>
    <xf numFmtId="168" fontId="150" fillId="3" borderId="59" xfId="45143" applyNumberFormat="true" applyFont="true" applyBorder="true" applyAlignment="true">
      <alignment horizontal="right" vertical="top"/>
    </xf>
    <xf numFmtId="0" fontId="151" fillId="26" borderId="60" xfId="45145" applyFont="true" applyFill="true" applyBorder="true" applyAlignment="true">
      <alignment horizontal="left" vertical="top" wrapText="true"/>
    </xf>
    <xf numFmtId="168" fontId="150" fillId="3" borderId="60" xfId="45146"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50" applyFont="true" applyAlignment="true">
      <alignment horizontal="center" wrapText="true"/>
    </xf>
    <xf numFmtId="0" fontId="151" fillId="3" borderId="10" xfId="45151" applyFont="true" applyAlignment="true">
      <alignment horizontal="center" wrapText="true"/>
    </xf>
    <xf numFmtId="0" fontId="151" fillId="3" borderId="10" xfId="45152" applyFont="true" applyAlignment="true">
      <alignment horizontal="center" wrapText="true"/>
    </xf>
    <xf numFmtId="0" fontId="151" fillId="3" borderId="57" xfId="45153" applyFont="true" applyBorder="true" applyAlignment="true">
      <alignment horizontal="center"/>
    </xf>
    <xf numFmtId="0" fontId="151" fillId="3" borderId="57" xfId="45154" applyFont="true" applyBorder="true" applyAlignment="true">
      <alignment horizontal="center"/>
    </xf>
    <xf numFmtId="0" fontId="151" fillId="3" borderId="57" xfId="45155" applyFont="true" applyBorder="true" applyAlignment="true">
      <alignment horizontal="center"/>
    </xf>
    <xf numFmtId="0" fontId="24" fillId="15" borderId="10" xfId="19344" applyFill="true" applyAlignment="true">
      <alignment vertical="center" wrapText="true"/>
    </xf>
    <xf numFmtId="0" fontId="151" fillId="3" borderId="57" xfId="45392" applyFont="true" applyBorder="true" applyAlignment="true">
      <alignment horizontal="center" wrapText="true"/>
    </xf>
    <xf numFmtId="0" fontId="151" fillId="26" borderId="58" xfId="45393" applyFont="true" applyFill="true" applyBorder="true" applyAlignment="true">
      <alignment horizontal="left" vertical="top" wrapText="true"/>
    </xf>
    <xf numFmtId="0" fontId="151" fillId="26" borderId="58" xfId="45394" applyFont="true" applyFill="true" applyBorder="true" applyAlignment="true">
      <alignment horizontal="left" vertical="top" wrapText="true"/>
    </xf>
    <xf numFmtId="168" fontId="150" fillId="3" borderId="58" xfId="45395" applyNumberFormat="true" applyFont="true" applyBorder="true" applyAlignment="true">
      <alignment horizontal="right" vertical="top"/>
    </xf>
    <xf numFmtId="0" fontId="151" fillId="26" borderId="59" xfId="45396" applyFont="true" applyFill="true" applyBorder="true" applyAlignment="true">
      <alignment horizontal="left" vertical="top" wrapText="true"/>
    </xf>
    <xf numFmtId="0" fontId="151" fillId="26" borderId="59" xfId="45397" applyFont="true" applyFill="true" applyBorder="true" applyAlignment="true">
      <alignment horizontal="left" vertical="top" wrapText="true"/>
    </xf>
    <xf numFmtId="168" fontId="150" fillId="3" borderId="59" xfId="45398" applyNumberFormat="true" applyFont="true" applyBorder="true" applyAlignment="true">
      <alignment horizontal="right" vertical="top"/>
    </xf>
    <xf numFmtId="0" fontId="151" fillId="26" borderId="60" xfId="45400" applyFont="true" applyFill="true" applyBorder="true" applyAlignment="true">
      <alignment horizontal="left" vertical="top" wrapText="true"/>
    </xf>
    <xf numFmtId="168" fontId="150" fillId="3" borderId="60" xfId="45401" applyNumberFormat="true" applyFont="true" applyBorder="true" applyAlignment="true">
      <alignment horizontal="right" vertical="top"/>
    </xf>
    <xf numFmtId="0" fontId="151" fillId="3" borderId="10" xfId="45405" applyFont="true" applyAlignment="true">
      <alignment horizontal="center" wrapText="true"/>
    </xf>
    <xf numFmtId="0" fontId="151" fillId="3" borderId="10" xfId="45406" applyFont="true" applyAlignment="true">
      <alignment horizontal="center" wrapText="true"/>
    </xf>
    <xf numFmtId="0" fontId="151" fillId="3" borderId="10" xfId="45407" applyFont="true" applyAlignment="true">
      <alignment horizontal="center" wrapText="true"/>
    </xf>
    <xf numFmtId="0" fontId="151" fillId="3" borderId="57" xfId="45408" applyFont="true" applyBorder="true" applyAlignment="true">
      <alignment horizontal="center"/>
    </xf>
    <xf numFmtId="0" fontId="151" fillId="3" borderId="57" xfId="45409" applyFont="true" applyBorder="true" applyAlignment="true">
      <alignment horizontal="center"/>
    </xf>
    <xf numFmtId="0" fontId="151" fillId="3" borderId="57" xfId="45410" applyFont="true" applyBorder="true" applyAlignment="true">
      <alignment horizontal="center"/>
    </xf>
    <xf numFmtId="0" fontId="24" fillId="15" borderId="10" xfId="19344" applyFill="true" applyAlignment="true">
      <alignment vertical="center"/>
    </xf>
    <xf numFmtId="0" fontId="151" fillId="15" borderId="10" xfId="19405" applyFont="true" applyFill="true" applyAlignment="true">
      <alignment horizontal="left" vertical="center" wrapText="true"/>
    </xf>
    <xf numFmtId="0" fontId="151" fillId="3" borderId="57" xfId="45665" applyFont="true" applyBorder="true" applyAlignment="true">
      <alignment horizontal="center" wrapText="true"/>
    </xf>
    <xf numFmtId="0" fontId="151" fillId="26" borderId="58" xfId="45666" applyFont="true" applyFill="true" applyBorder="true" applyAlignment="true">
      <alignment horizontal="left" vertical="top" wrapText="true"/>
    </xf>
    <xf numFmtId="0" fontId="151" fillId="26" borderId="58" xfId="45667" applyFont="true" applyFill="true" applyBorder="true" applyAlignment="true">
      <alignment horizontal="left" vertical="top" wrapText="true"/>
    </xf>
    <xf numFmtId="168" fontId="150" fillId="3" borderId="58" xfId="45668" applyNumberFormat="true" applyFont="true" applyBorder="true" applyAlignment="true">
      <alignment horizontal="right" vertical="top"/>
    </xf>
    <xf numFmtId="0" fontId="151" fillId="26" borderId="59" xfId="45669" applyFont="true" applyFill="true" applyBorder="true" applyAlignment="true">
      <alignment horizontal="left" vertical="top" wrapText="true"/>
    </xf>
    <xf numFmtId="0" fontId="151" fillId="26" borderId="59" xfId="45670" applyFont="true" applyFill="true" applyBorder="true" applyAlignment="true">
      <alignment horizontal="left" vertical="top" wrapText="true"/>
    </xf>
    <xf numFmtId="168" fontId="150" fillId="3" borderId="59" xfId="45671" applyNumberFormat="true" applyFont="true" applyBorder="true" applyAlignment="true">
      <alignment horizontal="right" vertical="top"/>
    </xf>
    <xf numFmtId="0" fontId="151" fillId="26" borderId="60" xfId="45673" applyFont="true" applyFill="true" applyBorder="true" applyAlignment="true">
      <alignment horizontal="left" vertical="top" wrapText="true"/>
    </xf>
    <xf numFmtId="168" fontId="150" fillId="3" borderId="60" xfId="45674" applyNumberFormat="true" applyFont="true" applyBorder="true" applyAlignment="true">
      <alignment horizontal="right" vertical="top"/>
    </xf>
    <xf numFmtId="0" fontId="151" fillId="3" borderId="10" xfId="45678" applyFont="true" applyAlignment="true">
      <alignment horizontal="center" wrapText="true"/>
    </xf>
    <xf numFmtId="0" fontId="151" fillId="3" borderId="10" xfId="45679" applyFont="true" applyAlignment="true">
      <alignment horizontal="center" wrapText="true"/>
    </xf>
    <xf numFmtId="0" fontId="151" fillId="3" borderId="10" xfId="45680" applyFont="true" applyAlignment="true">
      <alignment horizontal="center" wrapText="true"/>
    </xf>
    <xf numFmtId="0" fontId="151" fillId="3" borderId="57" xfId="45681" applyFont="true" applyBorder="true" applyAlignment="true">
      <alignment horizontal="center"/>
    </xf>
    <xf numFmtId="0" fontId="151" fillId="3" borderId="57" xfId="45682" applyFont="true" applyBorder="true" applyAlignment="true">
      <alignment horizontal="center"/>
    </xf>
    <xf numFmtId="0" fontId="151" fillId="3" borderId="57" xfId="45683"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63" applyFont="true" applyBorder="true" applyAlignment="true">
      <alignment horizontal="right" vertical="top" wrapText="true"/>
    </xf>
    <xf numFmtId="0" fontId="151" fillId="3" borderId="57" xfId="45166" applyFont="true" applyBorder="true" applyAlignment="true">
      <alignment horizontal="right" vertical="top" wrapText="true"/>
    </xf>
    <xf numFmtId="0" fontId="151" fillId="3" borderId="57" xfId="45167" applyFont="true" applyBorder="true" applyAlignment="true">
      <alignment horizontal="right" vertical="top" wrapText="true"/>
    </xf>
    <xf numFmtId="0" fontId="151" fillId="3" borderId="117" xfId="45171" applyFont="true" applyBorder="true" applyAlignment="true">
      <alignment horizontal="right" vertical="top" wrapText="true"/>
    </xf>
    <xf numFmtId="0" fontId="151" fillId="3" borderId="54" xfId="45172" applyFont="true" applyBorder="true" applyAlignment="true">
      <alignment horizontal="right" vertical="top" wrapText="true"/>
    </xf>
    <xf numFmtId="0" fontId="151" fillId="3" borderId="55" xfId="45173" applyFont="true" applyBorder="true" applyAlignment="true">
      <alignment horizontal="right" vertical="top" wrapText="true"/>
    </xf>
    <xf numFmtId="0" fontId="151" fillId="3" borderId="10" xfId="45150" applyFont="true" applyAlignment="true">
      <alignment horizontal="right" vertical="top" wrapText="true"/>
    </xf>
    <xf numFmtId="0" fontId="151" fillId="3" borderId="117" xfId="45180" applyFont="true" applyBorder="true" applyAlignment="true">
      <alignment horizontal="right" vertical="top" wrapText="true"/>
    </xf>
    <xf numFmtId="0" fontId="151" fillId="3" borderId="54" xfId="45181" applyFont="true" applyBorder="true" applyAlignment="true">
      <alignment horizontal="right" vertical="top" wrapText="true"/>
    </xf>
    <xf numFmtId="0" fontId="151" fillId="3" borderId="55" xfId="45182" applyFont="true" applyBorder="true" applyAlignment="true">
      <alignment horizontal="right" vertical="top" wrapText="true"/>
    </xf>
    <xf numFmtId="0" fontId="151" fillId="3" borderId="117" xfId="45189" applyFont="true" applyBorder="true" applyAlignment="true">
      <alignment horizontal="right" vertical="top" wrapText="true"/>
    </xf>
    <xf numFmtId="0" fontId="151" fillId="3" borderId="54" xfId="45190" applyFont="true" applyBorder="true" applyAlignment="true">
      <alignment horizontal="right" vertical="top" wrapText="true"/>
    </xf>
    <xf numFmtId="0" fontId="151" fillId="3" borderId="55" xfId="45191" applyFont="true" applyBorder="true" applyAlignment="true">
      <alignment horizontal="right" vertical="top" wrapText="true"/>
    </xf>
    <xf numFmtId="0" fontId="151" fillId="3" borderId="10" xfId="45152" applyFont="true" applyAlignment="true">
      <alignment horizontal="right" vertical="top" wrapText="true"/>
    </xf>
    <xf numFmtId="0" fontId="151" fillId="3" borderId="10" xfId="45151"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56" applyNumberFormat="true" applyFont="true" applyBorder="true" applyAlignment="true">
      <alignment horizontal="right" vertical="top" wrapText="true"/>
    </xf>
    <xf numFmtId="166" fontId="150" fillId="3" borderId="58" xfId="45157" applyNumberFormat="true" applyFont="true" applyBorder="true" applyAlignment="true">
      <alignment horizontal="right" vertical="top" wrapText="true"/>
    </xf>
    <xf numFmtId="166" fontId="150" fillId="3" borderId="58" xfId="45158" applyNumberFormat="true" applyFont="true" applyBorder="true" applyAlignment="true">
      <alignment horizontal="right" vertical="top" wrapText="true"/>
    </xf>
    <xf numFmtId="166" fontId="150" fillId="3" borderId="59" xfId="45159" applyNumberFormat="true" applyFont="true" applyBorder="true" applyAlignment="true">
      <alignment horizontal="right" vertical="top" wrapText="true"/>
    </xf>
    <xf numFmtId="166" fontId="150" fillId="3" borderId="59" xfId="45160" applyNumberFormat="true" applyFont="true" applyBorder="true" applyAlignment="true">
      <alignment horizontal="right" vertical="top" wrapText="true"/>
    </xf>
    <xf numFmtId="166" fontId="150" fillId="3" borderId="59" xfId="45161" applyNumberFormat="true" applyFont="true" applyBorder="true" applyAlignment="true">
      <alignment horizontal="right" vertical="top" wrapText="true"/>
    </xf>
    <xf numFmtId="166" fontId="150" fillId="3" borderId="60" xfId="45162" applyNumberFormat="true" applyFont="true" applyBorder="true" applyAlignment="true">
      <alignment horizontal="right" vertical="top" wrapText="true"/>
    </xf>
    <xf numFmtId="166" fontId="150" fillId="3" borderId="60" xfId="45164" applyNumberFormat="true" applyFont="true" applyBorder="true" applyAlignment="true">
      <alignment horizontal="right" vertical="top" wrapText="true"/>
    </xf>
    <xf numFmtId="166" fontId="150" fillId="3" borderId="60" xfId="45165" applyNumberFormat="true" applyFont="true" applyBorder="true" applyAlignment="true">
      <alignment horizontal="right" vertical="top" wrapText="true"/>
    </xf>
    <xf numFmtId="166" fontId="150" fillId="3" borderId="118" xfId="45174" applyNumberFormat="true" applyFont="true" applyBorder="true" applyAlignment="true">
      <alignment horizontal="right" vertical="top" wrapText="true"/>
    </xf>
    <xf numFmtId="166" fontId="150" fillId="3" borderId="119" xfId="45175" applyNumberFormat="true" applyFont="true" applyBorder="true" applyAlignment="true">
      <alignment horizontal="right" vertical="top" wrapText="true"/>
    </xf>
    <xf numFmtId="166" fontId="150" fillId="3" borderId="120" xfId="45176" applyNumberFormat="true" applyFont="true" applyBorder="true" applyAlignment="true">
      <alignment horizontal="right" vertical="top" wrapText="true"/>
    </xf>
    <xf numFmtId="0" fontId="151" fillId="3" borderId="57" xfId="45153" applyFont="true" applyBorder="true" applyAlignment="true">
      <alignment horizontal="right" vertical="top" wrapText="true"/>
    </xf>
    <xf numFmtId="166" fontId="150" fillId="3" borderId="118" xfId="45183" applyNumberFormat="true" applyFont="true" applyBorder="true" applyAlignment="true">
      <alignment horizontal="right" vertical="top" wrapText="true"/>
    </xf>
    <xf numFmtId="166" fontId="150" fillId="3" borderId="119" xfId="45184" applyNumberFormat="true" applyFont="true" applyBorder="true" applyAlignment="true">
      <alignment horizontal="right" vertical="top" wrapText="true"/>
    </xf>
    <xf numFmtId="166" fontId="150" fillId="3" borderId="120" xfId="45185" applyNumberFormat="true" applyFont="true" applyBorder="true" applyAlignment="true">
      <alignment horizontal="right" vertical="top" wrapText="true"/>
    </xf>
    <xf numFmtId="166" fontId="150" fillId="3" borderId="118" xfId="45192" applyNumberFormat="true" applyFont="true" applyBorder="true" applyAlignment="true">
      <alignment horizontal="right" vertical="top" wrapText="true"/>
    </xf>
    <xf numFmtId="166" fontId="150" fillId="3" borderId="119" xfId="45193" applyNumberFormat="true" applyFont="true" applyBorder="true" applyAlignment="true">
      <alignment horizontal="right" vertical="top" wrapText="true"/>
    </xf>
    <xf numFmtId="166" fontId="150" fillId="3" borderId="120" xfId="45194" applyNumberFormat="true" applyFont="true" applyBorder="true" applyAlignment="true">
      <alignment horizontal="right" vertical="top" wrapText="true"/>
    </xf>
    <xf numFmtId="0" fontId="151" fillId="3" borderId="57" xfId="45155" applyFont="true" applyBorder="true" applyAlignment="true">
      <alignment horizontal="right" vertical="top" wrapText="true"/>
    </xf>
    <xf numFmtId="0" fontId="151" fillId="3" borderId="57" xfId="45154" applyFont="true" applyBorder="true" applyAlignment="true">
      <alignment horizontal="right" vertical="top" wrapText="true"/>
    </xf>
    <xf numFmtId="0" fontId="151" fillId="3" borderId="57" xfId="45195" applyFont="true" applyBorder="true" applyAlignment="true">
      <alignment horizontal="right" vertical="top" wrapText="true"/>
    </xf>
    <xf numFmtId="166" fontId="150" fillId="3" borderId="121" xfId="45196" applyNumberFormat="true" applyFont="true" applyBorder="true" applyAlignment="true">
      <alignment horizontal="right" vertical="top" wrapText="true"/>
    </xf>
    <xf numFmtId="0" fontId="151" fillId="3" borderId="57" xfId="45197" applyFont="true" applyBorder="true" applyAlignment="true">
      <alignment horizontal="right" vertical="top" wrapText="true"/>
    </xf>
    <xf numFmtId="166" fontId="150" fillId="3" borderId="121" xfId="45198" applyNumberFormat="true" applyFont="true" applyBorder="true" applyAlignment="true">
      <alignment horizontal="right" vertical="top" wrapText="true"/>
    </xf>
    <xf numFmtId="0" fontId="151" fillId="3" borderId="57" xfId="45199" applyFont="true" applyBorder="true" applyAlignment="true">
      <alignment horizontal="right" vertical="top" wrapText="true"/>
    </xf>
    <xf numFmtId="166" fontId="150" fillId="3" borderId="121" xfId="45200" applyNumberFormat="true" applyFont="true" applyBorder="true" applyAlignment="true">
      <alignment horizontal="right" vertical="top" wrapText="true"/>
    </xf>
    <xf numFmtId="0" fontId="151" fillId="3" borderId="57" xfId="45420" applyFont="true" applyBorder="true" applyAlignment="true">
      <alignment horizontal="right" vertical="top" wrapText="true"/>
    </xf>
    <xf numFmtId="0" fontId="151" fillId="3" borderId="57" xfId="45421" applyFont="true" applyBorder="true" applyAlignment="true">
      <alignment horizontal="right" vertical="top" wrapText="true"/>
    </xf>
    <xf numFmtId="0" fontId="151" fillId="3" borderId="57" xfId="45422" applyFont="true" applyBorder="true" applyAlignment="true">
      <alignment horizontal="right" vertical="top" wrapText="true"/>
    </xf>
    <xf numFmtId="0" fontId="151" fillId="3" borderId="117" xfId="45426" applyFont="true" applyBorder="true" applyAlignment="true">
      <alignment horizontal="right" vertical="top" wrapText="true"/>
    </xf>
    <xf numFmtId="0" fontId="151" fillId="3" borderId="54" xfId="45427" applyFont="true" applyBorder="true" applyAlignment="true">
      <alignment horizontal="right" vertical="top" wrapText="true"/>
    </xf>
    <xf numFmtId="0" fontId="151" fillId="3" borderId="55" xfId="45428" applyFont="true" applyBorder="true" applyAlignment="true">
      <alignment horizontal="right" vertical="top" wrapText="true"/>
    </xf>
    <xf numFmtId="0" fontId="151" fillId="3" borderId="10" xfId="45407" applyFont="true" applyAlignment="true">
      <alignment horizontal="right" vertical="top" wrapText="true"/>
    </xf>
    <xf numFmtId="0" fontId="151" fillId="3" borderId="117" xfId="45435" applyFont="true" applyBorder="true" applyAlignment="true">
      <alignment horizontal="right" vertical="top" wrapText="true"/>
    </xf>
    <xf numFmtId="0" fontId="151" fillId="3" borderId="54" xfId="45436" applyFont="true" applyBorder="true" applyAlignment="true">
      <alignment horizontal="right" vertical="top" wrapText="true"/>
    </xf>
    <xf numFmtId="0" fontId="151" fillId="3" borderId="55" xfId="45437" applyFont="true" applyBorder="true" applyAlignment="true">
      <alignment horizontal="right" vertical="top" wrapText="true"/>
    </xf>
    <xf numFmtId="0" fontId="151" fillId="3" borderId="117" xfId="45444" applyFont="true" applyBorder="true" applyAlignment="true">
      <alignment horizontal="right" vertical="top" wrapText="true"/>
    </xf>
    <xf numFmtId="0" fontId="151" fillId="3" borderId="54" xfId="45445" applyFont="true" applyBorder="true" applyAlignment="true">
      <alignment horizontal="right" vertical="top" wrapText="true"/>
    </xf>
    <xf numFmtId="0" fontId="151" fillId="3" borderId="55" xfId="45446" applyFont="true" applyBorder="true" applyAlignment="true">
      <alignment horizontal="right" vertical="top" wrapText="true"/>
    </xf>
    <xf numFmtId="0" fontId="151" fillId="3" borderId="10" xfId="45405" applyFont="true" applyAlignment="true">
      <alignment horizontal="right" vertical="top" wrapText="true"/>
    </xf>
    <xf numFmtId="0" fontId="151" fillId="3" borderId="10" xfId="45406" applyFont="true" applyAlignment="true">
      <alignment horizontal="right" vertical="top" wrapText="true"/>
    </xf>
    <xf numFmtId="166" fontId="150" fillId="3" borderId="58" xfId="45411" applyNumberFormat="true" applyFont="true" applyBorder="true" applyAlignment="true">
      <alignment horizontal="right" vertical="top" wrapText="true"/>
    </xf>
    <xf numFmtId="166" fontId="150" fillId="3" borderId="58" xfId="45412" applyNumberFormat="true" applyFont="true" applyBorder="true" applyAlignment="true">
      <alignment horizontal="right" vertical="top" wrapText="true"/>
    </xf>
    <xf numFmtId="166" fontId="150" fillId="3" borderId="58" xfId="45413" applyNumberFormat="true" applyFont="true" applyBorder="true" applyAlignment="true">
      <alignment horizontal="right" vertical="top" wrapText="true"/>
    </xf>
    <xf numFmtId="166" fontId="150" fillId="3" borderId="59" xfId="45414" applyNumberFormat="true" applyFont="true" applyBorder="true" applyAlignment="true">
      <alignment horizontal="right" vertical="top" wrapText="true"/>
    </xf>
    <xf numFmtId="166" fontId="150" fillId="3" borderId="59" xfId="45415" applyNumberFormat="true" applyFont="true" applyBorder="true" applyAlignment="true">
      <alignment horizontal="right" vertical="top" wrapText="true"/>
    </xf>
    <xf numFmtId="166" fontId="150" fillId="3" borderId="59" xfId="45416" applyNumberFormat="true" applyFont="true" applyBorder="true" applyAlignment="true">
      <alignment horizontal="right" vertical="top" wrapText="true"/>
    </xf>
    <xf numFmtId="166" fontId="150" fillId="3" borderId="60" xfId="45417" applyNumberFormat="true" applyFont="true" applyBorder="true" applyAlignment="true">
      <alignment horizontal="right" vertical="top" wrapText="true"/>
    </xf>
    <xf numFmtId="166" fontId="150" fillId="3" borderId="60" xfId="45418" applyNumberFormat="true" applyFont="true" applyBorder="true" applyAlignment="true">
      <alignment horizontal="right" vertical="top" wrapText="true"/>
    </xf>
    <xf numFmtId="166" fontId="150" fillId="3" borderId="60" xfId="45419" applyNumberFormat="true" applyFont="true" applyBorder="true" applyAlignment="true">
      <alignment horizontal="right" vertical="top" wrapText="true"/>
    </xf>
    <xf numFmtId="166" fontId="150" fillId="3" borderId="118" xfId="45429" applyNumberFormat="true" applyFont="true" applyBorder="true" applyAlignment="true">
      <alignment horizontal="right" vertical="top" wrapText="true"/>
    </xf>
    <xf numFmtId="166" fontId="150" fillId="3" borderId="119" xfId="45430" applyNumberFormat="true" applyFont="true" applyBorder="true" applyAlignment="true">
      <alignment horizontal="right" vertical="top" wrapText="true"/>
    </xf>
    <xf numFmtId="166" fontId="150" fillId="3" borderId="120" xfId="45431" applyNumberFormat="true" applyFont="true" applyBorder="true" applyAlignment="true">
      <alignment horizontal="right" vertical="top" wrapText="true"/>
    </xf>
    <xf numFmtId="0" fontId="151" fillId="3" borderId="57" xfId="45410" applyFont="true" applyBorder="true" applyAlignment="true">
      <alignment horizontal="right" vertical="top" wrapText="true"/>
    </xf>
    <xf numFmtId="166" fontId="150" fillId="3" borderId="118" xfId="45438" applyNumberFormat="true" applyFont="true" applyBorder="true" applyAlignment="true">
      <alignment horizontal="right" vertical="top" wrapText="true"/>
    </xf>
    <xf numFmtId="166" fontId="150" fillId="3" borderId="119" xfId="45439" applyNumberFormat="true" applyFont="true" applyBorder="true" applyAlignment="true">
      <alignment horizontal="right" vertical="top" wrapText="true"/>
    </xf>
    <xf numFmtId="166" fontId="150" fillId="3" borderId="120" xfId="45440" applyNumberFormat="true" applyFont="true" applyBorder="true" applyAlignment="true">
      <alignment horizontal="right" vertical="top" wrapText="true"/>
    </xf>
    <xf numFmtId="166" fontId="150" fillId="3" borderId="118" xfId="45447" applyNumberFormat="true" applyFont="true" applyBorder="true" applyAlignment="true">
      <alignment horizontal="right" vertical="top" wrapText="true"/>
    </xf>
    <xf numFmtId="166" fontId="150" fillId="3" borderId="119" xfId="45448" applyNumberFormat="true" applyFont="true" applyBorder="true" applyAlignment="true">
      <alignment horizontal="right" vertical="top" wrapText="true"/>
    </xf>
    <xf numFmtId="166" fontId="150" fillId="3" borderId="120" xfId="45449" applyNumberFormat="true" applyFont="true" applyBorder="true" applyAlignment="true">
      <alignment horizontal="right" vertical="top" wrapText="true"/>
    </xf>
    <xf numFmtId="0" fontId="151" fillId="3" borderId="57" xfId="45408" applyFont="true" applyBorder="true" applyAlignment="true">
      <alignment horizontal="right" vertical="top" wrapText="true"/>
    </xf>
    <xf numFmtId="0" fontId="151" fillId="3" borderId="57" xfId="45409" applyFont="true" applyBorder="true" applyAlignment="true">
      <alignment horizontal="right" vertical="top" wrapText="true"/>
    </xf>
    <xf numFmtId="0" fontId="151" fillId="3" borderId="57" xfId="45450" applyFont="true" applyBorder="true" applyAlignment="true">
      <alignment horizontal="right" vertical="top" wrapText="true"/>
    </xf>
    <xf numFmtId="166" fontId="150" fillId="3" borderId="121" xfId="45451" applyNumberFormat="true" applyFont="true" applyBorder="true" applyAlignment="true">
      <alignment horizontal="right" vertical="top" wrapText="true"/>
    </xf>
    <xf numFmtId="0" fontId="151" fillId="3" borderId="57" xfId="45452" applyFont="true" applyBorder="true" applyAlignment="true">
      <alignment horizontal="right" vertical="top" wrapText="true"/>
    </xf>
    <xf numFmtId="166" fontId="150" fillId="3" borderId="121" xfId="45453" applyNumberFormat="true" applyFont="true" applyBorder="true" applyAlignment="true">
      <alignment horizontal="right" vertical="top" wrapText="true"/>
    </xf>
    <xf numFmtId="0" fontId="151" fillId="3" borderId="57" xfId="45454" applyFont="true" applyBorder="true" applyAlignment="true">
      <alignment horizontal="right" vertical="top" wrapText="true"/>
    </xf>
    <xf numFmtId="166" fontId="150" fillId="3" borderId="121" xfId="45455" applyNumberFormat="true" applyFont="true" applyBorder="true" applyAlignment="true">
      <alignment horizontal="right" vertical="top" wrapText="true"/>
    </xf>
    <xf numFmtId="0" fontId="151" fillId="3" borderId="57" xfId="45693" applyFont="true" applyBorder="true" applyAlignment="true">
      <alignment horizontal="right" vertical="top" wrapText="true"/>
    </xf>
    <xf numFmtId="0" fontId="151" fillId="3" borderId="57" xfId="45694" applyFont="true" applyBorder="true" applyAlignment="true">
      <alignment horizontal="right" vertical="top" wrapText="true"/>
    </xf>
    <xf numFmtId="0" fontId="151" fillId="3" borderId="57" xfId="45695" applyFont="true" applyBorder="true" applyAlignment="true">
      <alignment horizontal="right" vertical="top" wrapText="true"/>
    </xf>
    <xf numFmtId="0" fontId="151" fillId="3" borderId="117" xfId="45705" applyFont="true" applyBorder="true" applyAlignment="true">
      <alignment horizontal="right" vertical="top" wrapText="true"/>
    </xf>
    <xf numFmtId="0" fontId="151" fillId="3" borderId="54" xfId="45706" applyFont="true" applyBorder="true" applyAlignment="true">
      <alignment horizontal="right" vertical="top" wrapText="true"/>
    </xf>
    <xf numFmtId="0" fontId="151" fillId="3" borderId="55" xfId="45707" applyFont="true" applyBorder="true" applyAlignment="true">
      <alignment horizontal="right" vertical="top" wrapText="true"/>
    </xf>
    <xf numFmtId="0" fontId="151" fillId="3" borderId="117" xfId="45708" applyFont="true" applyBorder="true" applyAlignment="true">
      <alignment horizontal="right" vertical="top" wrapText="true"/>
    </xf>
    <xf numFmtId="0" fontId="151" fillId="3" borderId="54" xfId="45709" applyFont="true" applyBorder="true" applyAlignment="true">
      <alignment horizontal="right" vertical="top" wrapText="true"/>
    </xf>
    <xf numFmtId="0" fontId="151" fillId="3" borderId="55" xfId="45710" applyFont="true" applyBorder="true" applyAlignment="true">
      <alignment horizontal="right" vertical="top" wrapText="true"/>
    </xf>
    <xf numFmtId="0" fontId="151" fillId="3" borderId="117" xfId="45720" applyFont="true" applyBorder="true" applyAlignment="true">
      <alignment horizontal="right" vertical="top" wrapText="true"/>
    </xf>
    <xf numFmtId="0" fontId="151" fillId="3" borderId="54" xfId="45721" applyFont="true" applyBorder="true" applyAlignment="true">
      <alignment horizontal="right" vertical="top" wrapText="true"/>
    </xf>
    <xf numFmtId="0" fontId="151" fillId="3" borderId="55" xfId="45722" applyFont="true" applyBorder="true" applyAlignment="true">
      <alignment horizontal="right" vertical="top" wrapText="true"/>
    </xf>
    <xf numFmtId="0" fontId="151" fillId="3" borderId="10" xfId="45679" applyFont="true" applyAlignment="true">
      <alignment horizontal="right" vertical="top" wrapText="true"/>
    </xf>
    <xf numFmtId="0" fontId="151" fillId="3" borderId="10" xfId="45680" applyFont="true" applyAlignment="true">
      <alignment horizontal="right" vertical="top" wrapText="true"/>
    </xf>
    <xf numFmtId="0" fontId="151" fillId="3" borderId="10" xfId="45678" applyFont="true" applyAlignment="true">
      <alignment horizontal="right" vertical="top" wrapText="true"/>
    </xf>
    <xf numFmtId="166" fontId="150" fillId="3" borderId="58" xfId="45684" applyNumberFormat="true" applyFont="true" applyBorder="true" applyAlignment="true">
      <alignment horizontal="right" vertical="top" wrapText="true"/>
    </xf>
    <xf numFmtId="166" fontId="150" fillId="3" borderId="58" xfId="45685" applyNumberFormat="true" applyFont="true" applyBorder="true" applyAlignment="true">
      <alignment horizontal="right" vertical="top" wrapText="true"/>
    </xf>
    <xf numFmtId="166" fontId="150" fillId="3" borderId="58" xfId="45686" applyNumberFormat="true" applyFont="true" applyBorder="true" applyAlignment="true">
      <alignment horizontal="right" vertical="top" wrapText="true"/>
    </xf>
    <xf numFmtId="166" fontId="150" fillId="3" borderId="59" xfId="45687" applyNumberFormat="true" applyFont="true" applyBorder="true" applyAlignment="true">
      <alignment horizontal="right" vertical="top" wrapText="true"/>
    </xf>
    <xf numFmtId="166" fontId="150" fillId="3" borderId="59" xfId="45688" applyNumberFormat="true" applyFont="true" applyBorder="true" applyAlignment="true">
      <alignment horizontal="right" vertical="top" wrapText="true"/>
    </xf>
    <xf numFmtId="166" fontId="150" fillId="3" borderId="59" xfId="45689" applyNumberFormat="true" applyFont="true" applyBorder="true" applyAlignment="true">
      <alignment horizontal="right" vertical="top" wrapText="true"/>
    </xf>
    <xf numFmtId="166" fontId="150" fillId="3" borderId="60" xfId="45690" applyNumberFormat="true" applyFont="true" applyBorder="true" applyAlignment="true">
      <alignment horizontal="right" vertical="top" wrapText="true"/>
    </xf>
    <xf numFmtId="166" fontId="150" fillId="3" borderId="60" xfId="45691" applyNumberFormat="true" applyFont="true" applyBorder="true" applyAlignment="true">
      <alignment horizontal="right" vertical="top" wrapText="true"/>
    </xf>
    <xf numFmtId="166" fontId="150" fillId="3" borderId="60" xfId="45692" applyNumberFormat="true" applyFont="true" applyBorder="true" applyAlignment="true">
      <alignment horizontal="right" vertical="top" wrapText="true"/>
    </xf>
    <xf numFmtId="167" fontId="150" fillId="3" borderId="59" xfId="45696" applyNumberFormat="true" applyFont="true" applyBorder="true" applyAlignment="true">
      <alignment horizontal="right" vertical="top" wrapText="true"/>
    </xf>
    <xf numFmtId="167" fontId="150" fillId="3" borderId="59" xfId="45697" applyNumberFormat="true" applyFont="true" applyBorder="true" applyAlignment="true">
      <alignment horizontal="right" vertical="top" wrapText="true"/>
    </xf>
    <xf numFmtId="167" fontId="150" fillId="3" borderId="59" xfId="45698" applyNumberFormat="true" applyFont="true" applyBorder="true" applyAlignment="true">
      <alignment horizontal="right" vertical="top" wrapText="true"/>
    </xf>
    <xf numFmtId="166" fontId="150" fillId="3" borderId="118" xfId="45711" applyNumberFormat="true" applyFont="true" applyBorder="true" applyAlignment="true">
      <alignment horizontal="right" vertical="top" wrapText="true"/>
    </xf>
    <xf numFmtId="166" fontId="150" fillId="3" borderId="119" xfId="45712" applyNumberFormat="true" applyFont="true" applyBorder="true" applyAlignment="true">
      <alignment horizontal="right" vertical="top" wrapText="true"/>
    </xf>
    <xf numFmtId="166" fontId="150" fillId="3" borderId="120" xfId="45713" applyNumberFormat="true" applyFont="true" applyBorder="true" applyAlignment="true">
      <alignment horizontal="right" vertical="top" wrapText="true"/>
    </xf>
    <xf numFmtId="166" fontId="150" fillId="3" borderId="118" xfId="45714" applyNumberFormat="true" applyFont="true" applyBorder="true" applyAlignment="true">
      <alignment horizontal="right" vertical="top" wrapText="true"/>
    </xf>
    <xf numFmtId="166" fontId="150" fillId="3" borderId="119" xfId="45715" applyNumberFormat="true" applyFont="true" applyBorder="true" applyAlignment="true">
      <alignment horizontal="right" vertical="top" wrapText="true"/>
    </xf>
    <xf numFmtId="166" fontId="150" fillId="3" borderId="120" xfId="45716" applyNumberFormat="true" applyFont="true" applyBorder="true" applyAlignment="true">
      <alignment horizontal="right" vertical="top" wrapText="true"/>
    </xf>
    <xf numFmtId="166" fontId="150" fillId="3" borderId="118" xfId="45723" applyNumberFormat="true" applyFont="true" applyBorder="true" applyAlignment="true">
      <alignment horizontal="right" vertical="top" wrapText="true"/>
    </xf>
    <xf numFmtId="166" fontId="150" fillId="3" borderId="119" xfId="45724" applyNumberFormat="true" applyFont="true" applyBorder="true" applyAlignment="true">
      <alignment horizontal="right" vertical="top" wrapText="true"/>
    </xf>
    <xf numFmtId="166" fontId="150" fillId="3" borderId="120" xfId="45725" applyNumberFormat="true" applyFont="true" applyBorder="true" applyAlignment="true">
      <alignment horizontal="right" vertical="top" wrapText="true"/>
    </xf>
    <xf numFmtId="0" fontId="151" fillId="3" borderId="57" xfId="45682" applyFont="true" applyBorder="true" applyAlignment="true">
      <alignment horizontal="right" vertical="top" wrapText="true"/>
    </xf>
    <xf numFmtId="0" fontId="151" fillId="3" borderId="57" xfId="45683" applyFont="true" applyBorder="true" applyAlignment="true">
      <alignment horizontal="right" vertical="top" wrapText="true"/>
    </xf>
    <xf numFmtId="0" fontId="151" fillId="3" borderId="57" xfId="45681" applyFont="true" applyBorder="true" applyAlignment="true">
      <alignment horizontal="right" vertical="top" wrapText="true"/>
    </xf>
    <xf numFmtId="0" fontId="151" fillId="3" borderId="57" xfId="45726" applyFont="true" applyBorder="true" applyAlignment="true">
      <alignment horizontal="right" vertical="top" wrapText="true"/>
    </xf>
    <xf numFmtId="0" fontId="151" fillId="3" borderId="57" xfId="45727" applyFont="true" applyBorder="true" applyAlignment="true">
      <alignment horizontal="right" vertical="top" wrapText="true"/>
    </xf>
    <xf numFmtId="166" fontId="150" fillId="3" borderId="121" xfId="45728" applyNumberFormat="true" applyFont="true" applyBorder="true" applyAlignment="true">
      <alignment horizontal="right" vertical="top" wrapText="true"/>
    </xf>
    <xf numFmtId="166" fontId="150" fillId="3" borderId="121" xfId="45729" applyNumberFormat="true" applyFont="true" applyBorder="true" applyAlignment="true">
      <alignment horizontal="right" vertical="top" wrapText="true"/>
    </xf>
    <xf numFmtId="0" fontId="151" fillId="3" borderId="57" xfId="45730" applyFont="true" applyBorder="true" applyAlignment="true">
      <alignment horizontal="right" vertical="top" wrapText="true"/>
    </xf>
    <xf numFmtId="166" fontId="150" fillId="3" borderId="121" xfId="45731"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19344"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37" applyFont="true" applyFill="true" applyBorder="true" applyAlignment="true">
      <alignment horizontal="left" vertical="top" wrapText="true"/>
    </xf>
    <xf numFmtId="0" fontId="151" fillId="0" borderId="10" xfId="45240" applyFont="true" applyFill="true" applyBorder="true" applyAlignment="true">
      <alignment horizontal="left" vertical="top" wrapText="true"/>
    </xf>
    <xf numFmtId="169" fontId="150" fillId="0" borderId="10" xfId="45241" applyNumberFormat="true" applyFont="true" applyFill="true" applyBorder="true" applyAlignment="true">
      <alignment horizontal="right" vertical="top"/>
    </xf>
    <xf numFmtId="169" fontId="150" fillId="0" borderId="10" xfId="45242" applyNumberFormat="true" applyFont="true" applyFill="true" applyBorder="true" applyAlignment="true">
      <alignment horizontal="right" vertical="top"/>
    </xf>
    <xf numFmtId="169" fontId="150" fillId="0" borderId="10" xfId="45243" applyNumberFormat="true" applyFont="true" applyFill="true" applyBorder="true" applyAlignment="true">
      <alignment horizontal="right" vertical="top"/>
    </xf>
    <xf numFmtId="169" fontId="150" fillId="0" borderId="10" xfId="45244" applyNumberFormat="true" applyFont="true" applyFill="true" applyBorder="true" applyAlignment="true">
      <alignment horizontal="right" vertical="top"/>
    </xf>
    <xf numFmtId="0" fontId="151" fillId="0" borderId="10" xfId="45246" applyFont="true" applyFill="true" applyBorder="true" applyAlignment="true">
      <alignment horizontal="left" vertical="top" wrapText="true"/>
    </xf>
    <xf numFmtId="169" fontId="150" fillId="0" borderId="10" xfId="45247" applyNumberFormat="true" applyFont="true" applyFill="true" applyBorder="true" applyAlignment="true">
      <alignment horizontal="right" vertical="top"/>
    </xf>
    <xf numFmtId="169" fontId="150" fillId="0" borderId="10" xfId="45248" applyNumberFormat="true" applyFont="true" applyFill="true" applyBorder="true" applyAlignment="true">
      <alignment horizontal="right" vertical="top"/>
    </xf>
    <xf numFmtId="169" fontId="150" fillId="0" borderId="10" xfId="45249" applyNumberFormat="true" applyFont="true" applyFill="true" applyBorder="true" applyAlignment="true">
      <alignment horizontal="right" vertical="top"/>
    </xf>
    <xf numFmtId="169" fontId="150" fillId="0" borderId="10" xfId="45250" applyNumberFormat="true" applyFont="true" applyFill="true" applyBorder="true" applyAlignment="true">
      <alignment horizontal="right" vertical="top"/>
    </xf>
    <xf numFmtId="0" fontId="151" fillId="0" borderId="10" xfId="45236" applyFont="true" applyFill="true" applyBorder="true" applyAlignment="true">
      <alignment horizontal="left" vertical="top" wrapText="true"/>
    </xf>
    <xf numFmtId="0" fontId="151" fillId="0" borderId="10" xfId="45239" applyFont="true" applyFill="true" applyBorder="true" applyAlignment="true">
      <alignment horizontal="left" vertical="top" wrapText="true"/>
    </xf>
    <xf numFmtId="0" fontId="151" fillId="0" borderId="10" xfId="45245" applyFont="true" applyFill="true" applyBorder="true" applyAlignment="true">
      <alignment horizontal="left" vertical="top" wrapText="true"/>
    </xf>
    <xf numFmtId="0" fontId="151" fillId="0" borderId="10" xfId="45499" applyFont="true" applyFill="true" applyBorder="true" applyAlignment="true">
      <alignment horizontal="left" vertical="top" wrapText="true"/>
    </xf>
    <xf numFmtId="0" fontId="151" fillId="0" borderId="10" xfId="45505" applyFont="true" applyFill="true" applyBorder="true" applyAlignment="true">
      <alignment horizontal="left" vertical="top" wrapText="true"/>
    </xf>
    <xf numFmtId="169" fontId="150" fillId="0" borderId="10" xfId="45506" applyNumberFormat="true" applyFont="true" applyFill="true" applyBorder="true" applyAlignment="true">
      <alignment horizontal="right" vertical="top"/>
    </xf>
    <xf numFmtId="169" fontId="150" fillId="0" borderId="10" xfId="45507" applyNumberFormat="true" applyFont="true" applyFill="true" applyBorder="true" applyAlignment="true">
      <alignment horizontal="right" vertical="top"/>
    </xf>
    <xf numFmtId="169" fontId="150" fillId="0" borderId="10" xfId="45508" applyNumberFormat="true" applyFont="true" applyFill="true" applyBorder="true" applyAlignment="true">
      <alignment horizontal="right" vertical="top"/>
    </xf>
    <xf numFmtId="169" fontId="150" fillId="0" borderId="10" xfId="45509" applyNumberFormat="true" applyFont="true" applyFill="true" applyBorder="true" applyAlignment="true">
      <alignment horizontal="right" vertical="top"/>
    </xf>
    <xf numFmtId="0" fontId="151" fillId="0" borderId="10" xfId="45511" applyFont="true" applyFill="true" applyBorder="true" applyAlignment="true">
      <alignment horizontal="left" vertical="top" wrapText="true"/>
    </xf>
    <xf numFmtId="169" fontId="150" fillId="0" borderId="10" xfId="45512" applyNumberFormat="true" applyFont="true" applyFill="true" applyBorder="true" applyAlignment="true">
      <alignment horizontal="right" vertical="top"/>
    </xf>
    <xf numFmtId="169" fontId="150" fillId="0" borderId="10" xfId="45513" applyNumberFormat="true" applyFont="true" applyFill="true" applyBorder="true" applyAlignment="true">
      <alignment horizontal="right" vertical="top"/>
    </xf>
    <xf numFmtId="169" fontId="150" fillId="0" borderId="10" xfId="45514" applyNumberFormat="true" applyFont="true" applyFill="true" applyBorder="true" applyAlignment="true">
      <alignment horizontal="right" vertical="top"/>
    </xf>
    <xf numFmtId="169" fontId="150" fillId="0" borderId="10" xfId="45515" applyNumberFormat="true" applyFont="true" applyFill="true" applyBorder="true" applyAlignment="true">
      <alignment horizontal="right" vertical="top"/>
    </xf>
    <xf numFmtId="0" fontId="151" fillId="0" borderId="10" xfId="45498" applyFont="true" applyFill="true" applyBorder="true" applyAlignment="true">
      <alignment horizontal="left" vertical="top" wrapText="true"/>
    </xf>
    <xf numFmtId="0" fontId="151" fillId="0" borderId="10" xfId="45504" applyFont="true" applyFill="true" applyBorder="true" applyAlignment="true">
      <alignment horizontal="left" vertical="top" wrapText="true"/>
    </xf>
    <xf numFmtId="0" fontId="151" fillId="0" borderId="10" xfId="45510" applyFont="true" applyFill="true" applyBorder="true" applyAlignment="true">
      <alignment horizontal="left" vertical="top" wrapText="true"/>
    </xf>
    <xf numFmtId="0" fontId="24" fillId="15" borderId="10" xfId="19344" applyFill="true" applyBorder="true" applyAlignment="true">
      <alignment vertical="center"/>
    </xf>
    <xf numFmtId="0" fontId="24" fillId="0" borderId="10" xfId="19344" applyFill="true" applyBorder="true" applyAlignment="true">
      <alignment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0" borderId="10" xfId="19344" applyFont="true" applyFill="true" applyBorder="true" applyAlignment="true">
      <alignment horizontal="center" vertical="center"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56" applyFont="true" applyBorder="true" applyAlignment="true">
      <alignment horizontal="center" vertical="center" wrapText="true"/>
    </xf>
    <xf numFmtId="0" fontId="151" fillId="3" borderId="53" xfId="45057" applyFont="true" applyBorder="true" applyAlignment="true">
      <alignment horizontal="center" vertical="center" wrapText="true"/>
    </xf>
    <xf numFmtId="0" fontId="151" fillId="3" borderId="53" xfId="45058" applyFont="true" applyBorder="true" applyAlignment="true">
      <alignment horizontal="center" vertical="center" wrapText="true"/>
    </xf>
    <xf numFmtId="0" fontId="151" fillId="3" borderId="52" xfId="45099" applyFont="true" applyBorder="true" applyAlignment="true">
      <alignment horizontal="center" vertical="center" wrapText="true"/>
    </xf>
    <xf numFmtId="0" fontId="151" fillId="3" borderId="53" xfId="45100" applyFont="true" applyBorder="true" applyAlignment="true">
      <alignment horizontal="center" vertical="center" wrapText="true"/>
    </xf>
    <xf numFmtId="0" fontId="151" fillId="3" borderId="53" xfId="45101" applyFont="true" applyBorder="true" applyAlignment="true">
      <alignment horizontal="center" vertical="center" wrapText="true"/>
    </xf>
    <xf numFmtId="0" fontId="24" fillId="3" borderId="100" xfId="19344" applyBorder="true" applyAlignment="true">
      <alignment vertical="center" wrapText="true"/>
    </xf>
    <xf numFmtId="0" fontId="24" fillId="0" borderId="100" xfId="19344" applyFill="true" applyBorder="true" applyAlignment="true">
      <alignment vertical="center" wrapText="true"/>
    </xf>
    <xf numFmtId="0" fontId="24" fillId="15" borderId="100"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49" applyFont="true" applyFill="true" applyBorder="true" applyAlignment="true">
      <alignment horizontal="center" vertical="center" wrapText="true"/>
    </xf>
    <xf numFmtId="0" fontId="151" fillId="33" borderId="125" xfId="45050" applyFont="true" applyFill="true" applyBorder="true" applyAlignment="true">
      <alignment horizontal="center" vertical="center" wrapText="true"/>
    </xf>
    <xf numFmtId="0" fontId="151" fillId="33" borderId="100" xfId="45055" applyFont="true" applyFill="true" applyBorder="true" applyAlignment="true">
      <alignment horizontal="center" vertical="center" wrapText="true"/>
    </xf>
    <xf numFmtId="0" fontId="151" fillId="33" borderId="125" xfId="45056" applyFont="true" applyFill="true" applyBorder="true" applyAlignment="true">
      <alignment horizontal="center" vertical="center" wrapText="true"/>
    </xf>
    <xf numFmtId="0" fontId="151" fillId="33" borderId="100" xfId="45092" applyFont="true" applyFill="true" applyBorder="true" applyAlignment="true">
      <alignment horizontal="center" vertical="center" wrapText="true"/>
    </xf>
    <xf numFmtId="0" fontId="151" fillId="33" borderId="125" xfId="45093" applyFont="true" applyFill="true" applyBorder="true" applyAlignment="true">
      <alignment horizontal="center" vertical="center" wrapText="true"/>
    </xf>
    <xf numFmtId="0" fontId="151" fillId="33" borderId="100" xfId="45098" applyFont="true" applyFill="true" applyBorder="true" applyAlignment="true">
      <alignment horizontal="center" vertical="center" wrapText="true"/>
    </xf>
    <xf numFmtId="0" fontId="151" fillId="33" borderId="125" xfId="45099" applyFont="true" applyFill="true" applyBorder="true" applyAlignment="true">
      <alignment horizontal="center" vertical="center" wrapText="true"/>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51" applyFont="true" applyFill="true" applyBorder="true" applyAlignment="true">
      <alignment horizontal="center" vertical="center" wrapText="true"/>
    </xf>
    <xf numFmtId="0" fontId="151" fillId="33" borderId="107" xfId="45057" applyFont="true" applyFill="true" applyBorder="true" applyAlignment="true">
      <alignment horizontal="center" vertical="center" wrapText="true"/>
    </xf>
    <xf numFmtId="0" fontId="151" fillId="33" borderId="107" xfId="45094" applyFont="true" applyFill="true" applyBorder="true" applyAlignment="true">
      <alignment horizontal="center" vertical="center" wrapText="true"/>
    </xf>
    <xf numFmtId="0" fontId="151" fillId="33" borderId="107" xfId="45100"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56"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51" applyFont="true" applyFill="true" applyBorder="true" applyAlignment="true">
      <alignment horizontal="center" vertical="center" wrapText="true"/>
    </xf>
    <xf numFmtId="0" fontId="151" fillId="33" borderId="100" xfId="45056" applyFont="true" applyFill="true" applyBorder="true" applyAlignment="true">
      <alignment horizontal="center" vertical="center" wrapText="true"/>
    </xf>
    <xf numFmtId="0" fontId="151" fillId="3" borderId="109" xfId="45099" applyFont="true" applyBorder="true" applyAlignment="true">
      <alignment horizontal="center" vertical="center" wrapText="true"/>
    </xf>
    <xf numFmtId="0" fontId="151" fillId="33" borderId="100" xfId="45094" applyFont="true" applyFill="true" applyBorder="true" applyAlignment="true">
      <alignment horizontal="center" vertical="center" wrapText="true"/>
    </xf>
    <xf numFmtId="0" fontId="151" fillId="33" borderId="100" xfId="45099"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6" applyFont="true" applyBorder="true" applyAlignment="true">
      <alignment horizontal="center" vertical="center" wrapText="true"/>
    </xf>
    <xf numFmtId="0" fontId="151" fillId="3" borderId="110" xfId="44996"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26" applyFont="true" applyBorder="true" applyAlignment="true">
      <alignment horizontal="center" vertical="center" wrapText="true"/>
    </xf>
    <xf numFmtId="0" fontId="151" fillId="3" borderId="110" xfId="45056"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51" applyFont="true" applyFill="true" applyBorder="true" applyAlignment="true">
      <alignment horizontal="center" vertical="center" wrapText="true"/>
    </xf>
    <xf numFmtId="0" fontId="151" fillId="33" borderId="130" xfId="45056" applyFont="true" applyFill="true" applyBorder="true" applyAlignment="true">
      <alignment horizontal="center" vertical="center" wrapText="true"/>
    </xf>
    <xf numFmtId="0" fontId="151" fillId="3" borderId="110" xfId="45099" applyFont="true" applyBorder="true" applyAlignment="true">
      <alignment horizontal="center" vertical="center" wrapText="true"/>
    </xf>
    <xf numFmtId="0" fontId="151" fillId="33" borderId="130" xfId="45094" applyFont="true" applyFill="true" applyBorder="true" applyAlignment="true">
      <alignment horizontal="center" vertical="center" wrapText="true"/>
    </xf>
    <xf numFmtId="0" fontId="151" fillId="33" borderId="130" xfId="45099" applyFont="true" applyFill="true" applyBorder="true" applyAlignment="true">
      <alignment horizontal="center" vertical="center" wrapText="true"/>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67" applyFont="true" applyBorder="true" applyAlignment="true">
      <alignment horizontal="center" vertical="center" wrapText="true"/>
    </xf>
    <xf numFmtId="0" fontId="151" fillId="3" borderId="96" xfId="44997"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51" applyFont="true" applyFill="true" applyBorder="true" applyAlignment="true">
      <alignment horizontal="center" vertical="center" wrapText="true"/>
    </xf>
    <xf numFmtId="0" fontId="151" fillId="33" borderId="126" xfId="45057" applyFont="true" applyFill="true" applyBorder="true" applyAlignment="true">
      <alignment horizontal="center" vertical="center" wrapText="true"/>
    </xf>
    <xf numFmtId="0" fontId="151" fillId="3" borderId="96" xfId="45027" applyFont="true" applyBorder="true" applyAlignment="true">
      <alignment horizontal="center" vertical="center" wrapText="true"/>
    </xf>
    <xf numFmtId="0" fontId="151" fillId="3" borderId="96" xfId="45057" applyFont="true" applyBorder="true" applyAlignment="true">
      <alignment horizontal="center" vertical="center" wrapText="true"/>
    </xf>
    <xf numFmtId="0" fontId="151" fillId="33" borderId="126" xfId="45094" applyFont="true" applyFill="true" applyBorder="true" applyAlignment="true">
      <alignment horizontal="center" vertical="center" wrapText="true"/>
    </xf>
    <xf numFmtId="0" fontId="151" fillId="33" borderId="126" xfId="45100" applyFont="true" applyFill="true" applyBorder="true" applyAlignment="true">
      <alignment horizontal="center" vertical="center" wrapText="true"/>
    </xf>
    <xf numFmtId="0" fontId="151" fillId="3" borderId="96" xfId="45100" applyFont="true" applyBorder="true" applyAlignment="true">
      <alignment horizontal="center" vertical="center" wrapText="true"/>
    </xf>
    <xf numFmtId="0" fontId="151" fillId="0" borderId="100" xfId="45005" applyFont="true" applyFill="true" applyBorder="true" applyAlignment="true">
      <alignment horizontal="left" vertical="center" wrapText="true"/>
    </xf>
    <xf numFmtId="0" fontId="151" fillId="0" borderId="100" xfId="45011"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47" applyFont="true" applyFill="true" applyBorder="true" applyAlignment="true">
      <alignment horizontal="left" vertical="center" wrapText="true"/>
    </xf>
    <xf numFmtId="0" fontId="151" fillId="0" borderId="100" xfId="45053" applyFont="true" applyFill="true" applyBorder="true" applyAlignment="true">
      <alignment horizontal="left" vertical="center" wrapText="true"/>
    </xf>
    <xf numFmtId="0" fontId="151" fillId="0" borderId="100" xfId="45059" applyFont="true" applyFill="true" applyBorder="true" applyAlignment="true">
      <alignment horizontal="left" vertical="center" wrapText="true"/>
    </xf>
    <xf numFmtId="0" fontId="151" fillId="0" borderId="100" xfId="45065" applyFont="true" applyFill="true" applyBorder="true" applyAlignment="true">
      <alignment horizontal="left" vertical="center" wrapText="true"/>
    </xf>
    <xf numFmtId="0" fontId="151" fillId="0" borderId="100" xfId="45071"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090" applyFont="true" applyFill="true" applyBorder="true" applyAlignment="true">
      <alignment horizontal="left" vertical="center" wrapText="true"/>
    </xf>
    <xf numFmtId="0" fontId="151" fillId="0" borderId="100" xfId="45096" applyFont="true" applyFill="true" applyBorder="true" applyAlignment="true">
      <alignment horizontal="left" vertical="center" wrapText="true"/>
    </xf>
    <xf numFmtId="0" fontId="151" fillId="0" borderId="100" xfId="45102" applyFont="true" applyFill="true" applyBorder="true" applyAlignment="true">
      <alignment horizontal="left" vertical="center" wrapText="true"/>
    </xf>
    <xf numFmtId="0" fontId="151" fillId="0" borderId="100" xfId="45108" applyFont="true" applyFill="true" applyBorder="true" applyAlignment="true">
      <alignment horizontal="left" vertical="center" wrapText="true"/>
    </xf>
    <xf numFmtId="0" fontId="151" fillId="0" borderId="100" xfId="45114" applyFont="true" applyFill="true" applyBorder="true" applyAlignment="true">
      <alignment horizontal="left" vertical="center" wrapText="true"/>
    </xf>
    <xf numFmtId="0" fontId="24" fillId="3" borderId="133" xfId="19344" applyBorder="true" applyAlignment="true">
      <alignment vertical="center" wrapText="true"/>
    </xf>
    <xf numFmtId="0" fontId="155" fillId="0" borderId="105" xfId="19344" applyFont="true" applyFill="true" applyBorder="true" applyAlignment="true">
      <alignment horizontal="left" vertical="center" wrapText="true"/>
    </xf>
    <xf numFmtId="0" fontId="151" fillId="0" borderId="105" xfId="45065" applyFont="true" applyFill="true" applyBorder="true" applyAlignment="true">
      <alignment horizontal="left" vertical="center" wrapText="true"/>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26" borderId="116" xfId="40248" applyFont="true" applyFill="true" applyBorder="true" applyAlignment="true">
      <alignment horizontal="left" vertical="center"/>
    </xf>
    <xf numFmtId="0" fontId="24" fillId="0" borderId="107" xfId="19344" applyFill="true" applyBorder="true" applyAlignment="true">
      <alignment vertical="center"/>
    </xf>
    <xf numFmtId="0" fontId="151" fillId="0" borderId="107" xfId="19384" applyFont="true" applyFill="true" applyBorder="true" applyAlignment="true">
      <alignment horizontal="left" vertical="center"/>
    </xf>
    <xf numFmtId="0" fontId="151" fillId="0" borderId="107" xfId="19386" applyFont="true" applyFill="true" applyBorder="true" applyAlignment="true">
      <alignment horizontal="left" vertical="center"/>
    </xf>
    <xf numFmtId="0" fontId="24" fillId="0" borderId="106" xfId="19344" applyFill="true" applyBorder="true" applyAlignment="true">
      <alignmen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2" applyNumberFormat="true" applyFont="true" applyFill="true" applyBorder="true" applyAlignment="true">
      <alignment horizontal="center" vertical="center"/>
    </xf>
    <xf numFmtId="169" fontId="150" fillId="33" borderId="124" xfId="44943" applyNumberFormat="true" applyFont="true" applyFill="true" applyBorder="true" applyAlignment="true">
      <alignment horizontal="center" vertical="center"/>
    </xf>
    <xf numFmtId="169" fontId="150" fillId="33" borderId="129" xfId="44942" applyNumberFormat="true" applyFont="true" applyFill="true" applyBorder="true" applyAlignment="true">
      <alignment horizontal="center" vertical="center"/>
    </xf>
    <xf numFmtId="169" fontId="150" fillId="33" borderId="106" xfId="44943" applyNumberFormat="true" applyFont="true" applyFill="true" applyBorder="true" applyAlignment="true">
      <alignment horizontal="center" vertical="center"/>
    </xf>
    <xf numFmtId="169" fontId="150" fillId="33" borderId="102" xfId="44942" applyNumberFormat="true" applyFont="true" applyFill="true" applyBorder="true" applyAlignment="true">
      <alignment horizontal="center" vertical="center"/>
    </xf>
    <xf numFmtId="169" fontId="150" fillId="33" borderId="100" xfId="44947" applyNumberFormat="true" applyFont="true" applyFill="true" applyBorder="true" applyAlignment="true">
      <alignment horizontal="center" vertical="center"/>
    </xf>
    <xf numFmtId="169" fontId="150" fillId="33" borderId="125" xfId="44948" applyNumberFormat="true" applyFont="true" applyFill="true" applyBorder="true" applyAlignment="true">
      <alignment horizontal="center" vertical="center"/>
    </xf>
    <xf numFmtId="169" fontId="150" fillId="33" borderId="126" xfId="44949" applyNumberFormat="true" applyFont="true" applyFill="true" applyBorder="true" applyAlignment="true">
      <alignment horizontal="center" vertical="center"/>
    </xf>
    <xf numFmtId="169" fontId="150" fillId="33" borderId="130" xfId="44948" applyNumberFormat="true" applyFont="true" applyFill="true" applyBorder="true" applyAlignment="true">
      <alignment horizontal="center" vertical="center"/>
    </xf>
    <xf numFmtId="169" fontId="150" fillId="33" borderId="107" xfId="44949"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0" fontId="24" fillId="33" borderId="125" xfId="19344" applyFill="true" applyBorder="true" applyAlignment="true">
      <alignment horizontal="center" vertical="center"/>
    </xf>
    <xf numFmtId="0" fontId="24" fillId="33" borderId="126" xfId="19344" applyFill="true" applyBorder="true" applyAlignment="true">
      <alignment horizontal="center" vertical="center"/>
    </xf>
    <xf numFmtId="169" fontId="150" fillId="33" borderId="105" xfId="44953" applyNumberFormat="true" applyFont="true" applyFill="true" applyBorder="true" applyAlignment="true">
      <alignment horizontal="center" vertical="center"/>
    </xf>
    <xf numFmtId="169" fontId="150" fillId="33" borderId="127" xfId="44954" applyNumberFormat="true" applyFont="true" applyFill="true" applyBorder="true" applyAlignment="true">
      <alignment horizontal="center" vertical="center"/>
    </xf>
    <xf numFmtId="169" fontId="150" fillId="33" borderId="128" xfId="44955" applyNumberFormat="true" applyFont="true" applyFill="true" applyBorder="true" applyAlignment="true">
      <alignment horizontal="center" vertical="center"/>
    </xf>
    <xf numFmtId="169" fontId="150" fillId="33" borderId="131" xfId="44954" applyNumberFormat="true" applyFont="true" applyFill="true" applyBorder="true" applyAlignment="true">
      <alignment horizontal="center" vertical="center"/>
    </xf>
    <xf numFmtId="169" fontId="150" fillId="33" borderId="108" xfId="44955"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2" xfId="44977" applyNumberFormat="true" applyFont="true" applyFill="true" applyBorder="true" applyAlignment="true">
      <alignment horizontal="center" vertical="center"/>
    </xf>
    <xf numFmtId="169" fontId="150" fillId="33" borderId="123" xfId="44978" applyNumberFormat="true" applyFont="true" applyFill="true" applyBorder="true" applyAlignment="true">
      <alignment horizontal="center" vertical="center"/>
    </xf>
    <xf numFmtId="169" fontId="150" fillId="33" borderId="124"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102" xfId="44978" applyNumberFormat="true" applyFont="true"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5" xfId="44978" applyNumberFormat="true" applyFont="true" applyFill="true" applyBorder="true" applyAlignment="true">
      <alignment horizontal="center" vertical="center"/>
    </xf>
    <xf numFmtId="169" fontId="150" fillId="33" borderId="126" xfId="44979" applyNumberFormat="true" applyFont="true" applyFill="true" applyBorder="true" applyAlignment="true">
      <alignment horizontal="center" vertical="center"/>
    </xf>
    <xf numFmtId="169" fontId="150" fillId="33" borderId="130" xfId="44978" applyNumberFormat="true" applyFont="true" applyFill="true" applyBorder="true" applyAlignment="true">
      <alignment horizontal="center" vertical="center"/>
    </xf>
    <xf numFmtId="169" fontId="150" fillId="33" borderId="107"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169" fontId="150" fillId="33" borderId="100" xfId="44971" applyNumberFormat="true" applyFont="true" applyFill="true" applyBorder="true" applyAlignment="true">
      <alignment horizontal="center" vertical="center"/>
    </xf>
    <xf numFmtId="169" fontId="150" fillId="33" borderId="125" xfId="44972" applyNumberFormat="true" applyFont="true" applyFill="true" applyBorder="true" applyAlignment="true">
      <alignment horizontal="center" vertical="center"/>
    </xf>
    <xf numFmtId="169" fontId="150" fillId="33" borderId="126" xfId="44973" applyNumberFormat="true" applyFont="true" applyFill="true" applyBorder="true" applyAlignment="true">
      <alignment horizontal="center" vertical="center"/>
    </xf>
    <xf numFmtId="169" fontId="150" fillId="33" borderId="130" xfId="44972" applyNumberFormat="true" applyFont="true" applyFill="true" applyBorder="true" applyAlignment="true">
      <alignment horizontal="center" vertical="center"/>
    </xf>
    <xf numFmtId="169" fontId="150" fillId="33" borderId="107" xfId="44973" applyNumberFormat="true" applyFont="true" applyFill="true" applyBorder="true" applyAlignment="true">
      <alignment horizontal="center" vertical="center"/>
    </xf>
    <xf numFmtId="169" fontId="150" fillId="33" borderId="100" xfId="44972" applyNumberFormat="true" applyFont="true" applyFill="true" applyBorder="true" applyAlignment="true">
      <alignment horizontal="center" vertical="center"/>
    </xf>
    <xf numFmtId="169" fontId="150" fillId="33" borderId="102" xfId="45001" applyNumberFormat="true" applyFont="true" applyFill="true" applyBorder="true" applyAlignment="true">
      <alignment horizontal="center" vertical="center"/>
    </xf>
    <xf numFmtId="169" fontId="150" fillId="33" borderId="123" xfId="45002" applyNumberFormat="true" applyFont="true" applyFill="true" applyBorder="true" applyAlignment="true">
      <alignment horizontal="center" vertical="center"/>
    </xf>
    <xf numFmtId="169" fontId="150" fillId="33" borderId="124" xfId="45003" applyNumberFormat="true" applyFont="true" applyFill="true" applyBorder="true" applyAlignment="true">
      <alignment horizontal="center" vertical="center"/>
    </xf>
    <xf numFmtId="169" fontId="150" fillId="33" borderId="129" xfId="45002" applyNumberFormat="true" applyFont="true" applyFill="true" applyBorder="true" applyAlignment="true">
      <alignment horizontal="center" vertical="center"/>
    </xf>
    <xf numFmtId="169" fontId="150" fillId="33" borderId="106" xfId="45003" applyNumberFormat="true" applyFont="true" applyFill="true" applyBorder="true" applyAlignment="true">
      <alignment horizontal="center" vertical="center"/>
    </xf>
    <xf numFmtId="169" fontId="150" fillId="33" borderId="102" xfId="45002" applyNumberFormat="true" applyFont="true" applyFill="true" applyBorder="true" applyAlignment="true">
      <alignment horizontal="center" vertical="center"/>
    </xf>
    <xf numFmtId="169" fontId="150" fillId="33" borderId="100" xfId="45007" applyNumberFormat="true" applyFont="true" applyFill="true" applyBorder="true" applyAlignment="true">
      <alignment horizontal="center" vertical="center"/>
    </xf>
    <xf numFmtId="169" fontId="150" fillId="33" borderId="125" xfId="45008" applyNumberFormat="true" applyFont="true" applyFill="true" applyBorder="true" applyAlignment="true">
      <alignment horizontal="center" vertical="center"/>
    </xf>
    <xf numFmtId="169" fontId="150" fillId="33" borderId="126" xfId="45009" applyNumberFormat="true" applyFont="true" applyFill="true" applyBorder="true" applyAlignment="true">
      <alignment horizontal="center" vertical="center"/>
    </xf>
    <xf numFmtId="169" fontId="150" fillId="33" borderId="130" xfId="45008" applyNumberFormat="true" applyFont="true" applyFill="true" applyBorder="true" applyAlignment="true">
      <alignment horizontal="center" vertical="center"/>
    </xf>
    <xf numFmtId="169" fontId="150" fillId="33" borderId="107" xfId="45009" applyNumberFormat="true" applyFont="true" applyFill="true" applyBorder="true" applyAlignment="true">
      <alignment horizontal="center" vertical="center"/>
    </xf>
    <xf numFmtId="169" fontId="150" fillId="33" borderId="100" xfId="45008" applyNumberFormat="true" applyFont="true" applyFill="true" applyBorder="true" applyAlignment="true">
      <alignment horizontal="center" vertical="center"/>
    </xf>
    <xf numFmtId="169" fontId="150" fillId="33" borderId="100" xfId="45013" applyNumberFormat="true" applyFont="true" applyFill="true" applyBorder="true" applyAlignment="true">
      <alignment horizontal="center" vertical="center"/>
    </xf>
    <xf numFmtId="169" fontId="150" fillId="33" borderId="125" xfId="45014" applyNumberFormat="true" applyFont="true" applyFill="true" applyBorder="true" applyAlignment="true">
      <alignment horizontal="center" vertical="center"/>
    </xf>
    <xf numFmtId="169" fontId="150" fillId="33" borderId="126" xfId="45015" applyNumberFormat="true" applyFont="true" applyFill="true" applyBorder="true" applyAlignment="true">
      <alignment horizontal="center" vertical="center"/>
    </xf>
    <xf numFmtId="169" fontId="150" fillId="33" borderId="130" xfId="45014" applyNumberFormat="true" applyFont="true" applyFill="true" applyBorder="true" applyAlignment="true">
      <alignment horizontal="center" vertical="center"/>
    </xf>
    <xf numFmtId="169" fontId="150" fillId="33" borderId="107" xfId="45015" applyNumberFormat="true" applyFont="true" applyFill="true" applyBorder="true" applyAlignment="true">
      <alignment horizontal="center" vertical="center"/>
    </xf>
    <xf numFmtId="169" fontId="150" fillId="33" borderId="100" xfId="45014"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31" applyNumberFormat="true" applyFont="true" applyFill="true" applyBorder="true" applyAlignment="true">
      <alignment horizontal="center" vertical="center"/>
    </xf>
    <xf numFmtId="169" fontId="150" fillId="33" borderId="123" xfId="45032" applyNumberFormat="true" applyFont="true" applyFill="true" applyBorder="true" applyAlignment="true">
      <alignment horizontal="center" vertical="center"/>
    </xf>
    <xf numFmtId="169" fontId="150" fillId="33" borderId="124" xfId="45033" applyNumberFormat="true" applyFont="true" applyFill="true" applyBorder="true" applyAlignment="true">
      <alignment horizontal="center" vertical="center"/>
    </xf>
    <xf numFmtId="169" fontId="150" fillId="33" borderId="129" xfId="45032" applyNumberFormat="true" applyFont="true" applyFill="true" applyBorder="true" applyAlignment="true">
      <alignment horizontal="center" vertical="center"/>
    </xf>
    <xf numFmtId="169" fontId="150" fillId="33" borderId="106" xfId="45033" applyNumberFormat="true" applyFont="true" applyFill="true" applyBorder="true" applyAlignment="true">
      <alignment horizontal="center" vertical="center"/>
    </xf>
    <xf numFmtId="169" fontId="150" fillId="33" borderId="102" xfId="45032" applyNumberFormat="true" applyFont="true" applyFill="true" applyBorder="true" applyAlignment="true">
      <alignment horizontal="center" vertical="center"/>
    </xf>
    <xf numFmtId="169" fontId="150" fillId="33" borderId="100" xfId="45037" applyNumberFormat="true" applyFont="true" applyFill="true" applyBorder="true" applyAlignment="true">
      <alignment horizontal="center" vertical="center"/>
    </xf>
    <xf numFmtId="169" fontId="150" fillId="33" borderId="125" xfId="45038" applyNumberFormat="true" applyFont="true" applyFill="true" applyBorder="true" applyAlignment="true">
      <alignment horizontal="center" vertical="center"/>
    </xf>
    <xf numFmtId="169" fontId="150" fillId="33" borderId="126" xfId="45039" applyNumberFormat="true" applyFont="true" applyFill="true" applyBorder="true" applyAlignment="true">
      <alignment horizontal="center" vertical="center"/>
    </xf>
    <xf numFmtId="169" fontId="150" fillId="33" borderId="130" xfId="45038" applyNumberFormat="true" applyFont="true" applyFill="true" applyBorder="true" applyAlignment="true">
      <alignment horizontal="center" vertical="center"/>
    </xf>
    <xf numFmtId="169" fontId="150" fillId="33" borderId="107" xfId="45039" applyNumberFormat="true" applyFont="true" applyFill="true" applyBorder="true" applyAlignment="true">
      <alignment horizontal="center" vertical="center"/>
    </xf>
    <xf numFmtId="169" fontId="150" fillId="33" borderId="100" xfId="45038" applyNumberFormat="true" applyFont="true" applyFill="true" applyBorder="true" applyAlignment="true">
      <alignment horizontal="center" vertical="center"/>
    </xf>
    <xf numFmtId="169" fontId="150" fillId="33" borderId="105" xfId="45043" applyNumberFormat="true" applyFont="true" applyFill="true" applyBorder="true" applyAlignment="true">
      <alignment horizontal="center" vertical="center"/>
    </xf>
    <xf numFmtId="169" fontId="150" fillId="33" borderId="127" xfId="45044" applyNumberFormat="true" applyFont="true" applyFill="true" applyBorder="true" applyAlignment="true">
      <alignment horizontal="center" vertical="center"/>
    </xf>
    <xf numFmtId="169" fontId="150" fillId="33" borderId="128" xfId="45045" applyNumberFormat="true" applyFont="true" applyFill="true" applyBorder="true" applyAlignment="true">
      <alignment horizontal="center" vertical="center"/>
    </xf>
    <xf numFmtId="169" fontId="150" fillId="33" borderId="131" xfId="45044" applyNumberFormat="true" applyFont="true" applyFill="true" applyBorder="true" applyAlignment="true">
      <alignment horizontal="center" vertical="center"/>
    </xf>
    <xf numFmtId="169" fontId="150" fillId="33" borderId="108" xfId="45045" applyNumberFormat="true" applyFont="true" applyFill="true" applyBorder="true" applyAlignment="true">
      <alignment horizontal="center" vertical="center"/>
    </xf>
    <xf numFmtId="169" fontId="150" fillId="33" borderId="105" xfId="45044" applyNumberFormat="true" applyFont="true" applyFill="true" applyBorder="true" applyAlignment="true">
      <alignment horizontal="center" vertical="center"/>
    </xf>
    <xf numFmtId="169" fontId="150" fillId="33" borderId="102" xfId="45061" applyNumberFormat="true" applyFont="true" applyFill="true" applyBorder="true" applyAlignment="true">
      <alignment horizontal="center" vertical="center"/>
    </xf>
    <xf numFmtId="169" fontId="150" fillId="33" borderId="123" xfId="45062" applyNumberFormat="true" applyFont="true" applyFill="true" applyBorder="true" applyAlignment="true">
      <alignment horizontal="center" vertical="center"/>
    </xf>
    <xf numFmtId="169" fontId="150" fillId="33" borderId="124" xfId="45063" applyNumberFormat="true" applyFont="true" applyFill="true" applyBorder="true" applyAlignment="true">
      <alignment horizontal="center" vertical="center"/>
    </xf>
    <xf numFmtId="169" fontId="150" fillId="33" borderId="129" xfId="45062" applyNumberFormat="true" applyFont="true" applyFill="true" applyBorder="true" applyAlignment="true">
      <alignment horizontal="center" vertical="center"/>
    </xf>
    <xf numFmtId="169" fontId="150" fillId="33" borderId="106" xfId="45063" applyNumberFormat="true" applyFont="true" applyFill="true" applyBorder="true" applyAlignment="true">
      <alignment horizontal="center" vertical="center"/>
    </xf>
    <xf numFmtId="169" fontId="150" fillId="33" borderId="102" xfId="45062" applyNumberFormat="true" applyFont="true" applyFill="true" applyBorder="true" applyAlignment="true">
      <alignment horizontal="center" vertical="center"/>
    </xf>
    <xf numFmtId="169" fontId="150" fillId="33" borderId="100" xfId="45067" applyNumberFormat="true" applyFont="true" applyFill="true" applyBorder="true" applyAlignment="true">
      <alignment horizontal="center" vertical="center"/>
    </xf>
    <xf numFmtId="169" fontId="150" fillId="33" borderId="125" xfId="45068" applyNumberFormat="true" applyFont="true" applyFill="true" applyBorder="true" applyAlignment="true">
      <alignment horizontal="center" vertical="center"/>
    </xf>
    <xf numFmtId="169" fontId="150" fillId="33" borderId="126" xfId="45069" applyNumberFormat="true" applyFont="true" applyFill="true" applyBorder="true" applyAlignment="true">
      <alignment horizontal="center" vertical="center"/>
    </xf>
    <xf numFmtId="169" fontId="150" fillId="33" borderId="130" xfId="45068" applyNumberFormat="true" applyFont="true" applyFill="true" applyBorder="true" applyAlignment="true">
      <alignment horizontal="center" vertical="center"/>
    </xf>
    <xf numFmtId="169" fontId="150" fillId="33" borderId="107" xfId="45069" applyNumberFormat="true" applyFont="true" applyFill="true" applyBorder="true" applyAlignment="true">
      <alignment horizontal="center" vertical="center"/>
    </xf>
    <xf numFmtId="169" fontId="150" fillId="33" borderId="100" xfId="45068"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0" fontId="24" fillId="33" borderId="100" xfId="19344" applyFill="true" applyBorder="true" applyAlignment="true">
      <alignment horizontal="center" vertical="center"/>
    </xf>
    <xf numFmtId="0" fontId="24" fillId="33" borderId="130" xfId="19344" applyFill="true" applyBorder="true" applyAlignment="true">
      <alignment horizontal="center" vertical="center"/>
    </xf>
    <xf numFmtId="0" fontId="24" fillId="33" borderId="107" xfId="19344" applyFill="true" applyBorder="true" applyAlignment="true">
      <alignment horizontal="center" vertical="center"/>
    </xf>
    <xf numFmtId="168" fontId="150" fillId="33" borderId="100" xfId="45077" applyNumberFormat="true" applyFont="true" applyFill="true" applyBorder="true" applyAlignment="true">
      <alignment horizontal="center" vertical="center"/>
    </xf>
    <xf numFmtId="168" fontId="150" fillId="33" borderId="125" xfId="45078" applyNumberFormat="true" applyFont="true" applyFill="true" applyBorder="true" applyAlignment="true">
      <alignment horizontal="center" vertical="center"/>
    </xf>
    <xf numFmtId="168" fontId="150" fillId="33" borderId="126" xfId="45079" applyNumberFormat="true" applyFont="true" applyFill="true" applyBorder="true" applyAlignment="true">
      <alignment horizontal="center" vertical="center"/>
    </xf>
    <xf numFmtId="168" fontId="150" fillId="33" borderId="130" xfId="45078" applyNumberFormat="true" applyFont="true" applyFill="true" applyBorder="true" applyAlignment="true">
      <alignment horizontal="center" vertical="center"/>
    </xf>
    <xf numFmtId="168" fontId="150" fillId="33" borderId="107" xfId="45079" applyNumberFormat="true" applyFont="true" applyFill="true" applyBorder="true" applyAlignment="true">
      <alignment horizontal="center" vertical="center"/>
    </xf>
    <xf numFmtId="168" fontId="150" fillId="33" borderId="100" xfId="45078" applyNumberFormat="true" applyFont="true" applyFill="true" applyBorder="true" applyAlignment="true">
      <alignment horizontal="center" vertical="center"/>
    </xf>
    <xf numFmtId="168" fontId="150" fillId="33" borderId="100" xfId="45081" applyNumberFormat="true" applyFont="true" applyFill="true" applyBorder="true" applyAlignment="true">
      <alignment horizontal="center" vertical="center"/>
    </xf>
    <xf numFmtId="168" fontId="150" fillId="33" borderId="125" xfId="45082" applyNumberFormat="true" applyFont="true" applyFill="true" applyBorder="true" applyAlignment="true">
      <alignment horizontal="center" vertical="center"/>
    </xf>
    <xf numFmtId="168" fontId="150" fillId="33" borderId="126" xfId="45083" applyNumberFormat="true" applyFont="true" applyFill="true" applyBorder="true" applyAlignment="true">
      <alignment horizontal="center" vertical="center"/>
    </xf>
    <xf numFmtId="168" fontId="150" fillId="33" borderId="130" xfId="45082" applyNumberFormat="true" applyFont="true" applyFill="true" applyBorder="true" applyAlignment="true">
      <alignment horizontal="center" vertical="center"/>
    </xf>
    <xf numFmtId="168" fontId="150" fillId="33" borderId="107" xfId="45083" applyNumberFormat="true" applyFont="true" applyFill="true" applyBorder="true" applyAlignment="true">
      <alignment horizontal="center" vertical="center"/>
    </xf>
    <xf numFmtId="168" fontId="150" fillId="33" borderId="100" xfId="45082" applyNumberFormat="true" applyFont="true" applyFill="true" applyBorder="true" applyAlignment="true">
      <alignment horizontal="center" vertical="center"/>
    </xf>
    <xf numFmtId="168" fontId="150" fillId="33" borderId="100" xfId="45086" applyNumberFormat="true" applyFont="true" applyFill="true" applyBorder="true" applyAlignment="true">
      <alignment horizontal="center" vertical="center"/>
    </xf>
    <xf numFmtId="168" fontId="150" fillId="33" borderId="125" xfId="45087" applyNumberFormat="true" applyFont="true" applyFill="true" applyBorder="true" applyAlignment="true">
      <alignment horizontal="center" vertical="center"/>
    </xf>
    <xf numFmtId="168" fontId="150" fillId="33" borderId="126" xfId="45088" applyNumberFormat="true" applyFont="true" applyFill="true" applyBorder="true" applyAlignment="true">
      <alignment horizontal="center" vertical="center"/>
    </xf>
    <xf numFmtId="168" fontId="150" fillId="33" borderId="130" xfId="45087" applyNumberFormat="true" applyFont="true" applyFill="true" applyBorder="true" applyAlignment="true">
      <alignment horizontal="center" vertical="center"/>
    </xf>
    <xf numFmtId="168" fontId="150" fillId="33" borderId="107" xfId="45088" applyNumberFormat="true" applyFont="true" applyFill="true" applyBorder="true" applyAlignment="true">
      <alignment horizontal="center" vertical="center"/>
    </xf>
    <xf numFmtId="168" fontId="150" fillId="33" borderId="100" xfId="45087"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9" fontId="150" fillId="33" borderId="105" xfId="45067" applyNumberFormat="true" applyFont="true" applyFill="true" applyBorder="true" applyAlignment="true">
      <alignment horizontal="center" vertical="center"/>
    </xf>
    <xf numFmtId="169" fontId="150" fillId="33" borderId="127" xfId="45068" applyNumberFormat="true" applyFont="true" applyFill="true" applyBorder="true" applyAlignment="true">
      <alignment horizontal="center" vertical="center"/>
    </xf>
    <xf numFmtId="169" fontId="150" fillId="33" borderId="128" xfId="45069" applyNumberFormat="true" applyFont="true" applyFill="true" applyBorder="true" applyAlignment="true">
      <alignment horizontal="center" vertical="center"/>
    </xf>
    <xf numFmtId="169" fontId="150" fillId="33" borderId="131" xfId="45068" applyNumberFormat="true" applyFont="true" applyFill="true" applyBorder="true" applyAlignment="true">
      <alignment horizontal="center" vertical="center"/>
    </xf>
    <xf numFmtId="169" fontId="150" fillId="33" borderId="108" xfId="45069" applyNumberFormat="true" applyFont="true" applyFill="true" applyBorder="true" applyAlignment="true">
      <alignment horizontal="center" vertical="center"/>
    </xf>
    <xf numFmtId="169" fontId="150" fillId="33" borderId="105" xfId="45068" applyNumberFormat="true" applyFont="true" applyFill="true" applyBorder="true" applyAlignment="true">
      <alignment horizontal="center" vertical="center"/>
    </xf>
    <xf numFmtId="168" fontId="150" fillId="33" borderId="100" xfId="45120" applyNumberFormat="true" applyFont="true" applyFill="true" applyBorder="true" applyAlignment="true">
      <alignment horizontal="center" vertical="center"/>
    </xf>
    <xf numFmtId="168" fontId="150" fillId="33" borderId="125" xfId="45121" applyNumberFormat="true" applyFont="true" applyFill="true" applyBorder="true" applyAlignment="true">
      <alignment horizontal="center" vertical="center"/>
    </xf>
    <xf numFmtId="168" fontId="150" fillId="33" borderId="126" xfId="45122" applyNumberFormat="true" applyFont="true" applyFill="true" applyBorder="true" applyAlignment="true">
      <alignment horizontal="center" vertical="center"/>
    </xf>
    <xf numFmtId="168" fontId="150" fillId="33" borderId="130" xfId="45121" applyNumberFormat="true" applyFont="true" applyFill="true" applyBorder="true" applyAlignment="true">
      <alignment horizontal="center" vertical="center"/>
    </xf>
    <xf numFmtId="168" fontId="150" fillId="33" borderId="107" xfId="45122" applyNumberFormat="true" applyFont="true" applyFill="true" applyBorder="true" applyAlignment="true">
      <alignment horizontal="center" vertical="center"/>
    </xf>
    <xf numFmtId="168" fontId="150" fillId="33" borderId="100" xfId="45121" applyNumberFormat="true" applyFont="true" applyFill="true" applyBorder="true" applyAlignment="true">
      <alignment horizontal="center" vertical="center"/>
    </xf>
    <xf numFmtId="168" fontId="150" fillId="33" borderId="100" xfId="45124" applyNumberFormat="true" applyFont="true" applyFill="true" applyBorder="true" applyAlignment="true">
      <alignment horizontal="center" vertical="center"/>
    </xf>
    <xf numFmtId="168" fontId="150" fillId="33" borderId="125" xfId="45125" applyNumberFormat="true" applyFont="true" applyFill="true" applyBorder="true" applyAlignment="true">
      <alignment horizontal="center" vertical="center"/>
    </xf>
    <xf numFmtId="168" fontId="150" fillId="33" borderId="126" xfId="45126" applyNumberFormat="true" applyFont="true" applyFill="true" applyBorder="true" applyAlignment="true">
      <alignment horizontal="center" vertical="center"/>
    </xf>
    <xf numFmtId="168" fontId="150" fillId="33" borderId="130" xfId="45125" applyNumberFormat="true" applyFont="true" applyFill="true" applyBorder="true" applyAlignment="true">
      <alignment horizontal="center" vertical="center"/>
    </xf>
    <xf numFmtId="168" fontId="150" fillId="33" borderId="107" xfId="45126" applyNumberFormat="true" applyFont="true" applyFill="true" applyBorder="true" applyAlignment="true">
      <alignment horizontal="center" vertical="center"/>
    </xf>
    <xf numFmtId="168" fontId="150" fillId="33" borderId="100" xfId="45125" applyNumberFormat="true" applyFont="true" applyFill="true" applyBorder="true" applyAlignment="true">
      <alignment horizontal="center" vertical="center"/>
    </xf>
    <xf numFmtId="168" fontId="150" fillId="33" borderId="100" xfId="45128" applyNumberFormat="true" applyFont="true" applyFill="true" applyBorder="true" applyAlignment="true">
      <alignment horizontal="center" vertical="center"/>
    </xf>
    <xf numFmtId="168" fontId="150" fillId="33" borderId="125" xfId="45129" applyNumberFormat="true" applyFont="true" applyFill="true" applyBorder="true" applyAlignment="true">
      <alignment horizontal="center" vertical="center"/>
    </xf>
    <xf numFmtId="168" fontId="150" fillId="33" borderId="126" xfId="45130" applyNumberFormat="true" applyFont="true" applyFill="true" applyBorder="true" applyAlignment="true">
      <alignment horizontal="center" vertical="center"/>
    </xf>
    <xf numFmtId="168" fontId="150" fillId="33" borderId="130" xfId="45129" applyNumberFormat="true" applyFont="true" applyFill="true" applyBorder="true" applyAlignment="true">
      <alignment horizontal="center" vertical="center"/>
    </xf>
    <xf numFmtId="168" fontId="150" fillId="33" borderId="107" xfId="45130" applyNumberFormat="true" applyFont="true" applyFill="true" applyBorder="true" applyAlignment="true">
      <alignment horizontal="center" vertical="center"/>
    </xf>
    <xf numFmtId="168" fontId="150" fillId="33" borderId="100" xfId="45129" applyNumberFormat="true" applyFont="true" applyFill="true" applyBorder="true" applyAlignment="true">
      <alignment horizontal="center" vertical="center"/>
    </xf>
    <xf numFmtId="0" fontId="24" fillId="33" borderId="105" xfId="19344"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08" xfId="19344" applyFill="true" applyBorder="true" applyAlignment="true">
      <alignment horizontal="center" vertical="center"/>
    </xf>
    <xf numFmtId="0" fontId="24" fillId="0" borderId="102" xfId="19344" applyFill="true" applyBorder="true" applyAlignment="true">
      <alignment vertical="center" wrapText="true"/>
    </xf>
    <xf numFmtId="0" fontId="24" fillId="0" borderId="105" xfId="19344"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8" xfId="44952"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7" xfId="44976" applyFont="true" applyFill="true" applyBorder="true" applyAlignment="true">
      <alignment horizontal="left" vertical="center"/>
    </xf>
    <xf numFmtId="0" fontId="151" fillId="26" borderId="106" xfId="45000" applyFont="true" applyFill="true" applyBorder="true" applyAlignment="true">
      <alignment horizontal="left" vertical="center"/>
    </xf>
    <xf numFmtId="0" fontId="151" fillId="26" borderId="107" xfId="45006" applyFont="true" applyFill="true" applyBorder="true" applyAlignment="true">
      <alignment horizontal="left" vertical="center"/>
    </xf>
    <xf numFmtId="0" fontId="151" fillId="0" borderId="107" xfId="45006" applyFont="true" applyFill="true" applyBorder="true" applyAlignment="true">
      <alignment horizontal="left" vertical="center"/>
    </xf>
    <xf numFmtId="0" fontId="151" fillId="0" borderId="107" xfId="45012" applyFont="true" applyFill="true" applyBorder="true" applyAlignment="true">
      <alignment horizontal="left" vertical="center"/>
    </xf>
    <xf numFmtId="0" fontId="151" fillId="26" borderId="106" xfId="45030" applyFont="true" applyFill="true" applyBorder="true" applyAlignment="true">
      <alignment horizontal="left" vertical="center"/>
    </xf>
    <xf numFmtId="0" fontId="151" fillId="26" borderId="107" xfId="45036" applyFont="true" applyFill="true" applyBorder="true" applyAlignment="true">
      <alignment horizontal="left" vertical="center"/>
    </xf>
    <xf numFmtId="0" fontId="151" fillId="26" borderId="108" xfId="45042" applyFont="true" applyFill="true" applyBorder="true" applyAlignment="true">
      <alignment horizontal="left" vertical="center"/>
    </xf>
    <xf numFmtId="0" fontId="151" fillId="26" borderId="106" xfId="45060" applyFont="true" applyFill="true" applyBorder="true" applyAlignment="true">
      <alignment horizontal="left" vertical="center"/>
    </xf>
    <xf numFmtId="0" fontId="151" fillId="26" borderId="107" xfId="45066" applyFont="true" applyFill="true" applyBorder="true" applyAlignment="true">
      <alignment horizontal="left" vertical="center"/>
    </xf>
    <xf numFmtId="0" fontId="151" fillId="26" borderId="106" xfId="45066" applyFont="true" applyFill="true" applyBorder="true" applyAlignment="true">
      <alignment horizontal="left" vertical="center"/>
    </xf>
    <xf numFmtId="0" fontId="151" fillId="26" borderId="108" xfId="45066" applyFont="true" applyFill="true" applyBorder="true" applyAlignment="true">
      <alignment horizontal="left" vertical="center"/>
    </xf>
    <xf numFmtId="0" fontId="24" fillId="3" borderId="134" xfId="19344" applyBorder="true" applyAlignment="true">
      <alignment vertical="center"/>
    </xf>
    <xf numFmtId="0" fontId="24" fillId="3" borderId="107" xfId="19344" applyBorder="true" applyAlignment="true">
      <alignment vertical="center"/>
    </xf>
    <xf numFmtId="0" fontId="151" fillId="0" borderId="107" xfId="45048" applyFont="true" applyFill="true" applyBorder="true" applyAlignment="true">
      <alignment horizontal="left" vertical="center"/>
    </xf>
    <xf numFmtId="0" fontId="151" fillId="0" borderId="107" xfId="45054" applyFont="true" applyFill="true" applyBorder="true" applyAlignment="true">
      <alignment horizontal="left" vertical="center"/>
    </xf>
    <xf numFmtId="0" fontId="151" fillId="0" borderId="107" xfId="45060" applyFont="true" applyFill="true" applyBorder="true" applyAlignment="true">
      <alignment horizontal="left" vertical="center"/>
    </xf>
    <xf numFmtId="0" fontId="151" fillId="0" borderId="107" xfId="45066" applyFont="true" applyFill="true" applyBorder="true" applyAlignment="true">
      <alignment horizontal="left" vertical="center"/>
    </xf>
    <xf numFmtId="0" fontId="151" fillId="0" borderId="107" xfId="45085" applyFont="true" applyFill="true" applyBorder="true" applyAlignment="true">
      <alignment horizontal="left" vertical="center"/>
    </xf>
    <xf numFmtId="0" fontId="151" fillId="0" borderId="108" xfId="45066" applyFont="true" applyFill="true" applyBorder="true" applyAlignment="true">
      <alignment horizontal="left" vertical="center"/>
    </xf>
    <xf numFmtId="0" fontId="151" fillId="26" borderId="106" xfId="45103" applyFont="true" applyFill="true" applyBorder="true" applyAlignment="true">
      <alignment horizontal="left" vertical="center"/>
    </xf>
    <xf numFmtId="0" fontId="151" fillId="26" borderId="107" xfId="45109" applyFont="true" applyFill="true" applyBorder="true" applyAlignment="true">
      <alignment horizontal="left" vertical="center"/>
    </xf>
    <xf numFmtId="0" fontId="151" fillId="26" borderId="108" xfId="45115" applyFont="true" applyFill="true" applyBorder="true" applyAlignment="true">
      <alignment horizontal="left" vertical="center"/>
    </xf>
    <xf numFmtId="0" fontId="151" fillId="0" borderId="107" xfId="45091" applyFont="true" applyFill="true" applyBorder="true" applyAlignment="true">
      <alignment horizontal="left" vertical="center"/>
    </xf>
    <xf numFmtId="0" fontId="151" fillId="0" borderId="107" xfId="45097" applyFont="true" applyFill="true" applyBorder="true" applyAlignment="true">
      <alignment horizontal="left" vertical="center"/>
    </xf>
    <xf numFmtId="0" fontId="151" fillId="0" borderId="107" xfId="45103" applyFont="true" applyFill="true" applyBorder="true" applyAlignment="true">
      <alignment horizontal="left" vertical="center"/>
    </xf>
    <xf numFmtId="0" fontId="151" fillId="0" borderId="107" xfId="45109" applyFont="true" applyFill="true" applyBorder="true" applyAlignment="true">
      <alignment horizontal="left" vertical="center"/>
    </xf>
    <xf numFmtId="0" fontId="151" fillId="0" borderId="107" xfId="45115"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45104" applyNumberFormat="true" applyFont="true" applyFill="true" applyBorder="true" applyAlignment="true">
      <alignment horizontal="center" vertical="center"/>
    </xf>
    <xf numFmtId="169" fontId="181" fillId="33" borderId="100" xfId="45110" applyNumberFormat="true" applyFont="true" applyFill="true" applyBorder="true" applyAlignment="true">
      <alignment horizontal="center" vertical="center"/>
    </xf>
    <xf numFmtId="169" fontId="181" fillId="33" borderId="100" xfId="45116"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105" applyNumberFormat="true" applyFont="true" applyFill="true" applyBorder="true" applyAlignment="true">
      <alignment horizontal="center" vertical="center"/>
    </xf>
    <xf numFmtId="169" fontId="181" fillId="33" borderId="125" xfId="45111" applyNumberFormat="true" applyFont="true" applyFill="true" applyBorder="true" applyAlignment="true">
      <alignment horizontal="center" vertical="center"/>
    </xf>
    <xf numFmtId="169" fontId="181" fillId="33" borderId="125" xfId="45117"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106" applyNumberFormat="true" applyFont="true" applyFill="true" applyBorder="true" applyAlignment="true">
      <alignment horizontal="center" vertical="center"/>
    </xf>
    <xf numFmtId="169" fontId="181" fillId="33" borderId="126" xfId="45112" applyNumberFormat="true" applyFont="true" applyFill="true" applyBorder="true" applyAlignment="true">
      <alignment horizontal="center" vertical="center"/>
    </xf>
    <xf numFmtId="169" fontId="181" fillId="33" borderId="126" xfId="45118"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105" applyNumberFormat="true" applyFont="true" applyFill="true" applyBorder="true" applyAlignment="true">
      <alignment horizontal="center" vertical="center"/>
    </xf>
    <xf numFmtId="169" fontId="181" fillId="33" borderId="130" xfId="45111" applyNumberFormat="true" applyFont="true" applyFill="true" applyBorder="true" applyAlignment="true">
      <alignment horizontal="center" vertical="center"/>
    </xf>
    <xf numFmtId="169" fontId="181" fillId="33" borderId="130" xfId="45117"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45106" applyNumberFormat="true" applyFont="true" applyFill="true" applyBorder="true" applyAlignment="true">
      <alignment horizontal="center" vertical="center"/>
    </xf>
    <xf numFmtId="169" fontId="181" fillId="33" borderId="107" xfId="45112" applyNumberFormat="true" applyFont="true" applyFill="true" applyBorder="true" applyAlignment="true">
      <alignment horizontal="center" vertical="center"/>
    </xf>
    <xf numFmtId="169" fontId="181" fillId="33" borderId="107" xfId="45118"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02" xfId="45105" applyNumberFormat="true" applyFont="true" applyFill="true" applyBorder="true" applyAlignment="true">
      <alignment horizontal="center" vertical="center"/>
    </xf>
    <xf numFmtId="169" fontId="181" fillId="33" borderId="100" xfId="45111" applyNumberFormat="true" applyFont="true" applyFill="true" applyBorder="true" applyAlignment="true">
      <alignment horizontal="center" vertical="center"/>
    </xf>
    <xf numFmtId="169" fontId="181" fillId="33" borderId="100" xfId="45117"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0" borderId="10" xfId="45318" applyFont="true" applyFill="true" applyBorder="true" applyAlignment="true">
      <alignment horizontal="left" vertical="center" wrapText="true"/>
    </xf>
    <xf numFmtId="0" fontId="151" fillId="0" borderId="10" xfId="45321" applyFont="true" applyFill="true" applyBorder="true" applyAlignment="true">
      <alignment horizontal="left" vertical="center" wrapText="true"/>
    </xf>
    <xf numFmtId="0" fontId="151" fillId="3" borderId="52"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53" xfId="45212"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52" xfId="45260" applyFont="true" applyBorder="true" applyAlignment="true">
      <alignment horizontal="center" vertical="center" wrapText="true"/>
    </xf>
    <xf numFmtId="0" fontId="151" fillId="3" borderId="53" xfId="45261" applyFont="true" applyBorder="true" applyAlignment="true">
      <alignment horizontal="center" vertical="center" wrapText="true"/>
    </xf>
    <xf numFmtId="0" fontId="151" fillId="3" borderId="53" xfId="45262" applyFont="true" applyBorder="true" applyAlignment="true">
      <alignment horizontal="center" vertical="center" wrapText="true"/>
    </xf>
    <xf numFmtId="0" fontId="151" fillId="3" borderId="52" xfId="45290" applyFont="true" applyBorder="true" applyAlignment="true">
      <alignment horizontal="center" vertical="center" wrapText="true"/>
    </xf>
    <xf numFmtId="0" fontId="151" fillId="3" borderId="53" xfId="45291" applyFont="true" applyBorder="true" applyAlignment="true">
      <alignment horizontal="center" vertical="center" wrapText="true"/>
    </xf>
    <xf numFmtId="0" fontId="151" fillId="3" borderId="53" xfId="45292" applyFont="true" applyBorder="true" applyAlignment="true">
      <alignment horizontal="center" vertical="center" wrapText="true"/>
    </xf>
    <xf numFmtId="0" fontId="151" fillId="3" borderId="52" xfId="45315" applyFont="true" applyBorder="true" applyAlignment="true">
      <alignment horizontal="center" vertical="center" wrapText="true"/>
    </xf>
    <xf numFmtId="0" fontId="151" fillId="3" borderId="53" xfId="45316" applyFont="true" applyBorder="true" applyAlignment="true">
      <alignment horizontal="center" vertical="center" wrapText="true"/>
    </xf>
    <xf numFmtId="0" fontId="151" fillId="3" borderId="53" xfId="45317" applyFont="true" applyBorder="true" applyAlignment="true">
      <alignment horizontal="center" vertical="center" wrapText="true"/>
    </xf>
    <xf numFmtId="0" fontId="151" fillId="3" borderId="52" xfId="45354" applyFont="true" applyBorder="true" applyAlignment="true">
      <alignment horizontal="center" vertical="center" wrapText="true"/>
    </xf>
    <xf numFmtId="0" fontId="151" fillId="3" borderId="53" xfId="45355" applyFont="true" applyBorder="true" applyAlignment="true">
      <alignment horizontal="center" vertical="center" wrapText="true"/>
    </xf>
    <xf numFmtId="0" fontId="151" fillId="3" borderId="53" xfId="45356" applyFont="true" applyBorder="true" applyAlignment="true">
      <alignment horizontal="center"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151" fillId="33" borderId="100" xfId="45308" applyFont="true" applyFill="true" applyBorder="true" applyAlignment="true">
      <alignment horizontal="center" vertical="center" wrapText="true"/>
    </xf>
    <xf numFmtId="0" fontId="151" fillId="33" borderId="125" xfId="45309" applyFont="true" applyFill="true" applyBorder="true" applyAlignment="true">
      <alignment horizontal="center" vertical="center" wrapText="true"/>
    </xf>
    <xf numFmtId="0" fontId="151" fillId="33" borderId="100" xfId="45314" applyFont="true" applyFill="true" applyBorder="true" applyAlignment="true">
      <alignment horizontal="center" vertical="center" wrapText="true"/>
    </xf>
    <xf numFmtId="0" fontId="151" fillId="33" borderId="125" xfId="45315" applyFont="true" applyFill="true" applyBorder="true" applyAlignment="true">
      <alignment horizontal="center" vertical="center" wrapText="true"/>
    </xf>
    <xf numFmtId="0" fontId="151" fillId="33" borderId="100" xfId="25757" applyFont="true" applyFill="true" applyBorder="true" applyAlignment="true">
      <alignment horizontal="center" vertical="center" wrapText="true"/>
    </xf>
    <xf numFmtId="0" fontId="151" fillId="33" borderId="125" xfId="25755" applyFont="true" applyFill="true" applyBorder="true" applyAlignment="true">
      <alignment horizontal="center" vertical="center" wrapText="true"/>
    </xf>
    <xf numFmtId="0" fontId="151" fillId="33" borderId="100" xfId="25752" applyFont="true" applyFill="true" applyBorder="true" applyAlignment="true">
      <alignment horizontal="center" vertical="center" wrapText="true"/>
    </xf>
    <xf numFmtId="0" fontId="151" fillId="33" borderId="125" xfId="25750" applyFont="true" applyFill="true" applyBorder="true" applyAlignment="true">
      <alignment horizontal="center" vertical="center" wrapText="true"/>
    </xf>
    <xf numFmtId="0" fontId="151" fillId="33" borderId="100" xfId="45347" applyFont="true" applyFill="true" applyBorder="true" applyAlignment="true">
      <alignment horizontal="center" vertical="center" wrapText="true"/>
    </xf>
    <xf numFmtId="0" fontId="151" fillId="33" borderId="125" xfId="45348" applyFont="true" applyFill="true" applyBorder="true" applyAlignment="true">
      <alignment horizontal="center" vertical="center" wrapText="true"/>
    </xf>
    <xf numFmtId="0" fontId="151" fillId="33" borderId="100" xfId="45353" applyFont="true" applyFill="true" applyBorder="true" applyAlignment="true">
      <alignment horizontal="center" vertical="center" wrapText="true"/>
    </xf>
    <xf numFmtId="0" fontId="151" fillId="33" borderId="125" xfId="45354" applyFont="true" applyFill="true" applyBorder="true" applyAlignment="true">
      <alignment horizontal="center" vertical="center" wrapText="true"/>
    </xf>
    <xf numFmtId="0" fontId="151" fillId="33" borderId="107" xfId="45310" applyFont="true" applyFill="true" applyBorder="true" applyAlignment="true">
      <alignment horizontal="center" vertical="center" wrapText="true"/>
    </xf>
    <xf numFmtId="0" fontId="151" fillId="33" borderId="107" xfId="45316" applyFont="true" applyFill="true" applyBorder="true" applyAlignment="true">
      <alignment horizontal="center" vertical="center" wrapText="true"/>
    </xf>
    <xf numFmtId="0" fontId="151" fillId="33" borderId="107" xfId="25756" applyFont="true" applyFill="true" applyBorder="true" applyAlignment="true">
      <alignment horizontal="center" vertical="center" wrapText="true"/>
    </xf>
    <xf numFmtId="0" fontId="151" fillId="33" borderId="107" xfId="25751" applyFont="true" applyFill="true" applyBorder="true" applyAlignment="true">
      <alignment horizontal="center" vertical="center" wrapText="true"/>
    </xf>
    <xf numFmtId="0" fontId="151" fillId="33" borderId="107" xfId="45349" applyFont="true" applyFill="true" applyBorder="true" applyAlignment="true">
      <alignment horizontal="center" vertical="center" wrapText="true"/>
    </xf>
    <xf numFmtId="0" fontId="151" fillId="33" borderId="107" xfId="45355" applyFont="true" applyFill="true" applyBorder="true" applyAlignment="true">
      <alignment horizontal="center" vertical="center" wrapText="true"/>
    </xf>
    <xf numFmtId="0" fontId="151" fillId="3" borderId="109" xfId="45210" applyFont="true" applyBorder="true" applyAlignment="true">
      <alignment horizontal="center" vertical="center" wrapText="true"/>
    </xf>
    <xf numFmtId="0" fontId="151" fillId="3" borderId="109" xfId="45233" applyFont="true" applyBorder="true" applyAlignment="true">
      <alignment horizontal="center" vertical="center" wrapText="true"/>
    </xf>
    <xf numFmtId="0" fontId="151" fillId="3" borderId="109" xfId="45260" applyFont="true" applyBorder="true" applyAlignment="true">
      <alignment horizontal="center" vertical="center" wrapText="true"/>
    </xf>
    <xf numFmtId="0" fontId="151" fillId="3" borderId="109" xfId="45290" applyFont="true" applyBorder="true" applyAlignment="true">
      <alignment horizontal="center" vertical="center" wrapText="true"/>
    </xf>
    <xf numFmtId="0" fontId="151" fillId="3" borderId="109" xfId="45315" applyFont="true" applyBorder="true" applyAlignment="true">
      <alignment horizontal="center" vertical="center" wrapText="true"/>
    </xf>
    <xf numFmtId="0" fontId="151" fillId="33" borderId="100" xfId="45310" applyFont="true" applyFill="true" applyBorder="true" applyAlignment="true">
      <alignment horizontal="center" vertical="center" wrapText="true"/>
    </xf>
    <xf numFmtId="0" fontId="151" fillId="33" borderId="100" xfId="45315" applyFont="true" applyFill="true" applyBorder="true" applyAlignment="true">
      <alignment horizontal="center" vertical="center" wrapText="true"/>
    </xf>
    <xf numFmtId="0" fontId="151" fillId="33" borderId="100" xfId="25756" applyFont="true" applyFill="true" applyBorder="true" applyAlignment="true">
      <alignment horizontal="center" vertical="center" wrapText="true"/>
    </xf>
    <xf numFmtId="0" fontId="151" fillId="33" borderId="100" xfId="25750" applyFont="true" applyFill="true" applyBorder="true" applyAlignment="true">
      <alignment horizontal="center" vertical="center" wrapText="true"/>
    </xf>
    <xf numFmtId="0" fontId="151" fillId="3" borderId="109" xfId="45354" applyFont="true" applyBorder="true" applyAlignment="true">
      <alignment horizontal="center" vertical="center" wrapText="true"/>
    </xf>
    <xf numFmtId="0" fontId="151" fillId="33" borderId="100" xfId="45349" applyFont="true" applyFill="true" applyBorder="true" applyAlignment="true">
      <alignment horizontal="center" vertical="center" wrapText="true"/>
    </xf>
    <xf numFmtId="0" fontId="151" fillId="33" borderId="100" xfId="45354" applyFont="true" applyFill="true" applyBorder="true" applyAlignment="true">
      <alignment horizontal="center" vertical="center" wrapText="true"/>
    </xf>
    <xf numFmtId="0" fontId="151" fillId="3" borderId="110" xfId="45210" applyFont="true" applyBorder="true" applyAlignment="true">
      <alignment horizontal="center" vertical="center" wrapText="true"/>
    </xf>
    <xf numFmtId="0" fontId="151" fillId="3" borderId="110" xfId="45233" applyFont="true" applyBorder="true" applyAlignment="true">
      <alignment horizontal="center" vertical="center" wrapText="true"/>
    </xf>
    <xf numFmtId="0" fontId="151" fillId="3" borderId="110" xfId="45260" applyFont="true" applyBorder="true" applyAlignment="true">
      <alignment horizontal="center" vertical="center" wrapText="true"/>
    </xf>
    <xf numFmtId="0" fontId="151" fillId="3" borderId="110" xfId="45290" applyFont="true" applyBorder="true" applyAlignment="true">
      <alignment horizontal="center" vertical="center" wrapText="true"/>
    </xf>
    <xf numFmtId="0" fontId="151" fillId="3" borderId="110" xfId="45315" applyFont="true" applyBorder="true" applyAlignment="true">
      <alignment horizontal="center" vertical="center" wrapText="true"/>
    </xf>
    <xf numFmtId="0" fontId="151" fillId="33" borderId="130" xfId="45310" applyFont="true" applyFill="true" applyBorder="true" applyAlignment="true">
      <alignment horizontal="center" vertical="center" wrapText="true"/>
    </xf>
    <xf numFmtId="0" fontId="151" fillId="33" borderId="130" xfId="45315" applyFont="true" applyFill="true" applyBorder="true" applyAlignment="true">
      <alignment horizontal="center" vertical="center" wrapText="true"/>
    </xf>
    <xf numFmtId="0" fontId="151" fillId="33" borderId="130" xfId="25756" applyFont="true" applyFill="true" applyBorder="true" applyAlignment="true">
      <alignment horizontal="center" vertical="center" wrapText="true"/>
    </xf>
    <xf numFmtId="0" fontId="151" fillId="33" borderId="130" xfId="25750" applyFont="true" applyFill="true" applyBorder="true" applyAlignment="true">
      <alignment horizontal="center" vertical="center" wrapText="true"/>
    </xf>
    <xf numFmtId="0" fontId="151" fillId="3" borderId="110" xfId="45354" applyFont="true" applyBorder="true" applyAlignment="true">
      <alignment horizontal="center" vertical="center" wrapText="true"/>
    </xf>
    <xf numFmtId="0" fontId="151" fillId="33" borderId="130" xfId="45349" applyFont="true" applyFill="true" applyBorder="true" applyAlignment="true">
      <alignment horizontal="center" vertical="center" wrapText="true"/>
    </xf>
    <xf numFmtId="0" fontId="151" fillId="33" borderId="130" xfId="45354" applyFont="true" applyFill="true" applyBorder="true" applyAlignment="true">
      <alignment horizontal="center" vertical="center" wrapText="true"/>
    </xf>
    <xf numFmtId="0" fontId="151" fillId="3" borderId="96" xfId="45211" applyFont="true" applyBorder="true" applyAlignment="true">
      <alignment horizontal="center" vertical="center" wrapText="true"/>
    </xf>
    <xf numFmtId="0" fontId="151" fillId="3" borderId="96" xfId="45234" applyFont="true" applyBorder="true" applyAlignment="true">
      <alignment horizontal="center" vertical="center" wrapText="true"/>
    </xf>
    <xf numFmtId="0" fontId="151" fillId="3" borderId="96" xfId="45261" applyFont="true" applyBorder="true" applyAlignment="true">
      <alignment horizontal="center" vertical="center" wrapText="true"/>
    </xf>
    <xf numFmtId="0" fontId="151" fillId="33" borderId="126" xfId="45310" applyFont="true" applyFill="true" applyBorder="true" applyAlignment="true">
      <alignment horizontal="center" vertical="center" wrapText="true"/>
    </xf>
    <xf numFmtId="0" fontId="151" fillId="33" borderId="126" xfId="45316" applyFont="true" applyFill="true" applyBorder="true" applyAlignment="true">
      <alignment horizontal="center" vertical="center" wrapText="true"/>
    </xf>
    <xf numFmtId="0" fontId="151" fillId="33" borderId="126" xfId="25756" applyFont="true" applyFill="true" applyBorder="true" applyAlignment="true">
      <alignment horizontal="center" vertical="center" wrapText="true"/>
    </xf>
    <xf numFmtId="0" fontId="151" fillId="33" borderId="126" xfId="25751" applyFont="true" applyFill="true" applyBorder="true" applyAlignment="true">
      <alignment horizontal="center" vertical="center" wrapText="true"/>
    </xf>
    <xf numFmtId="0" fontId="151" fillId="3" borderId="96" xfId="45291" applyFont="true" applyBorder="true" applyAlignment="true">
      <alignment horizontal="center" vertical="center" wrapText="true"/>
    </xf>
    <xf numFmtId="0" fontId="151" fillId="3" borderId="96" xfId="45316" applyFont="true" applyBorder="true" applyAlignment="true">
      <alignment horizontal="center" vertical="center" wrapText="true"/>
    </xf>
    <xf numFmtId="0" fontId="151" fillId="33" borderId="126" xfId="45349" applyFont="true" applyFill="true" applyBorder="true" applyAlignment="true">
      <alignment horizontal="center" vertical="center" wrapText="true"/>
    </xf>
    <xf numFmtId="0" fontId="151" fillId="33" borderId="126" xfId="45355" applyFont="true" applyFill="true" applyBorder="true" applyAlignment="true">
      <alignment horizontal="center" vertical="center" wrapText="true"/>
    </xf>
    <xf numFmtId="0" fontId="151" fillId="3" borderId="96" xfId="45355" applyFont="true" applyBorder="true" applyAlignment="true">
      <alignment horizontal="center" vertical="center" wrapText="true"/>
    </xf>
    <xf numFmtId="0" fontId="151" fillId="0" borderId="100" xfId="45269" applyFont="true" applyFill="true" applyBorder="true" applyAlignment="true">
      <alignment horizontal="left" vertical="center" wrapText="true"/>
    </xf>
    <xf numFmtId="0" fontId="151" fillId="0" borderId="100" xfId="45275"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1" fillId="0" borderId="100" xfId="45306"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155" fillId="15" borderId="100" xfId="19344" applyFont="true" applyFill="true" applyBorder="true" applyAlignment="true">
      <alignment horizontal="left" vertical="center" wrapText="true"/>
    </xf>
    <xf numFmtId="0" fontId="151" fillId="15" borderId="100" xfId="25759" applyFont="true" applyFill="true" applyBorder="true" applyAlignment="true">
      <alignment horizontal="left" vertical="center" wrapText="true"/>
    </xf>
    <xf numFmtId="0" fontId="151" fillId="15" borderId="100" xfId="25754" applyFont="true" applyFill="true" applyBorder="true" applyAlignment="true">
      <alignment horizontal="left" vertical="center" wrapText="true"/>
    </xf>
    <xf numFmtId="0" fontId="151" fillId="15" borderId="100" xfId="19381"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24" fillId="27" borderId="100" xfId="19344" applyFill="true" applyBorder="true" applyAlignment="true">
      <alignment horizontal="center" vertical="center" wrapText="true"/>
    </xf>
    <xf numFmtId="0" fontId="151" fillId="0" borderId="100" xfId="45345" applyFont="true" applyFill="true" applyBorder="true" applyAlignment="true">
      <alignment horizontal="left" vertical="center" wrapText="true"/>
    </xf>
    <xf numFmtId="0" fontId="151" fillId="0" borderId="100" xfId="45351" applyFont="true" applyFill="true" applyBorder="true" applyAlignment="true">
      <alignment horizontal="left" vertical="center" wrapText="true"/>
    </xf>
    <xf numFmtId="0" fontId="151" fillId="0" borderId="100" xfId="45357" applyFont="true" applyFill="true" applyBorder="true" applyAlignment="true">
      <alignment horizontal="left" vertical="center" wrapText="true"/>
    </xf>
    <xf numFmtId="0" fontId="151" fillId="0" borderId="100" xfId="45363" applyFont="true" applyFill="true" applyBorder="true" applyAlignment="true">
      <alignment horizontal="left" vertical="center" wrapText="true"/>
    </xf>
    <xf numFmtId="0" fontId="151" fillId="0" borderId="100" xfId="45369" applyFont="true" applyFill="true" applyBorder="true" applyAlignment="true">
      <alignment horizontal="left" vertical="center" wrapText="true"/>
    </xf>
    <xf numFmtId="0" fontId="151" fillId="0" borderId="102" xfId="45327" applyFont="true" applyFill="true" applyBorder="true" applyAlignment="true">
      <alignment horizontal="left" vertical="center" wrapText="true"/>
    </xf>
    <xf numFmtId="0" fontId="151" fillId="0" borderId="105" xfId="45312"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155" fillId="15" borderId="107" xfId="19344" applyFont="true" applyFill="true" applyBorder="true" applyAlignment="true">
      <alignment horizontal="left" vertical="center"/>
    </xf>
    <xf numFmtId="0" fontId="151" fillId="15" borderId="107" xfId="25758" applyFont="true" applyFill="true" applyBorder="true" applyAlignment="true">
      <alignment horizontal="left" vertical="center"/>
    </xf>
    <xf numFmtId="0" fontId="151" fillId="15" borderId="107" xfId="25753" applyFont="true" applyFill="true" applyBorder="true" applyAlignment="true">
      <alignment horizontal="left" vertical="center"/>
    </xf>
    <xf numFmtId="0" fontId="151" fillId="15" borderId="107" xfId="19383"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155" fillId="27" borderId="107" xfId="19344" applyFont="true" applyFill="true" applyBorder="true" applyAlignment="true">
      <alignment horizontal="left" vertical="center"/>
    </xf>
    <xf numFmtId="0" fontId="24" fillId="27" borderId="108" xfId="19344" applyFill="true" applyBorder="true" applyAlignment="true">
      <alignment vertical="center"/>
    </xf>
    <xf numFmtId="169" fontId="150" fillId="33" borderId="102" xfId="45215" applyNumberFormat="true" applyFont="true" applyFill="true" applyBorder="true" applyAlignment="true">
      <alignment horizontal="center" vertical="center"/>
    </xf>
    <xf numFmtId="169" fontId="150" fillId="33" borderId="123" xfId="45215" applyNumberFormat="true" applyFont="true" applyFill="true" applyBorder="true" applyAlignment="true">
      <alignment horizontal="center" vertical="center"/>
    </xf>
    <xf numFmtId="169" fontId="150" fillId="33" borderId="124" xfId="45215" applyNumberFormat="true" applyFont="true" applyFill="true" applyBorder="true" applyAlignment="true">
      <alignment horizontal="center" vertical="center"/>
    </xf>
    <xf numFmtId="169" fontId="150" fillId="33" borderId="129" xfId="45215" applyNumberFormat="true" applyFont="true" applyFill="true" applyBorder="true" applyAlignment="true">
      <alignment horizontal="center" vertical="center"/>
    </xf>
    <xf numFmtId="169" fontId="150" fillId="33" borderId="106" xfId="45215" applyNumberFormat="true" applyFont="true" applyFill="true" applyBorder="true" applyAlignment="true">
      <alignment horizontal="center" vertical="center"/>
    </xf>
    <xf numFmtId="169" fontId="150" fillId="33" borderId="100" xfId="45218" applyNumberFormat="true" applyFont="true" applyFill="true" applyBorder="true" applyAlignment="true">
      <alignment horizontal="center" vertical="center"/>
    </xf>
    <xf numFmtId="169" fontId="150" fillId="33" borderId="125" xfId="45218" applyNumberFormat="true" applyFont="true" applyFill="true" applyBorder="true" applyAlignment="true">
      <alignment horizontal="center" vertical="center"/>
    </xf>
    <xf numFmtId="169" fontId="150" fillId="33" borderId="126" xfId="45218" applyNumberFormat="true" applyFont="true" applyFill="true" applyBorder="true" applyAlignment="true">
      <alignment horizontal="center" vertical="center"/>
    </xf>
    <xf numFmtId="169" fontId="150" fillId="33" borderId="130" xfId="45218" applyNumberFormat="true" applyFont="true" applyFill="true" applyBorder="true" applyAlignment="true">
      <alignment horizontal="center" vertical="center"/>
    </xf>
    <xf numFmtId="169" fontId="150" fillId="33" borderId="107" xfId="45218" applyNumberFormat="true" applyFont="true" applyFill="true" applyBorder="true" applyAlignment="true">
      <alignment horizontal="center" vertical="center"/>
    </xf>
    <xf numFmtId="169" fontId="150" fillId="33" borderId="102" xfId="45241" applyNumberFormat="true" applyFont="true" applyFill="true" applyBorder="true" applyAlignment="true">
      <alignment horizontal="center" vertical="center"/>
    </xf>
    <xf numFmtId="169" fontId="150" fillId="33" borderId="123" xfId="45241" applyNumberFormat="true" applyFont="true" applyFill="true" applyBorder="true" applyAlignment="true">
      <alignment horizontal="center" vertical="center"/>
    </xf>
    <xf numFmtId="169" fontId="150" fillId="33" borderId="124" xfId="45241" applyNumberFormat="true" applyFont="true" applyFill="true" applyBorder="true" applyAlignment="true">
      <alignment horizontal="center" vertical="center"/>
    </xf>
    <xf numFmtId="169" fontId="150" fillId="33" borderId="129" xfId="45241" applyNumberFormat="true" applyFont="true" applyFill="true" applyBorder="true" applyAlignment="true">
      <alignment horizontal="center" vertical="center"/>
    </xf>
    <xf numFmtId="169" fontId="150" fillId="33" borderId="106" xfId="45241" applyNumberFormat="true" applyFont="true" applyFill="true" applyBorder="true" applyAlignment="true">
      <alignment horizontal="center" vertical="center"/>
    </xf>
    <xf numFmtId="169" fontId="150" fillId="33" borderId="100" xfId="45241" applyNumberFormat="true" applyFont="true" applyFill="true" applyBorder="true" applyAlignment="true">
      <alignment horizontal="center" vertical="center"/>
    </xf>
    <xf numFmtId="169" fontId="150" fillId="33" borderId="125" xfId="45241" applyNumberFormat="true" applyFont="true" applyFill="true" applyBorder="true" applyAlignment="true">
      <alignment horizontal="center" vertical="center"/>
    </xf>
    <xf numFmtId="169" fontId="150" fillId="33" borderId="126" xfId="45241" applyNumberFormat="true" applyFont="true" applyFill="true" applyBorder="true" applyAlignment="true">
      <alignment horizontal="center" vertical="center"/>
    </xf>
    <xf numFmtId="169" fontId="150" fillId="33" borderId="130" xfId="45241" applyNumberFormat="true" applyFont="true" applyFill="true" applyBorder="true" applyAlignment="true">
      <alignment horizontal="center" vertical="center"/>
    </xf>
    <xf numFmtId="169" fontId="150" fillId="33" borderId="107" xfId="45241" applyNumberFormat="true" applyFont="true" applyFill="true" applyBorder="true" applyAlignment="true">
      <alignment horizontal="center" vertical="center"/>
    </xf>
    <xf numFmtId="169" fontId="150" fillId="33" borderId="100" xfId="45238" applyNumberFormat="true" applyFont="true" applyFill="true" applyBorder="true" applyAlignment="true">
      <alignment horizontal="center" vertical="center"/>
    </xf>
    <xf numFmtId="169" fontId="150" fillId="33" borderId="125" xfId="45238" applyNumberFormat="true" applyFont="true" applyFill="true" applyBorder="true" applyAlignment="true">
      <alignment horizontal="center" vertical="center"/>
    </xf>
    <xf numFmtId="169" fontId="150" fillId="33" borderId="126" xfId="45238" applyNumberFormat="true" applyFont="true" applyFill="true" applyBorder="true" applyAlignment="true">
      <alignment horizontal="center" vertical="center"/>
    </xf>
    <xf numFmtId="169" fontId="150" fillId="33" borderId="130" xfId="45238" applyNumberFormat="true" applyFont="true" applyFill="true" applyBorder="true" applyAlignment="true">
      <alignment horizontal="center" vertical="center"/>
    </xf>
    <xf numFmtId="169" fontId="150" fillId="33" borderId="107" xfId="45238" applyNumberFormat="true" applyFont="true" applyFill="true" applyBorder="true" applyAlignment="true">
      <alignment horizontal="center" vertical="center"/>
    </xf>
    <xf numFmtId="169" fontId="150" fillId="33" borderId="102" xfId="45265" applyNumberFormat="true" applyFont="true" applyFill="true" applyBorder="true" applyAlignment="true">
      <alignment horizontal="center" vertical="center"/>
    </xf>
    <xf numFmtId="169" fontId="150" fillId="33" borderId="123" xfId="45266" applyNumberFormat="true" applyFont="true" applyFill="true" applyBorder="true" applyAlignment="true">
      <alignment horizontal="center" vertical="center"/>
    </xf>
    <xf numFmtId="169" fontId="150" fillId="33" borderId="124" xfId="45267" applyNumberFormat="true" applyFont="true" applyFill="true" applyBorder="true" applyAlignment="true">
      <alignment horizontal="center" vertical="center"/>
    </xf>
    <xf numFmtId="169" fontId="150" fillId="33" borderId="129" xfId="45266" applyNumberFormat="true" applyFont="true" applyFill="true" applyBorder="true" applyAlignment="true">
      <alignment horizontal="center" vertical="center"/>
    </xf>
    <xf numFmtId="169" fontId="150" fillId="33" borderId="106" xfId="45267" applyNumberFormat="true" applyFont="true" applyFill="true" applyBorder="true" applyAlignment="true">
      <alignment horizontal="center" vertical="center"/>
    </xf>
    <xf numFmtId="169" fontId="150" fillId="33" borderId="102" xfId="45266" applyNumberFormat="true" applyFont="true" applyFill="true" applyBorder="true" applyAlignment="true">
      <alignment horizontal="center" vertical="center"/>
    </xf>
    <xf numFmtId="169" fontId="150" fillId="33" borderId="100" xfId="45271" applyNumberFormat="true" applyFont="true" applyFill="true" applyBorder="true" applyAlignment="true">
      <alignment horizontal="center" vertical="center"/>
    </xf>
    <xf numFmtId="169" fontId="150" fillId="33" borderId="125" xfId="45272" applyNumberFormat="true" applyFont="true" applyFill="true" applyBorder="true" applyAlignment="true">
      <alignment horizontal="center" vertical="center"/>
    </xf>
    <xf numFmtId="169" fontId="150" fillId="33" borderId="126" xfId="45273" applyNumberFormat="true" applyFont="true" applyFill="true" applyBorder="true" applyAlignment="true">
      <alignment horizontal="center" vertical="center"/>
    </xf>
    <xf numFmtId="169" fontId="150" fillId="33" borderId="130" xfId="45272" applyNumberFormat="true" applyFont="true" applyFill="true" applyBorder="true" applyAlignment="true">
      <alignment horizontal="center" vertical="center"/>
    </xf>
    <xf numFmtId="169" fontId="150" fillId="33" borderId="107" xfId="45273" applyNumberFormat="true" applyFont="true" applyFill="true" applyBorder="true" applyAlignment="true">
      <alignment horizontal="center" vertical="center"/>
    </xf>
    <xf numFmtId="169" fontId="150" fillId="33" borderId="100" xfId="45272" applyNumberFormat="true" applyFont="true" applyFill="true" applyBorder="true" applyAlignment="true">
      <alignment horizontal="center" vertical="center"/>
    </xf>
    <xf numFmtId="169" fontId="150" fillId="33" borderId="100" xfId="45277" applyNumberFormat="true" applyFont="true" applyFill="true" applyBorder="true" applyAlignment="true">
      <alignment horizontal="center" vertical="center"/>
    </xf>
    <xf numFmtId="169" fontId="150" fillId="33" borderId="125" xfId="45278" applyNumberFormat="true" applyFont="true" applyFill="true" applyBorder="true" applyAlignment="true">
      <alignment horizontal="center" vertical="center"/>
    </xf>
    <xf numFmtId="169" fontId="150" fillId="33" borderId="126" xfId="45279" applyNumberFormat="true" applyFont="true" applyFill="true" applyBorder="true" applyAlignment="true">
      <alignment horizontal="center" vertical="center"/>
    </xf>
    <xf numFmtId="169" fontId="150" fillId="33" borderId="130" xfId="45278" applyNumberFormat="true" applyFont="true" applyFill="true" applyBorder="true" applyAlignment="true">
      <alignment horizontal="center" vertical="center"/>
    </xf>
    <xf numFmtId="169" fontId="150" fillId="33" borderId="107" xfId="45279" applyNumberFormat="true" applyFont="true" applyFill="true" applyBorder="true" applyAlignment="true">
      <alignment horizontal="center" vertical="center"/>
    </xf>
    <xf numFmtId="169" fontId="150" fillId="33" borderId="100" xfId="45278"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169" fontId="150" fillId="33" borderId="102" xfId="45295" applyNumberFormat="true" applyFont="true" applyFill="true" applyBorder="true" applyAlignment="true">
      <alignment horizontal="center" vertical="center"/>
    </xf>
    <xf numFmtId="169" fontId="150" fillId="33" borderId="123" xfId="45295" applyNumberFormat="true" applyFont="true" applyFill="true" applyBorder="true" applyAlignment="true">
      <alignment horizontal="center" vertical="center"/>
    </xf>
    <xf numFmtId="169" fontId="150" fillId="33" borderId="124" xfId="45295" applyNumberFormat="true" applyFont="true" applyFill="true" applyBorder="true" applyAlignment="true">
      <alignment horizontal="center" vertical="center"/>
    </xf>
    <xf numFmtId="169" fontId="150" fillId="33" borderId="129" xfId="45295" applyNumberFormat="true" applyFont="true" applyFill="true" applyBorder="true" applyAlignment="true">
      <alignment horizontal="center" vertical="center"/>
    </xf>
    <xf numFmtId="169" fontId="150" fillId="33" borderId="106" xfId="45295" applyNumberFormat="true" applyFont="true" applyFill="true" applyBorder="true" applyAlignment="true">
      <alignment horizontal="center" vertical="center"/>
    </xf>
    <xf numFmtId="169" fontId="150" fillId="33" borderId="100" xfId="45298" applyNumberFormat="true" applyFont="true" applyFill="true" applyBorder="true" applyAlignment="true">
      <alignment horizontal="center" vertical="center"/>
    </xf>
    <xf numFmtId="169" fontId="150" fillId="33" borderId="125" xfId="45298" applyNumberFormat="true" applyFont="true" applyFill="true" applyBorder="true" applyAlignment="true">
      <alignment horizontal="center" vertical="center"/>
    </xf>
    <xf numFmtId="169" fontId="150" fillId="33" borderId="126" xfId="45298" applyNumberFormat="true" applyFont="true" applyFill="true" applyBorder="true" applyAlignment="true">
      <alignment horizontal="center" vertical="center"/>
    </xf>
    <xf numFmtId="169" fontId="150" fillId="33" borderId="130" xfId="45298" applyNumberFormat="true" applyFont="true" applyFill="true" applyBorder="true" applyAlignment="true">
      <alignment horizontal="center" vertical="center"/>
    </xf>
    <xf numFmtId="169" fontId="150" fillId="33" borderId="107" xfId="45298" applyNumberFormat="true" applyFont="true" applyFill="true" applyBorder="true" applyAlignment="true">
      <alignment horizontal="center" vertical="center"/>
    </xf>
    <xf numFmtId="169" fontId="150" fillId="33" borderId="102" xfId="45320" applyNumberFormat="true" applyFont="true" applyFill="true" applyBorder="true" applyAlignment="true">
      <alignment horizontal="center" vertical="center"/>
    </xf>
    <xf numFmtId="169" fontId="150" fillId="33" borderId="123" xfId="45320" applyNumberFormat="true" applyFont="true" applyFill="true" applyBorder="true" applyAlignment="true">
      <alignment horizontal="center" vertical="center"/>
    </xf>
    <xf numFmtId="169" fontId="150" fillId="33" borderId="124" xfId="45320" applyNumberFormat="true" applyFont="true" applyFill="true" applyBorder="true" applyAlignment="true">
      <alignment horizontal="center" vertical="center"/>
    </xf>
    <xf numFmtId="169" fontId="150" fillId="33" borderId="129" xfId="45320" applyNumberFormat="true" applyFont="true" applyFill="true" applyBorder="true" applyAlignment="true">
      <alignment horizontal="center" vertical="center"/>
    </xf>
    <xf numFmtId="169" fontId="150" fillId="33" borderId="106" xfId="45320" applyNumberFormat="true" applyFont="true" applyFill="true" applyBorder="true" applyAlignment="true">
      <alignment horizontal="center" vertical="center"/>
    </xf>
    <xf numFmtId="169" fontId="150" fillId="33" borderId="100" xfId="45323" applyNumberFormat="true" applyFont="true" applyFill="true" applyBorder="true" applyAlignment="true">
      <alignment horizontal="center" vertical="center"/>
    </xf>
    <xf numFmtId="169" fontId="150" fillId="33" borderId="125" xfId="45323" applyNumberFormat="true" applyFont="true" applyFill="true" applyBorder="true" applyAlignment="true">
      <alignment horizontal="center" vertical="center"/>
    </xf>
    <xf numFmtId="169" fontId="150" fillId="33" borderId="126" xfId="45323" applyNumberFormat="true" applyFont="true" applyFill="true" applyBorder="true" applyAlignment="true">
      <alignment horizontal="center" vertical="center"/>
    </xf>
    <xf numFmtId="169" fontId="150" fillId="33" borderId="130" xfId="45323" applyNumberFormat="true" applyFont="true" applyFill="true" applyBorder="true" applyAlignment="true">
      <alignment horizontal="center" vertical="center"/>
    </xf>
    <xf numFmtId="169" fontId="150" fillId="33" borderId="107" xfId="45323" applyNumberFormat="true" applyFont="true" applyFill="true" applyBorder="true" applyAlignment="true">
      <alignment horizontal="center" vertical="center"/>
    </xf>
    <xf numFmtId="169" fontId="150" fillId="33" borderId="125" xfId="45324" applyNumberFormat="true" applyFont="true" applyFill="true" applyBorder="true" applyAlignment="true">
      <alignment horizontal="center" vertical="center"/>
    </xf>
    <xf numFmtId="169" fontId="150" fillId="33" borderId="126" xfId="45325" applyNumberFormat="true" applyFont="true" applyFill="true" applyBorder="true" applyAlignment="true">
      <alignment horizontal="center" vertical="center"/>
    </xf>
    <xf numFmtId="169" fontId="150" fillId="33" borderId="130" xfId="45324" applyNumberFormat="true" applyFont="true" applyFill="true" applyBorder="true" applyAlignment="true">
      <alignment horizontal="center" vertical="center"/>
    </xf>
    <xf numFmtId="169" fontId="150" fillId="33" borderId="107" xfId="45325" applyNumberFormat="true" applyFont="true" applyFill="true" applyBorder="true" applyAlignment="true">
      <alignment horizontal="center" vertical="center"/>
    </xf>
    <xf numFmtId="169" fontId="150" fillId="33" borderId="100" xfId="45324" applyNumberFormat="true" applyFont="true" applyFill="true" applyBorder="true" applyAlignment="true">
      <alignment horizontal="center" vertical="center"/>
    </xf>
    <xf numFmtId="168" fontId="150" fillId="33" borderId="100" xfId="45333" applyNumberFormat="true" applyFont="true" applyFill="true" applyBorder="true" applyAlignment="true">
      <alignment horizontal="center" vertical="center"/>
    </xf>
    <xf numFmtId="168" fontId="150" fillId="33" borderId="125" xfId="45334" applyNumberFormat="true" applyFont="true" applyFill="true" applyBorder="true" applyAlignment="true">
      <alignment horizontal="center" vertical="center"/>
    </xf>
    <xf numFmtId="168" fontId="150" fillId="33" borderId="126" xfId="45335" applyNumberFormat="true" applyFont="true" applyFill="true" applyBorder="true" applyAlignment="true">
      <alignment horizontal="center" vertical="center"/>
    </xf>
    <xf numFmtId="168" fontId="150" fillId="33" borderId="130" xfId="45334" applyNumberFormat="true" applyFont="true" applyFill="true" applyBorder="true" applyAlignment="true">
      <alignment horizontal="center" vertical="center"/>
    </xf>
    <xf numFmtId="168" fontId="150" fillId="33" borderId="107" xfId="45335" applyNumberFormat="true" applyFont="true" applyFill="true" applyBorder="true" applyAlignment="true">
      <alignment horizontal="center" vertical="center"/>
    </xf>
    <xf numFmtId="168" fontId="150" fillId="33" borderId="100" xfId="45334" applyNumberFormat="true" applyFont="true" applyFill="true" applyBorder="true" applyAlignment="true">
      <alignment horizontal="center" vertical="center"/>
    </xf>
    <xf numFmtId="168" fontId="150" fillId="33" borderId="100" xfId="45337" applyNumberFormat="true" applyFont="true" applyFill="true" applyBorder="true" applyAlignment="true">
      <alignment horizontal="center" vertical="center"/>
    </xf>
    <xf numFmtId="168" fontId="150" fillId="33" borderId="125" xfId="45338" applyNumberFormat="true" applyFont="true" applyFill="true" applyBorder="true" applyAlignment="true">
      <alignment horizontal="center" vertical="center"/>
    </xf>
    <xf numFmtId="168" fontId="150" fillId="33" borderId="126" xfId="45339" applyNumberFormat="true" applyFont="true" applyFill="true" applyBorder="true" applyAlignment="true">
      <alignment horizontal="center" vertical="center"/>
    </xf>
    <xf numFmtId="168" fontId="150" fillId="33" borderId="130" xfId="45338" applyNumberFormat="true" applyFont="true" applyFill="true" applyBorder="true" applyAlignment="true">
      <alignment horizontal="center" vertical="center"/>
    </xf>
    <xf numFmtId="168" fontId="150" fillId="33" borderId="107" xfId="45339" applyNumberFormat="true" applyFont="true" applyFill="true" applyBorder="true" applyAlignment="true">
      <alignment horizontal="center" vertical="center"/>
    </xf>
    <xf numFmtId="168" fontId="150" fillId="33" borderId="100" xfId="45338" applyNumberFormat="true" applyFont="true" applyFill="true" applyBorder="true" applyAlignment="true">
      <alignment horizontal="center" vertical="center"/>
    </xf>
    <xf numFmtId="168" fontId="150" fillId="33" borderId="100" xfId="45341" applyNumberFormat="true" applyFont="true" applyFill="true" applyBorder="true" applyAlignment="true">
      <alignment horizontal="center" vertical="center"/>
    </xf>
    <xf numFmtId="168" fontId="150" fillId="33" borderId="125" xfId="45342" applyNumberFormat="true" applyFont="true" applyFill="true" applyBorder="true" applyAlignment="true">
      <alignment horizontal="center" vertical="center"/>
    </xf>
    <xf numFmtId="168" fontId="150" fillId="33" borderId="126" xfId="45343" applyNumberFormat="true" applyFont="true" applyFill="true" applyBorder="true" applyAlignment="true">
      <alignment horizontal="center" vertical="center"/>
    </xf>
    <xf numFmtId="168" fontId="150" fillId="33" borderId="130" xfId="45342" applyNumberFormat="true" applyFont="true" applyFill="true" applyBorder="true" applyAlignment="true">
      <alignment horizontal="center" vertical="center"/>
    </xf>
    <xf numFmtId="168" fontId="150" fillId="33" borderId="107" xfId="45343" applyNumberFormat="true" applyFont="true" applyFill="true" applyBorder="true" applyAlignment="true">
      <alignment horizontal="center" vertical="center"/>
    </xf>
    <xf numFmtId="168" fontId="150" fillId="33" borderId="100" xfId="45342" applyNumberFormat="true" applyFont="true" applyFill="true" applyBorder="true" applyAlignment="true">
      <alignment horizontal="center" vertical="center"/>
    </xf>
    <xf numFmtId="169" fontId="150" fillId="33" borderId="100" xfId="19388" applyNumberFormat="true" applyFont="true" applyFill="true" applyBorder="true" applyAlignment="true">
      <alignment horizontal="center" vertical="center" wrapText="true"/>
    </xf>
    <xf numFmtId="169" fontId="150" fillId="33" borderId="125" xfId="19389" applyNumberFormat="true" applyFont="true" applyFill="true" applyBorder="true" applyAlignment="true">
      <alignment horizontal="center" vertical="center" wrapText="true"/>
    </xf>
    <xf numFmtId="169" fontId="150" fillId="33" borderId="126" xfId="19390" applyNumberFormat="true" applyFont="true" applyFill="true" applyBorder="true" applyAlignment="true">
      <alignment horizontal="center" vertical="center" wrapText="true"/>
    </xf>
    <xf numFmtId="169" fontId="150" fillId="33" borderId="130" xfId="19389" applyNumberFormat="true" applyFont="true" applyFill="true" applyBorder="true" applyAlignment="true">
      <alignment horizontal="center" vertical="center" wrapText="true"/>
    </xf>
    <xf numFmtId="169" fontId="150" fillId="33" borderId="107" xfId="19390" applyNumberFormat="true" applyFont="true" applyFill="true" applyBorder="true" applyAlignment="true">
      <alignment horizontal="center" vertical="center" wrapText="true"/>
    </xf>
    <xf numFmtId="169" fontId="150" fillId="33" borderId="100" xfId="19389" applyNumberFormat="true" applyFont="true" applyFill="true" applyBorder="true" applyAlignment="true">
      <alignment horizontal="center" vertical="center" wrapText="true"/>
    </xf>
    <xf numFmtId="169" fontId="150" fillId="33" borderId="100" xfId="22514" applyNumberFormat="true" applyFont="true" applyFill="true" applyBorder="true" applyAlignment="true">
      <alignment horizontal="center" vertical="center" wrapText="true"/>
    </xf>
    <xf numFmtId="169" fontId="150" fillId="33" borderId="125" xfId="22515" applyNumberFormat="true" applyFont="true" applyFill="true" applyBorder="true" applyAlignment="true">
      <alignment horizontal="center" vertical="center" wrapText="true"/>
    </xf>
    <xf numFmtId="169" fontId="150" fillId="33" borderId="126" xfId="22516" applyNumberFormat="true" applyFont="true" applyFill="true" applyBorder="true" applyAlignment="true">
      <alignment horizontal="center" vertical="center" wrapText="true"/>
    </xf>
    <xf numFmtId="169" fontId="150" fillId="33" borderId="130" xfId="22515" applyNumberFormat="true" applyFont="true" applyFill="true" applyBorder="true" applyAlignment="true">
      <alignment horizontal="center" vertical="center" wrapText="true"/>
    </xf>
    <xf numFmtId="169" fontId="150" fillId="33" borderId="107" xfId="22516" applyNumberFormat="true" applyFont="true" applyFill="true" applyBorder="true" applyAlignment="true">
      <alignment horizontal="center" vertical="center" wrapText="true"/>
    </xf>
    <xf numFmtId="169" fontId="150" fillId="33" borderId="100" xfId="22515" applyNumberFormat="true" applyFont="true" applyFill="true" applyBorder="true" applyAlignment="true">
      <alignment horizontal="center" vertical="center" wrapText="true"/>
    </xf>
    <xf numFmtId="168" fontId="155" fillId="33" borderId="100"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07" xfId="19344" applyNumberFormat="true" applyFont="true" applyFill="true" applyBorder="true" applyAlignment="true">
      <alignment horizontal="center" vertical="center" wrapText="true"/>
    </xf>
    <xf numFmtId="168" fontId="150" fillId="33" borderId="100"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7" xfId="19395" applyNumberFormat="true" applyFont="true" applyFill="true" applyBorder="true" applyAlignment="true">
      <alignment horizontal="center" vertical="center" wrapText="true"/>
    </xf>
    <xf numFmtId="168" fontId="150" fillId="33" borderId="100" xfId="19394" applyNumberFormat="true" applyFont="true" applyFill="true" applyBorder="true" applyAlignment="true">
      <alignment horizontal="center" vertical="center" wrapText="true"/>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8" fontId="150" fillId="33" borderId="100" xfId="45375" applyNumberFormat="true" applyFont="true" applyFill="true" applyBorder="true" applyAlignment="true">
      <alignment horizontal="center" vertical="center"/>
    </xf>
    <xf numFmtId="168" fontId="150" fillId="33" borderId="125" xfId="45376" applyNumberFormat="true" applyFont="true" applyFill="true" applyBorder="true" applyAlignment="true">
      <alignment horizontal="center" vertical="center"/>
    </xf>
    <xf numFmtId="168" fontId="150" fillId="33" borderId="126" xfId="45377" applyNumberFormat="true" applyFont="true" applyFill="true" applyBorder="true" applyAlignment="true">
      <alignment horizontal="center" vertical="center"/>
    </xf>
    <xf numFmtId="168" fontId="150" fillId="33" borderId="130" xfId="45376" applyNumberFormat="true" applyFont="true" applyFill="true" applyBorder="true" applyAlignment="true">
      <alignment horizontal="center" vertical="center"/>
    </xf>
    <xf numFmtId="168" fontId="150" fillId="33" borderId="107" xfId="45377" applyNumberFormat="true" applyFont="true" applyFill="true" applyBorder="true" applyAlignment="true">
      <alignment horizontal="center" vertical="center"/>
    </xf>
    <xf numFmtId="168" fontId="150" fillId="33" borderId="100" xfId="45376" applyNumberFormat="true" applyFont="true" applyFill="true" applyBorder="true" applyAlignment="true">
      <alignment horizontal="center" vertical="center"/>
    </xf>
    <xf numFmtId="168" fontId="150" fillId="33" borderId="100" xfId="45379" applyNumberFormat="true" applyFont="true" applyFill="true" applyBorder="true" applyAlignment="true">
      <alignment horizontal="center" vertical="center"/>
    </xf>
    <xf numFmtId="168" fontId="150" fillId="33" borderId="125" xfId="45380" applyNumberFormat="true" applyFont="true" applyFill="true" applyBorder="true" applyAlignment="true">
      <alignment horizontal="center" vertical="center"/>
    </xf>
    <xf numFmtId="168" fontId="150" fillId="33" borderId="126" xfId="45381" applyNumberFormat="true" applyFont="true" applyFill="true" applyBorder="true" applyAlignment="true">
      <alignment horizontal="center" vertical="center"/>
    </xf>
    <xf numFmtId="168" fontId="150" fillId="33" borderId="130" xfId="45380" applyNumberFormat="true" applyFont="true" applyFill="true" applyBorder="true" applyAlignment="true">
      <alignment horizontal="center" vertical="center"/>
    </xf>
    <xf numFmtId="168" fontId="150" fillId="33" borderId="107" xfId="45381" applyNumberFormat="true" applyFont="true" applyFill="true" applyBorder="true" applyAlignment="true">
      <alignment horizontal="center" vertical="center"/>
    </xf>
    <xf numFmtId="168" fontId="150" fillId="33" borderId="100" xfId="45380" applyNumberFormat="true" applyFont="true" applyFill="true" applyBorder="true" applyAlignment="true">
      <alignment horizontal="center" vertical="center"/>
    </xf>
    <xf numFmtId="168" fontId="150" fillId="33" borderId="100" xfId="45383" applyNumberFormat="true" applyFont="true" applyFill="true" applyBorder="true" applyAlignment="true">
      <alignment horizontal="center" vertical="center"/>
    </xf>
    <xf numFmtId="168" fontId="150" fillId="33" borderId="125" xfId="45384" applyNumberFormat="true" applyFont="true" applyFill="true" applyBorder="true" applyAlignment="true">
      <alignment horizontal="center" vertical="center"/>
    </xf>
    <xf numFmtId="168" fontId="150" fillId="33" borderId="126" xfId="45385" applyNumberFormat="true" applyFont="true" applyFill="true" applyBorder="true" applyAlignment="true">
      <alignment horizontal="center" vertical="center"/>
    </xf>
    <xf numFmtId="168" fontId="150" fillId="33" borderId="130" xfId="45384" applyNumberFormat="true" applyFont="true" applyFill="true" applyBorder="true" applyAlignment="true">
      <alignment horizontal="center" vertical="center"/>
    </xf>
    <xf numFmtId="168" fontId="150" fillId="33" borderId="107" xfId="45385" applyNumberFormat="true" applyFont="true" applyFill="true" applyBorder="true" applyAlignment="true">
      <alignment horizontal="center" vertical="center"/>
    </xf>
    <xf numFmtId="168" fontId="150" fillId="33" borderId="100" xfId="45384" applyNumberFormat="true" applyFont="true" applyFill="true" applyBorder="true" applyAlignment="true">
      <alignment horizontal="center" vertical="center"/>
    </xf>
    <xf numFmtId="0" fontId="151" fillId="26" borderId="106" xfId="45214" applyFont="true" applyFill="true" applyBorder="true" applyAlignment="true">
      <alignment horizontal="left" vertical="center"/>
    </xf>
    <xf numFmtId="0" fontId="151" fillId="26" borderId="107" xfId="45217" applyFont="true" applyFill="true" applyBorder="true" applyAlignment="true">
      <alignment horizontal="left" vertical="center"/>
    </xf>
    <xf numFmtId="0" fontId="151" fillId="26" borderId="108" xfId="45222" applyFont="true" applyFill="true" applyBorder="true" applyAlignment="true">
      <alignment horizontal="left" vertical="center"/>
    </xf>
    <xf numFmtId="0" fontId="151" fillId="26" borderId="106" xfId="45240" applyFont="true" applyFill="true" applyBorder="true" applyAlignment="true">
      <alignment horizontal="left" vertical="center"/>
    </xf>
    <xf numFmtId="0" fontId="151" fillId="26" borderId="107" xfId="45240" applyFont="true" applyFill="true" applyBorder="true" applyAlignment="true">
      <alignment horizontal="left" vertical="center"/>
    </xf>
    <xf numFmtId="0" fontId="151" fillId="26" borderId="106" xfId="45264" applyFont="true" applyFill="true" applyBorder="true" applyAlignment="true">
      <alignment horizontal="left" vertical="center"/>
    </xf>
    <xf numFmtId="0" fontId="151" fillId="26" borderId="107" xfId="45270" applyFont="true" applyFill="true" applyBorder="true" applyAlignment="true">
      <alignment horizontal="left" vertical="center"/>
    </xf>
    <xf numFmtId="0" fontId="151" fillId="0" borderId="107" xfId="45270" applyFont="true" applyFill="true" applyBorder="true" applyAlignment="true">
      <alignment horizontal="left" vertical="center"/>
    </xf>
    <xf numFmtId="0" fontId="151" fillId="0" borderId="107" xfId="45276" applyFont="true" applyFill="true" applyBorder="true" applyAlignment="true">
      <alignment horizontal="left" vertical="center"/>
    </xf>
    <xf numFmtId="0" fontId="151" fillId="26" borderId="106" xfId="45294" applyFont="true" applyFill="true" applyBorder="true" applyAlignment="true">
      <alignment horizontal="left" vertical="center"/>
    </xf>
    <xf numFmtId="0" fontId="151" fillId="26" borderId="107" xfId="45297" applyFont="true" applyFill="true" applyBorder="true" applyAlignment="true">
      <alignment horizontal="left" vertical="center"/>
    </xf>
    <xf numFmtId="0" fontId="151" fillId="26" borderId="108" xfId="45302" applyFont="true" applyFill="true" applyBorder="true" applyAlignment="true">
      <alignment horizontal="left" vertical="center"/>
    </xf>
    <xf numFmtId="0" fontId="151" fillId="26" borderId="106" xfId="45319" applyFont="true" applyFill="true" applyBorder="true" applyAlignment="true">
      <alignment horizontal="left" vertical="center"/>
    </xf>
    <xf numFmtId="0" fontId="151" fillId="26" borderId="107" xfId="45322" applyFont="true" applyFill="true" applyBorder="true" applyAlignment="true">
      <alignment horizontal="left" vertical="center"/>
    </xf>
    <xf numFmtId="0" fontId="151" fillId="0" borderId="107" xfId="45307" applyFont="true" applyFill="true" applyBorder="true" applyAlignment="true">
      <alignment horizontal="left" vertical="center"/>
    </xf>
    <xf numFmtId="0" fontId="151" fillId="0" borderId="108" xfId="45313" applyFont="true" applyFill="true" applyBorder="true" applyAlignment="true">
      <alignment horizontal="left" vertical="center"/>
    </xf>
    <xf numFmtId="0" fontId="151" fillId="0" borderId="10" xfId="45319" applyFont="true" applyFill="true" applyBorder="true" applyAlignment="true">
      <alignment horizontal="left" vertical="center"/>
    </xf>
    <xf numFmtId="0" fontId="151" fillId="0" borderId="10" xfId="45322" applyFont="true" applyFill="true" applyBorder="true" applyAlignment="true">
      <alignment horizontal="left" vertical="center"/>
    </xf>
    <xf numFmtId="0" fontId="151" fillId="0" borderId="106" xfId="45328" applyFont="true" applyFill="true" applyBorder="true" applyAlignment="true">
      <alignment horizontal="left" vertical="center"/>
    </xf>
    <xf numFmtId="0" fontId="151" fillId="26" borderId="106" xfId="45358" applyFont="true" applyFill="true" applyBorder="true" applyAlignment="true">
      <alignment horizontal="left" vertical="center"/>
    </xf>
    <xf numFmtId="0" fontId="151" fillId="26" borderId="107" xfId="45364" applyFont="true" applyFill="true" applyBorder="true" applyAlignment="true">
      <alignment horizontal="left" vertical="center"/>
    </xf>
    <xf numFmtId="0" fontId="151" fillId="26" borderId="108" xfId="45370" applyFont="true" applyFill="true" applyBorder="true" applyAlignment="true">
      <alignment horizontal="left" vertical="center"/>
    </xf>
    <xf numFmtId="0" fontId="151" fillId="0" borderId="107" xfId="45346" applyFont="true" applyFill="true" applyBorder="true" applyAlignment="true">
      <alignment horizontal="left" vertical="center"/>
    </xf>
    <xf numFmtId="0" fontId="151" fillId="0" borderId="107" xfId="45352" applyFont="true" applyFill="true" applyBorder="true" applyAlignment="true">
      <alignment horizontal="left" vertical="center"/>
    </xf>
    <xf numFmtId="0" fontId="151" fillId="0" borderId="107" xfId="45358" applyFont="true" applyFill="true" applyBorder="true" applyAlignment="true">
      <alignment horizontal="left" vertical="center"/>
    </xf>
    <xf numFmtId="0" fontId="151" fillId="0" borderId="107" xfId="45364" applyFont="true" applyFill="true" applyBorder="true" applyAlignment="true">
      <alignment horizontal="left" vertical="center"/>
    </xf>
    <xf numFmtId="0" fontId="151" fillId="0" borderId="107" xfId="45370" applyFont="true" applyFill="true" applyBorder="true" applyAlignment="true">
      <alignment horizontal="left" vertical="center"/>
    </xf>
    <xf numFmtId="0" fontId="151" fillId="26" borderId="58" xfId="45319" applyFont="true" applyFill="true" applyBorder="true" applyAlignment="true">
      <alignment horizontal="left" vertical="center"/>
    </xf>
    <xf numFmtId="0" fontId="151" fillId="26" borderId="59" xfId="45322" applyFont="true" applyFill="true" applyBorder="true" applyAlignment="true">
      <alignment horizontal="left" vertical="center"/>
    </xf>
    <xf numFmtId="0" fontId="151" fillId="26" borderId="60" xfId="45328" applyFont="true" applyFill="true" applyBorder="true" applyAlignment="true">
      <alignment horizontal="left" vertical="center"/>
    </xf>
    <xf numFmtId="169" fontId="181" fillId="33" borderId="100" xfId="45218" applyNumberFormat="true" applyFont="true" applyFill="true" applyBorder="true" applyAlignment="true">
      <alignment horizontal="center" vertical="center"/>
    </xf>
    <xf numFmtId="169" fontId="181" fillId="33" borderId="105" xfId="45223" applyNumberFormat="true" applyFont="true" applyFill="true" applyBorder="true" applyAlignment="true">
      <alignment horizontal="center" vertical="center"/>
    </xf>
    <xf numFmtId="169" fontId="181" fillId="33" borderId="100" xfId="45241" applyNumberFormat="true" applyFont="true" applyFill="true" applyBorder="true" applyAlignment="true">
      <alignment horizontal="center" vertical="center"/>
    </xf>
    <xf numFmtId="169" fontId="181" fillId="33" borderId="100" xfId="45298" applyNumberFormat="true" applyFont="true" applyFill="true" applyBorder="true" applyAlignment="true">
      <alignment horizontal="center" vertical="center"/>
    </xf>
    <xf numFmtId="169" fontId="181" fillId="33" borderId="105" xfId="45303" applyNumberFormat="true" applyFont="true" applyFill="true" applyBorder="true" applyAlignment="true">
      <alignment horizontal="center" vertical="center"/>
    </xf>
    <xf numFmtId="169" fontId="181" fillId="33" borderId="100" xfId="45323" applyNumberFormat="true" applyFont="true" applyFill="true" applyBorder="true" applyAlignment="true">
      <alignment horizontal="center" vertical="center"/>
    </xf>
    <xf numFmtId="169" fontId="181" fillId="33" borderId="100" xfId="40249" applyNumberFormat="true" applyFont="true" applyFill="true" applyBorder="true" applyAlignment="true">
      <alignment horizontal="center" vertical="center"/>
    </xf>
    <xf numFmtId="169" fontId="181" fillId="33" borderId="102" xfId="45359" applyNumberFormat="true" applyFont="true" applyFill="true" applyBorder="true" applyAlignment="true">
      <alignment horizontal="center" vertical="center"/>
    </xf>
    <xf numFmtId="169" fontId="181" fillId="33" borderId="100" xfId="45365" applyNumberFormat="true" applyFont="true" applyFill="true" applyBorder="true" applyAlignment="true">
      <alignment horizontal="center" vertical="center"/>
    </xf>
    <xf numFmtId="169" fontId="181" fillId="33" borderId="100" xfId="45371" applyNumberFormat="true" applyFont="true" applyFill="true" applyBorder="true" applyAlignment="true">
      <alignment horizontal="center" vertical="center"/>
    </xf>
    <xf numFmtId="169" fontId="181" fillId="33" borderId="125" xfId="45218" applyNumberFormat="true" applyFont="true" applyFill="true" applyBorder="true" applyAlignment="true">
      <alignment horizontal="center" vertical="center"/>
    </xf>
    <xf numFmtId="169" fontId="181" fillId="33" borderId="127" xfId="45223" applyNumberFormat="true" applyFont="true" applyFill="true" applyBorder="true" applyAlignment="true">
      <alignment horizontal="center" vertical="center"/>
    </xf>
    <xf numFmtId="169" fontId="181" fillId="33" borderId="125" xfId="45242" applyNumberFormat="true" applyFont="true" applyFill="true" applyBorder="true" applyAlignment="true">
      <alignment horizontal="center" vertical="center"/>
    </xf>
    <xf numFmtId="169" fontId="181" fillId="33" borderId="125" xfId="45298" applyNumberFormat="true" applyFont="true" applyFill="true" applyBorder="true" applyAlignment="true">
      <alignment horizontal="center" vertical="center"/>
    </xf>
    <xf numFmtId="169" fontId="181" fillId="33" borderId="127" xfId="45303" applyNumberFormat="true" applyFont="true" applyFill="true" applyBorder="true" applyAlignment="true">
      <alignment horizontal="center" vertical="center"/>
    </xf>
    <xf numFmtId="169" fontId="181" fillId="33" borderId="125" xfId="45323" applyNumberFormat="true" applyFont="true" applyFill="true" applyBorder="true" applyAlignment="true">
      <alignment horizontal="center" vertical="center"/>
    </xf>
    <xf numFmtId="169" fontId="181" fillId="33" borderId="125" xfId="40250" applyNumberFormat="true" applyFont="true" applyFill="true" applyBorder="true" applyAlignment="true">
      <alignment horizontal="center" vertical="center"/>
    </xf>
    <xf numFmtId="169" fontId="181" fillId="33" borderId="123" xfId="45360" applyNumberFormat="true" applyFont="true" applyFill="true" applyBorder="true" applyAlignment="true">
      <alignment horizontal="center" vertical="center"/>
    </xf>
    <xf numFmtId="169" fontId="181" fillId="33" borderId="125" xfId="45366" applyNumberFormat="true" applyFont="true" applyFill="true" applyBorder="true" applyAlignment="true">
      <alignment horizontal="center" vertical="center"/>
    </xf>
    <xf numFmtId="169" fontId="181" fillId="33" borderId="125" xfId="45372" applyNumberFormat="true" applyFont="true" applyFill="true" applyBorder="true" applyAlignment="true">
      <alignment horizontal="center" vertical="center"/>
    </xf>
    <xf numFmtId="169" fontId="181" fillId="33" borderId="126" xfId="45218" applyNumberFormat="true" applyFont="true" applyFill="true" applyBorder="true" applyAlignment="true">
      <alignment horizontal="center" vertical="center"/>
    </xf>
    <xf numFmtId="169" fontId="181" fillId="33" borderId="128" xfId="45223" applyNumberFormat="true" applyFont="true" applyFill="true" applyBorder="true" applyAlignment="true">
      <alignment horizontal="center" vertical="center"/>
    </xf>
    <xf numFmtId="169" fontId="181" fillId="33" borderId="126" xfId="45243" applyNumberFormat="true" applyFont="true" applyFill="true" applyBorder="true" applyAlignment="true">
      <alignment horizontal="center" vertical="center"/>
    </xf>
    <xf numFmtId="169" fontId="181" fillId="33" borderId="126" xfId="45298" applyNumberFormat="true" applyFont="true" applyFill="true" applyBorder="true" applyAlignment="true">
      <alignment horizontal="center" vertical="center"/>
    </xf>
    <xf numFmtId="169" fontId="181" fillId="33" borderId="128" xfId="45303" applyNumberFormat="true" applyFont="true" applyFill="true" applyBorder="true" applyAlignment="true">
      <alignment horizontal="center" vertical="center"/>
    </xf>
    <xf numFmtId="169" fontId="181" fillId="33" borderId="126" xfId="45323" applyNumberFormat="true" applyFont="true" applyFill="true" applyBorder="true" applyAlignment="true">
      <alignment horizontal="center" vertical="center"/>
    </xf>
    <xf numFmtId="169" fontId="181" fillId="33" borderId="126" xfId="40251" applyNumberFormat="true" applyFont="true" applyFill="true" applyBorder="true" applyAlignment="true">
      <alignment horizontal="center" vertical="center"/>
    </xf>
    <xf numFmtId="169" fontId="181" fillId="33" borderId="124" xfId="45361" applyNumberFormat="true" applyFont="true" applyFill="true" applyBorder="true" applyAlignment="true">
      <alignment horizontal="center" vertical="center"/>
    </xf>
    <xf numFmtId="169" fontId="181" fillId="33" borderId="126" xfId="45367" applyNumberFormat="true" applyFont="true" applyFill="true" applyBorder="true" applyAlignment="true">
      <alignment horizontal="center" vertical="center"/>
    </xf>
    <xf numFmtId="169" fontId="181" fillId="33" borderId="126" xfId="45373" applyNumberFormat="true" applyFont="true" applyFill="true" applyBorder="true" applyAlignment="true">
      <alignment horizontal="center" vertical="center"/>
    </xf>
    <xf numFmtId="169" fontId="181" fillId="33" borderId="130" xfId="45218" applyNumberFormat="true" applyFont="true" applyFill="true" applyBorder="true" applyAlignment="true">
      <alignment horizontal="center" vertical="center"/>
    </xf>
    <xf numFmtId="169" fontId="181" fillId="33" borderId="131" xfId="45223" applyNumberFormat="true" applyFont="true" applyFill="true" applyBorder="true" applyAlignment="true">
      <alignment horizontal="center" vertical="center"/>
    </xf>
    <xf numFmtId="169" fontId="181" fillId="33" borderId="130" xfId="45242" applyNumberFormat="true" applyFont="true" applyFill="true" applyBorder="true" applyAlignment="true">
      <alignment horizontal="center" vertical="center"/>
    </xf>
    <xf numFmtId="169" fontId="181" fillId="33" borderId="130" xfId="45298" applyNumberFormat="true" applyFont="true" applyFill="true" applyBorder="true" applyAlignment="true">
      <alignment horizontal="center" vertical="center"/>
    </xf>
    <xf numFmtId="169" fontId="181" fillId="33" borderId="131" xfId="45303" applyNumberFormat="true" applyFont="true" applyFill="true" applyBorder="true" applyAlignment="true">
      <alignment horizontal="center" vertical="center"/>
    </xf>
    <xf numFmtId="169" fontId="181" fillId="33" borderId="130" xfId="45323" applyNumberFormat="true" applyFont="true" applyFill="true" applyBorder="true" applyAlignment="true">
      <alignment horizontal="center" vertical="center"/>
    </xf>
    <xf numFmtId="169" fontId="181" fillId="33" borderId="130" xfId="40250" applyNumberFormat="true" applyFont="true" applyFill="true" applyBorder="true" applyAlignment="true">
      <alignment horizontal="center" vertical="center"/>
    </xf>
    <xf numFmtId="169" fontId="181" fillId="33" borderId="129" xfId="45360" applyNumberFormat="true" applyFont="true" applyFill="true" applyBorder="true" applyAlignment="true">
      <alignment horizontal="center" vertical="center"/>
    </xf>
    <xf numFmtId="169" fontId="181" fillId="33" borderId="130" xfId="45366" applyNumberFormat="true" applyFont="true" applyFill="true" applyBorder="true" applyAlignment="true">
      <alignment horizontal="center" vertical="center"/>
    </xf>
    <xf numFmtId="169" fontId="181" fillId="33" borderId="130" xfId="45372" applyNumberFormat="true" applyFont="true" applyFill="true" applyBorder="true" applyAlignment="true">
      <alignment horizontal="center" vertical="center"/>
    </xf>
    <xf numFmtId="169" fontId="181" fillId="33" borderId="107" xfId="45218" applyNumberFormat="true" applyFont="true" applyFill="true" applyBorder="true" applyAlignment="true">
      <alignment horizontal="center" vertical="center"/>
    </xf>
    <xf numFmtId="169" fontId="181" fillId="33" borderId="108" xfId="45223" applyNumberFormat="true" applyFont="true" applyFill="true" applyBorder="true" applyAlignment="true">
      <alignment horizontal="center" vertical="center"/>
    </xf>
    <xf numFmtId="169" fontId="181" fillId="33" borderId="107" xfId="45243" applyNumberFormat="true" applyFont="true" applyFill="true" applyBorder="true" applyAlignment="true">
      <alignment horizontal="center" vertical="center"/>
    </xf>
    <xf numFmtId="169" fontId="181" fillId="33" borderId="107" xfId="45298" applyNumberFormat="true" applyFont="true" applyFill="true" applyBorder="true" applyAlignment="true">
      <alignment horizontal="center" vertical="center"/>
    </xf>
    <xf numFmtId="169" fontId="181" fillId="33" borderId="108" xfId="45303" applyNumberFormat="true" applyFont="true" applyFill="true" applyBorder="true" applyAlignment="true">
      <alignment horizontal="center" vertical="center"/>
    </xf>
    <xf numFmtId="169" fontId="181" fillId="33" borderId="107" xfId="45323" applyNumberFormat="true" applyFont="true" applyFill="true" applyBorder="true" applyAlignment="true">
      <alignment horizontal="center" vertical="center"/>
    </xf>
    <xf numFmtId="169" fontId="181" fillId="33" borderId="107" xfId="40251" applyNumberFormat="true" applyFont="true" applyFill="true" applyBorder="true" applyAlignment="true">
      <alignment horizontal="center" vertical="center"/>
    </xf>
    <xf numFmtId="169" fontId="181" fillId="33" borderId="106" xfId="45361" applyNumberFormat="true" applyFont="true" applyFill="true" applyBorder="true" applyAlignment="true">
      <alignment horizontal="center" vertical="center"/>
    </xf>
    <xf numFmtId="169" fontId="181" fillId="33" borderId="107" xfId="45367" applyNumberFormat="true" applyFont="true" applyFill="true" applyBorder="true" applyAlignment="true">
      <alignment horizontal="center" vertical="center"/>
    </xf>
    <xf numFmtId="169" fontId="181" fillId="33" borderId="107" xfId="45373" applyNumberFormat="true" applyFont="true" applyFill="true" applyBorder="true" applyAlignment="true">
      <alignment horizontal="center" vertical="center"/>
    </xf>
    <xf numFmtId="169" fontId="181" fillId="33" borderId="100" xfId="45242" applyNumberFormat="true" applyFont="true" applyFill="true" applyBorder="true" applyAlignment="true">
      <alignment horizontal="center" vertical="center"/>
    </xf>
    <xf numFmtId="169" fontId="181" fillId="33" borderId="100" xfId="40250" applyNumberFormat="true" applyFont="true" applyFill="true" applyBorder="true" applyAlignment="true">
      <alignment horizontal="center" vertical="center"/>
    </xf>
    <xf numFmtId="169" fontId="181" fillId="33" borderId="102" xfId="45360" applyNumberFormat="true" applyFont="true" applyFill="true" applyBorder="true" applyAlignment="true">
      <alignment horizontal="center" vertical="center"/>
    </xf>
    <xf numFmtId="169" fontId="181" fillId="33" borderId="100" xfId="45366" applyNumberFormat="true" applyFont="true" applyFill="true" applyBorder="true" applyAlignment="true">
      <alignment horizontal="center" vertical="center"/>
    </xf>
    <xf numFmtId="169" fontId="181" fillId="33" borderId="100" xfId="45372" applyNumberFormat="true" applyFont="true" applyFill="true" applyBorder="true" applyAlignment="true">
      <alignment horizontal="center" vertical="center"/>
    </xf>
    <xf numFmtId="169" fontId="181" fillId="33" borderId="130" xfId="45219" applyNumberFormat="true" applyFont="true" applyFill="true" applyBorder="true" applyAlignment="true">
      <alignment horizontal="center" vertical="center"/>
    </xf>
    <xf numFmtId="169" fontId="181" fillId="33" borderId="130" xfId="45299" applyNumberFormat="true" applyFont="true" applyFill="true" applyBorder="true" applyAlignment="true">
      <alignment horizontal="center" vertical="center"/>
    </xf>
    <xf numFmtId="169" fontId="181" fillId="33" borderId="131" xfId="45304" applyNumberFormat="true" applyFont="true" applyFill="true" applyBorder="true" applyAlignment="true">
      <alignment horizontal="center" vertical="center"/>
    </xf>
    <xf numFmtId="169" fontId="181" fillId="33" borderId="125" xfId="45219" applyNumberFormat="true" applyFont="true" applyFill="true" applyBorder="true" applyAlignment="true">
      <alignment horizontal="center" vertical="center"/>
    </xf>
    <xf numFmtId="169" fontId="181" fillId="33" borderId="125" xfId="45299" applyNumberFormat="true" applyFont="true" applyFill="true" applyBorder="true" applyAlignment="true">
      <alignment horizontal="center" vertical="center"/>
    </xf>
    <xf numFmtId="169" fontId="181" fillId="33" borderId="127" xfId="45304" applyNumberFormat="true" applyFont="true" applyFill="true" applyBorder="true" applyAlignment="true">
      <alignment horizontal="center" vertical="center"/>
    </xf>
    <xf numFmtId="169" fontId="181" fillId="33" borderId="125" xfId="40252" applyNumberFormat="true" applyFont="true" applyFill="true" applyBorder="true" applyAlignment="true">
      <alignment horizontal="center" vertical="center"/>
    </xf>
    <xf numFmtId="168" fontId="181" fillId="28" borderId="76" xfId="40171"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91" xfId="40173" applyNumberFormat="true" applyFont="true" applyFill="true" applyBorder="true" applyAlignment="true">
      <alignment horizontal="center" vertical="center"/>
    </xf>
    <xf numFmtId="168" fontId="181" fillId="28" borderId="76" xfId="40172"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0" fontId="151" fillId="3" borderId="52" xfId="45465" applyFont="true" applyBorder="true" applyAlignment="true">
      <alignment horizontal="center" vertical="center" wrapText="true"/>
    </xf>
    <xf numFmtId="0" fontId="151" fillId="3" borderId="53" xfId="45466" applyFont="true" applyBorder="true" applyAlignment="true">
      <alignment horizontal="center" vertical="center" wrapText="true"/>
    </xf>
    <xf numFmtId="0" fontId="151" fillId="3" borderId="53" xfId="45467" applyFont="true" applyBorder="true" applyAlignment="true">
      <alignment horizontal="center" vertical="center" wrapText="true"/>
    </xf>
    <xf numFmtId="0" fontId="151" fillId="3" borderId="52" xfId="45495" applyFont="true" applyBorder="true" applyAlignment="true">
      <alignment horizontal="center" vertical="center" wrapText="true"/>
    </xf>
    <xf numFmtId="0" fontId="151" fillId="3" borderId="53" xfId="45496" applyFont="true" applyBorder="true" applyAlignment="true">
      <alignment horizontal="center" vertical="center" wrapText="true"/>
    </xf>
    <xf numFmtId="0" fontId="151" fillId="3" borderId="53" xfId="45497" applyFont="true" applyBorder="true" applyAlignment="true">
      <alignment horizontal="center" vertical="center" wrapText="true"/>
    </xf>
    <xf numFmtId="0" fontId="151" fillId="3" borderId="52" xfId="45525" applyFont="true" applyBorder="true" applyAlignment="true">
      <alignment horizontal="center" vertical="center" wrapText="true"/>
    </xf>
    <xf numFmtId="0" fontId="151" fillId="3" borderId="53" xfId="45526" applyFont="true" applyBorder="true" applyAlignment="true">
      <alignment horizontal="center" vertical="center" wrapText="true"/>
    </xf>
    <xf numFmtId="0" fontId="151" fillId="3" borderId="53" xfId="45527" applyFont="true" applyBorder="true" applyAlignment="true">
      <alignment horizontal="center" vertical="center" wrapText="true"/>
    </xf>
    <xf numFmtId="0" fontId="151" fillId="3" borderId="52" xfId="45555" applyFont="true" applyBorder="true" applyAlignment="true">
      <alignment horizontal="center" vertical="center" wrapText="true"/>
    </xf>
    <xf numFmtId="0" fontId="151" fillId="3" borderId="53" xfId="45556" applyFont="true" applyBorder="true" applyAlignment="true">
      <alignment horizontal="center" vertical="center" wrapText="true"/>
    </xf>
    <xf numFmtId="0" fontId="151" fillId="3" borderId="53" xfId="45557" applyFont="true" applyBorder="true" applyAlignment="true">
      <alignment horizontal="center" vertical="center" wrapText="true"/>
    </xf>
    <xf numFmtId="0" fontId="151" fillId="3" borderId="52" xfId="45585" applyFont="true" applyBorder="true" applyAlignment="true">
      <alignment horizontal="center" vertical="center" wrapText="true"/>
    </xf>
    <xf numFmtId="0" fontId="151" fillId="3" borderId="53" xfId="45586" applyFont="true" applyBorder="true" applyAlignment="true">
      <alignment horizontal="center" vertical="center" wrapText="true"/>
    </xf>
    <xf numFmtId="0" fontId="151" fillId="3" borderId="53" xfId="45587" applyFont="true" applyBorder="true" applyAlignment="true">
      <alignment horizontal="center" vertical="center" wrapText="true"/>
    </xf>
    <xf numFmtId="0" fontId="151" fillId="3" borderId="52" xfId="45627" applyFont="true" applyBorder="true" applyAlignment="true">
      <alignment horizontal="center" vertical="center" wrapText="true"/>
    </xf>
    <xf numFmtId="0" fontId="151" fillId="3" borderId="53" xfId="45628" applyFont="true" applyBorder="true" applyAlignment="true">
      <alignment horizontal="center" vertical="center" wrapText="true"/>
    </xf>
    <xf numFmtId="0" fontId="151" fillId="3" borderId="53" xfId="45629" applyFont="true" applyBorder="true" applyAlignment="true">
      <alignment horizontal="center" vertical="center" wrapText="true"/>
    </xf>
    <xf numFmtId="0" fontId="151" fillId="33" borderId="125" xfId="19380" applyFont="true" applyFill="true" applyBorder="true" applyAlignment="true">
      <alignment horizontal="center" vertical="center" wrapText="true"/>
    </xf>
    <xf numFmtId="0" fontId="151" fillId="33" borderId="100" xfId="45578" applyFont="true" applyFill="true" applyBorder="true" applyAlignment="true">
      <alignment horizontal="center" vertical="center" wrapText="true"/>
    </xf>
    <xf numFmtId="0" fontId="151" fillId="33" borderId="125" xfId="45579" applyFont="true" applyFill="true" applyBorder="true" applyAlignment="true">
      <alignment horizontal="center" vertical="center" wrapText="true"/>
    </xf>
    <xf numFmtId="0" fontId="151" fillId="33" borderId="100" xfId="45584" applyFont="true" applyFill="true" applyBorder="true" applyAlignment="true">
      <alignment horizontal="center" vertical="center" wrapText="true"/>
    </xf>
    <xf numFmtId="0" fontId="151" fillId="33" borderId="125" xfId="45585" applyFont="true" applyFill="true" applyBorder="true" applyAlignment="true">
      <alignment horizontal="center" vertical="center" wrapText="true"/>
    </xf>
    <xf numFmtId="0" fontId="151" fillId="33" borderId="100" xfId="45620" applyFont="true" applyFill="true" applyBorder="true" applyAlignment="true">
      <alignment horizontal="center" vertical="center" wrapText="true"/>
    </xf>
    <xf numFmtId="0" fontId="151" fillId="33" borderId="125" xfId="45621" applyFont="true" applyFill="true" applyBorder="true" applyAlignment="true">
      <alignment horizontal="center" vertical="center" wrapText="true"/>
    </xf>
    <xf numFmtId="0" fontId="151" fillId="33" borderId="100" xfId="45626" applyFont="true" applyFill="true" applyBorder="true" applyAlignment="true">
      <alignment horizontal="center" vertical="center" wrapText="true"/>
    </xf>
    <xf numFmtId="0" fontId="151" fillId="33" borderId="125" xfId="45627"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5" xfId="19409" applyFont="true" applyFill="true" applyBorder="true" applyAlignment="true">
      <alignment horizontal="center" vertical="center" wrapText="true"/>
    </xf>
    <xf numFmtId="0" fontId="151" fillId="33" borderId="125" xfId="19412"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5" xfId="19414" applyFont="true" applyFill="true" applyBorder="true" applyAlignment="true">
      <alignment horizontal="center" vertical="center" wrapText="true"/>
    </xf>
    <xf numFmtId="0" fontId="151" fillId="33" borderId="125" xfId="19416" applyFont="true" applyFill="true" applyBorder="true" applyAlignment="true">
      <alignment horizontal="center" vertical="center" wrapText="true"/>
    </xf>
    <xf numFmtId="0" fontId="151" fillId="33" borderId="107" xfId="45580" applyFont="true" applyFill="true" applyBorder="true" applyAlignment="true">
      <alignment horizontal="center" vertical="center" wrapText="true"/>
    </xf>
    <xf numFmtId="0" fontId="151" fillId="33" borderId="107" xfId="45586" applyFont="true" applyFill="true" applyBorder="true" applyAlignment="true">
      <alignment horizontal="center" vertical="center" wrapText="true"/>
    </xf>
    <xf numFmtId="0" fontId="151" fillId="33" borderId="107" xfId="45622" applyFont="true" applyFill="true" applyBorder="true" applyAlignment="true">
      <alignment horizontal="center" vertical="center" wrapText="true"/>
    </xf>
    <xf numFmtId="0" fontId="151" fillId="33" borderId="107" xfId="45628"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3" borderId="109" xfId="45465" applyFont="true" applyBorder="true" applyAlignment="true">
      <alignment horizontal="center" vertical="center" wrapText="true"/>
    </xf>
    <xf numFmtId="0" fontId="151" fillId="3" borderId="109" xfId="45495" applyFont="true" applyBorder="true" applyAlignment="true">
      <alignment horizontal="center" vertical="center" wrapText="true"/>
    </xf>
    <xf numFmtId="0" fontId="151" fillId="3" borderId="109" xfId="45525" applyFont="true" applyBorder="true" applyAlignment="true">
      <alignment horizontal="center" vertical="center" wrapText="true"/>
    </xf>
    <xf numFmtId="0" fontId="151" fillId="3" borderId="109" xfId="45555" applyFont="true" applyBorder="true" applyAlignment="true">
      <alignment horizontal="center" vertical="center" wrapText="true"/>
    </xf>
    <xf numFmtId="0" fontId="151" fillId="3" borderId="109" xfId="45585" applyFont="true" applyBorder="true" applyAlignment="true">
      <alignment horizontal="center" vertical="center" wrapText="true"/>
    </xf>
    <xf numFmtId="0" fontId="151" fillId="33" borderId="100" xfId="45580" applyFont="true" applyFill="true" applyBorder="true" applyAlignment="true">
      <alignment horizontal="center" vertical="center" wrapText="true"/>
    </xf>
    <xf numFmtId="0" fontId="151" fillId="33" borderId="100" xfId="45585" applyFont="true" applyFill="true" applyBorder="true" applyAlignment="true">
      <alignment horizontal="center" vertical="center" wrapText="true"/>
    </xf>
    <xf numFmtId="0" fontId="151" fillId="3" borderId="109" xfId="45627" applyFont="true" applyBorder="true" applyAlignment="true">
      <alignment horizontal="center" vertical="center" wrapText="true"/>
    </xf>
    <xf numFmtId="0" fontId="151" fillId="33" borderId="100" xfId="45622" applyFont="true" applyFill="true" applyBorder="true" applyAlignment="true">
      <alignment horizontal="center" vertical="center" wrapText="true"/>
    </xf>
    <xf numFmtId="0" fontId="151" fillId="33" borderId="100" xfId="45627"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3" borderId="110" xfId="45465" applyFont="true" applyBorder="true" applyAlignment="true">
      <alignment horizontal="center" vertical="center" wrapText="true"/>
    </xf>
    <xf numFmtId="0" fontId="151" fillId="3" borderId="110" xfId="45495" applyFont="true" applyBorder="true" applyAlignment="true">
      <alignment horizontal="center" vertical="center" wrapText="true"/>
    </xf>
    <xf numFmtId="0" fontId="151" fillId="3" borderId="110" xfId="45525" applyFont="true" applyBorder="true" applyAlignment="true">
      <alignment horizontal="center" vertical="center" wrapText="true"/>
    </xf>
    <xf numFmtId="0" fontId="151" fillId="3" borderId="110" xfId="45555" applyFont="true" applyBorder="true" applyAlignment="true">
      <alignment horizontal="center" vertical="center" wrapText="true"/>
    </xf>
    <xf numFmtId="0" fontId="151" fillId="3" borderId="110" xfId="45585" applyFont="true" applyBorder="true" applyAlignment="true">
      <alignment horizontal="center" vertical="center" wrapText="true"/>
    </xf>
    <xf numFmtId="0" fontId="151" fillId="33" borderId="130" xfId="45580" applyFont="true" applyFill="true" applyBorder="true" applyAlignment="true">
      <alignment horizontal="center" vertical="center" wrapText="true"/>
    </xf>
    <xf numFmtId="0" fontId="151" fillId="33" borderId="130" xfId="45585" applyFont="true" applyFill="true" applyBorder="true" applyAlignment="true">
      <alignment horizontal="center" vertical="center" wrapText="true"/>
    </xf>
    <xf numFmtId="0" fontId="151" fillId="3" borderId="110" xfId="45627" applyFont="true" applyBorder="true" applyAlignment="true">
      <alignment horizontal="center" vertical="center" wrapText="true"/>
    </xf>
    <xf numFmtId="0" fontId="151" fillId="33" borderId="130" xfId="45622" applyFont="true" applyFill="true" applyBorder="true" applyAlignment="true">
      <alignment horizontal="center" vertical="center" wrapText="true"/>
    </xf>
    <xf numFmtId="0" fontId="151" fillId="33" borderId="130" xfId="45627" applyFont="true" applyFill="true" applyBorder="true" applyAlignment="true">
      <alignment horizontal="center" vertical="center" wrapText="true"/>
    </xf>
    <xf numFmtId="0" fontId="151" fillId="33" borderId="130" xfId="19410" applyFont="true" applyFill="true" applyBorder="true" applyAlignment="true">
      <alignment horizontal="center" vertical="center" wrapText="true"/>
    </xf>
    <xf numFmtId="0" fontId="151" fillId="33" borderId="130" xfId="19414" applyFont="true" applyFill="true" applyBorder="true" applyAlignment="true">
      <alignment horizontal="center" vertical="center" wrapText="true"/>
    </xf>
    <xf numFmtId="0" fontId="151" fillId="3" borderId="96" xfId="45466" applyFont="true" applyBorder="true" applyAlignment="true">
      <alignment horizontal="center" vertical="center" wrapText="true"/>
    </xf>
    <xf numFmtId="0" fontId="151" fillId="3" borderId="96" xfId="45496" applyFont="true" applyBorder="true" applyAlignment="true">
      <alignment horizontal="center" vertical="center" wrapText="true"/>
    </xf>
    <xf numFmtId="0" fontId="151" fillId="3" borderId="96" xfId="45526" applyFont="true" applyBorder="true" applyAlignment="true">
      <alignment horizontal="center" vertical="center" wrapText="true"/>
    </xf>
    <xf numFmtId="0" fontId="151" fillId="33" borderId="126" xfId="45580" applyFont="true" applyFill="true" applyBorder="true" applyAlignment="true">
      <alignment horizontal="center" vertical="center" wrapText="true"/>
    </xf>
    <xf numFmtId="0" fontId="151" fillId="33" borderId="126" xfId="45586" applyFont="true" applyFill="true" applyBorder="true" applyAlignment="true">
      <alignment horizontal="center" vertical="center" wrapText="true"/>
    </xf>
    <xf numFmtId="0" fontId="151" fillId="3" borderId="96" xfId="45556" applyFont="true" applyBorder="true" applyAlignment="true">
      <alignment horizontal="center" vertical="center" wrapText="true"/>
    </xf>
    <xf numFmtId="0" fontId="151" fillId="3" borderId="96" xfId="45586" applyFont="true" applyBorder="true" applyAlignment="true">
      <alignment horizontal="center" vertical="center" wrapText="true"/>
    </xf>
    <xf numFmtId="0" fontId="151" fillId="33" borderId="126" xfId="45622" applyFont="true" applyFill="true" applyBorder="true" applyAlignment="true">
      <alignment horizontal="center" vertical="center" wrapText="true"/>
    </xf>
    <xf numFmtId="0" fontId="151" fillId="33" borderId="126" xfId="45628" applyFont="true" applyFill="true" applyBorder="true" applyAlignment="true">
      <alignment horizontal="center" vertical="center" wrapText="true"/>
    </xf>
    <xf numFmtId="0" fontId="151" fillId="33" borderId="126" xfId="19410" applyFont="true" applyFill="true" applyBorder="true" applyAlignment="true">
      <alignment horizontal="center" vertical="center" wrapText="true"/>
    </xf>
    <xf numFmtId="0" fontId="151" fillId="33" borderId="126" xfId="19415" applyFont="true" applyFill="true" applyBorder="true" applyAlignment="true">
      <alignment horizontal="center" vertical="center" wrapText="true"/>
    </xf>
    <xf numFmtId="0" fontId="151" fillId="3" borderId="96" xfId="45628" applyFont="true" applyBorder="true" applyAlignment="true">
      <alignment horizontal="center" vertical="center" wrapText="true"/>
    </xf>
    <xf numFmtId="0" fontId="151" fillId="0" borderId="100" xfId="45534" applyFont="true" applyFill="true" applyBorder="true" applyAlignment="true">
      <alignment horizontal="left" vertical="center" wrapText="true"/>
    </xf>
    <xf numFmtId="0" fontId="151" fillId="0" borderId="100" xfId="45540" applyFont="true" applyFill="true" applyBorder="true" applyAlignment="true">
      <alignment horizontal="left" vertical="center" wrapText="true"/>
    </xf>
    <xf numFmtId="0" fontId="151" fillId="0" borderId="100" xfId="25754" applyFont="true" applyFill="true" applyBorder="true" applyAlignment="true">
      <alignment horizontal="left" vertical="center" wrapText="true"/>
    </xf>
    <xf numFmtId="0" fontId="151" fillId="0" borderId="100" xfId="45576" applyFont="true" applyFill="true" applyBorder="true" applyAlignment="true">
      <alignment horizontal="left" vertical="center" wrapText="true"/>
    </xf>
    <xf numFmtId="0" fontId="151" fillId="0" borderId="100" xfId="45582" applyFont="true" applyFill="true" applyBorder="true" applyAlignment="true">
      <alignment horizontal="left" vertical="center" wrapText="true"/>
    </xf>
    <xf numFmtId="0" fontId="151" fillId="0" borderId="100" xfId="45588" applyFont="true" applyFill="true" applyBorder="true" applyAlignment="true">
      <alignment horizontal="left" vertical="center" wrapText="true"/>
    </xf>
    <xf numFmtId="0" fontId="151" fillId="0" borderId="100" xfId="45594" applyFont="true" applyFill="true" applyBorder="true" applyAlignment="true">
      <alignment horizontal="left" vertical="center" wrapText="true"/>
    </xf>
    <xf numFmtId="0" fontId="151" fillId="0" borderId="100" xfId="45600" applyFont="true" applyFill="true" applyBorder="true" applyAlignment="true">
      <alignment horizontal="left" vertical="center" wrapText="true"/>
    </xf>
    <xf numFmtId="0" fontId="151" fillId="0" borderId="100" xfId="45618" applyFont="true" applyFill="true" applyBorder="true" applyAlignment="true">
      <alignment horizontal="left" vertical="center" wrapText="true"/>
    </xf>
    <xf numFmtId="0" fontId="151" fillId="0" borderId="100" xfId="45624" applyFont="true" applyFill="true" applyBorder="true" applyAlignment="true">
      <alignment horizontal="left" vertical="center" wrapText="true"/>
    </xf>
    <xf numFmtId="0" fontId="151" fillId="0" borderId="100" xfId="45630" applyFont="true" applyFill="true" applyBorder="true" applyAlignment="true">
      <alignment horizontal="left" vertical="center" wrapText="true"/>
    </xf>
    <xf numFmtId="0" fontId="151" fillId="0" borderId="100" xfId="45636" applyFont="true" applyFill="true" applyBorder="true" applyAlignment="true">
      <alignment horizontal="left" vertical="center" wrapText="true"/>
    </xf>
    <xf numFmtId="0" fontId="151" fillId="0" borderId="100" xfId="45642"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151" fillId="0" borderId="105" xfId="45594" applyFont="true" applyFill="true" applyBorder="true" applyAlignment="true">
      <alignment horizontal="left" vertical="center" wrapText="true"/>
    </xf>
    <xf numFmtId="0" fontId="151" fillId="0" borderId="107" xfId="25753" applyFont="true" applyFill="true" applyBorder="true" applyAlignment="true">
      <alignment horizontal="left" vertical="center"/>
    </xf>
    <xf numFmtId="0" fontId="151" fillId="0" borderId="106" xfId="19420" applyFont="true" applyFill="true" applyBorder="true" applyAlignment="true">
      <alignment horizontal="lef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169" fontId="150" fillId="33" borderId="102" xfId="45470" applyNumberFormat="true" applyFont="true" applyFill="true" applyBorder="true" applyAlignment="true">
      <alignment horizontal="center" vertical="center"/>
    </xf>
    <xf numFmtId="169" fontId="150" fillId="33" borderId="123" xfId="45471" applyNumberFormat="true" applyFont="true" applyFill="true" applyBorder="true" applyAlignment="true">
      <alignment horizontal="center" vertical="center"/>
    </xf>
    <xf numFmtId="169" fontId="150" fillId="33" borderId="124" xfId="45472" applyNumberFormat="true" applyFont="true" applyFill="true" applyBorder="true" applyAlignment="true">
      <alignment horizontal="center" vertical="center"/>
    </xf>
    <xf numFmtId="169" fontId="150" fillId="33" borderId="129" xfId="45471" applyNumberFormat="true" applyFont="true" applyFill="true" applyBorder="true" applyAlignment="true">
      <alignment horizontal="center" vertical="center"/>
    </xf>
    <xf numFmtId="169" fontId="150" fillId="33" borderId="106" xfId="45472" applyNumberFormat="true" applyFont="true" applyFill="true" applyBorder="true" applyAlignment="true">
      <alignment horizontal="center" vertical="center"/>
    </xf>
    <xf numFmtId="169" fontId="150" fillId="33" borderId="102" xfId="45471" applyNumberFormat="true" applyFont="true" applyFill="true" applyBorder="true" applyAlignment="true">
      <alignment horizontal="center" vertical="center"/>
    </xf>
    <xf numFmtId="169" fontId="150" fillId="33" borderId="100" xfId="45476" applyNumberFormat="true" applyFont="true" applyFill="true" applyBorder="true" applyAlignment="true">
      <alignment horizontal="center" vertical="center"/>
    </xf>
    <xf numFmtId="169" fontId="150" fillId="33" borderId="125" xfId="45477" applyNumberFormat="true" applyFont="true" applyFill="true" applyBorder="true" applyAlignment="true">
      <alignment horizontal="center" vertical="center"/>
    </xf>
    <xf numFmtId="169" fontId="150" fillId="33" borderId="126" xfId="45478" applyNumberFormat="true" applyFont="true" applyFill="true" applyBorder="true" applyAlignment="true">
      <alignment horizontal="center" vertical="center"/>
    </xf>
    <xf numFmtId="169" fontId="150" fillId="33" borderId="130" xfId="45477" applyNumberFormat="true" applyFont="true" applyFill="true" applyBorder="true" applyAlignment="true">
      <alignment horizontal="center" vertical="center"/>
    </xf>
    <xf numFmtId="169" fontId="150" fillId="33" borderId="107" xfId="45478" applyNumberFormat="true" applyFont="true" applyFill="true" applyBorder="true" applyAlignment="true">
      <alignment horizontal="center" vertical="center"/>
    </xf>
    <xf numFmtId="169" fontId="150" fillId="33" borderId="100" xfId="45477" applyNumberFormat="true" applyFont="true" applyFill="true" applyBorder="true" applyAlignment="true">
      <alignment horizontal="center" vertical="center"/>
    </xf>
    <xf numFmtId="169" fontId="150" fillId="33" borderId="105" xfId="45482" applyNumberFormat="true" applyFont="true" applyFill="true" applyBorder="true" applyAlignment="true">
      <alignment horizontal="center" vertical="center"/>
    </xf>
    <xf numFmtId="169" fontId="150" fillId="33" borderId="127" xfId="45483" applyNumberFormat="true" applyFont="true" applyFill="true" applyBorder="true" applyAlignment="true">
      <alignment horizontal="center" vertical="center"/>
    </xf>
    <xf numFmtId="169" fontId="150" fillId="33" borderId="128" xfId="45484" applyNumberFormat="true" applyFont="true" applyFill="true" applyBorder="true" applyAlignment="true">
      <alignment horizontal="center" vertical="center"/>
    </xf>
    <xf numFmtId="169" fontId="150" fillId="33" borderId="131" xfId="45483" applyNumberFormat="true" applyFont="true" applyFill="true" applyBorder="true" applyAlignment="true">
      <alignment horizontal="center" vertical="center"/>
    </xf>
    <xf numFmtId="169" fontId="150" fillId="33" borderId="108" xfId="45484" applyNumberFormat="true" applyFont="true" applyFill="true" applyBorder="true" applyAlignment="true">
      <alignment horizontal="center" vertical="center"/>
    </xf>
    <xf numFmtId="169" fontId="150" fillId="33" borderId="105" xfId="45483" applyNumberFormat="true" applyFont="true" applyFill="true" applyBorder="true" applyAlignment="true">
      <alignment horizontal="center" vertical="center"/>
    </xf>
    <xf numFmtId="169" fontId="150" fillId="33" borderId="102" xfId="45506" applyNumberFormat="true" applyFont="true" applyFill="true" applyBorder="true" applyAlignment="true">
      <alignment horizontal="center" vertical="center"/>
    </xf>
    <xf numFmtId="169" fontId="150" fillId="33" borderId="123" xfId="45507" applyNumberFormat="true" applyFont="true" applyFill="true" applyBorder="true" applyAlignment="true">
      <alignment horizontal="center" vertical="center"/>
    </xf>
    <xf numFmtId="169" fontId="150" fillId="33" borderId="124" xfId="45508" applyNumberFormat="true" applyFont="true" applyFill="true" applyBorder="true" applyAlignment="true">
      <alignment horizontal="center" vertical="center"/>
    </xf>
    <xf numFmtId="169" fontId="150" fillId="33" borderId="129" xfId="45507" applyNumberFormat="true" applyFont="true" applyFill="true" applyBorder="true" applyAlignment="true">
      <alignment horizontal="center" vertical="center"/>
    </xf>
    <xf numFmtId="169" fontId="150" fillId="33" borderId="106" xfId="45508" applyNumberFormat="true" applyFont="true" applyFill="true" applyBorder="true" applyAlignment="true">
      <alignment horizontal="center" vertical="center"/>
    </xf>
    <xf numFmtId="169" fontId="150" fillId="33" borderId="102" xfId="45507" applyNumberFormat="true" applyFont="true" applyFill="true" applyBorder="true" applyAlignment="true">
      <alignment horizontal="center" vertical="center"/>
    </xf>
    <xf numFmtId="169" fontId="150" fillId="33" borderId="100" xfId="45506" applyNumberFormat="true" applyFont="true" applyFill="true" applyBorder="true" applyAlignment="true">
      <alignment horizontal="center" vertical="center"/>
    </xf>
    <xf numFmtId="169" fontId="150" fillId="33" borderId="125" xfId="45507" applyNumberFormat="true" applyFont="true" applyFill="true" applyBorder="true" applyAlignment="true">
      <alignment horizontal="center" vertical="center"/>
    </xf>
    <xf numFmtId="169" fontId="150" fillId="33" borderId="126" xfId="45508" applyNumberFormat="true" applyFont="true" applyFill="true" applyBorder="true" applyAlignment="true">
      <alignment horizontal="center" vertical="center"/>
    </xf>
    <xf numFmtId="169" fontId="150" fillId="33" borderId="130" xfId="45507" applyNumberFormat="true" applyFont="true" applyFill="true" applyBorder="true" applyAlignment="true">
      <alignment horizontal="center" vertical="center"/>
    </xf>
    <xf numFmtId="169" fontId="150" fillId="33" borderId="107" xfId="45508" applyNumberFormat="true" applyFont="true" applyFill="true" applyBorder="true" applyAlignment="true">
      <alignment horizontal="center" vertical="center"/>
    </xf>
    <xf numFmtId="169" fontId="150" fillId="33" borderId="100" xfId="45507" applyNumberFormat="true" applyFont="true" applyFill="true" applyBorder="true" applyAlignment="true">
      <alignment horizontal="center" vertical="center"/>
    </xf>
    <xf numFmtId="169" fontId="150" fillId="33" borderId="100" xfId="45500" applyNumberFormat="true" applyFont="true" applyFill="true" applyBorder="true" applyAlignment="true">
      <alignment horizontal="center" vertical="center"/>
    </xf>
    <xf numFmtId="169" fontId="150" fillId="33" borderId="125" xfId="45501" applyNumberFormat="true" applyFont="true" applyFill="true" applyBorder="true" applyAlignment="true">
      <alignment horizontal="center" vertical="center"/>
    </xf>
    <xf numFmtId="169" fontId="150" fillId="33" borderId="126" xfId="45502" applyNumberFormat="true" applyFont="true" applyFill="true" applyBorder="true" applyAlignment="true">
      <alignment horizontal="center" vertical="center"/>
    </xf>
    <xf numFmtId="169" fontId="150" fillId="33" borderId="130" xfId="45501" applyNumberFormat="true" applyFont="true" applyFill="true" applyBorder="true" applyAlignment="true">
      <alignment horizontal="center" vertical="center"/>
    </xf>
    <xf numFmtId="169" fontId="150" fillId="33" borderId="107" xfId="45502" applyNumberFormat="true" applyFont="true" applyFill="true" applyBorder="true" applyAlignment="true">
      <alignment horizontal="center" vertical="center"/>
    </xf>
    <xf numFmtId="169" fontId="150" fillId="33" borderId="100" xfId="45501" applyNumberFormat="true" applyFont="true" applyFill="true" applyBorder="true" applyAlignment="true">
      <alignment horizontal="center" vertical="center"/>
    </xf>
    <xf numFmtId="169" fontId="150" fillId="33" borderId="102" xfId="45530" applyNumberFormat="true" applyFont="true" applyFill="true" applyBorder="true" applyAlignment="true">
      <alignment horizontal="center" vertical="center"/>
    </xf>
    <xf numFmtId="169" fontId="150" fillId="33" borderId="123" xfId="45531" applyNumberFormat="true" applyFont="true" applyFill="true" applyBorder="true" applyAlignment="true">
      <alignment horizontal="center" vertical="center"/>
    </xf>
    <xf numFmtId="169" fontId="150" fillId="33" borderId="124" xfId="45532" applyNumberFormat="true" applyFont="true" applyFill="true" applyBorder="true" applyAlignment="true">
      <alignment horizontal="center" vertical="center"/>
    </xf>
    <xf numFmtId="169" fontId="150" fillId="33" borderId="129" xfId="45531" applyNumberFormat="true" applyFont="true" applyFill="true" applyBorder="true" applyAlignment="true">
      <alignment horizontal="center" vertical="center"/>
    </xf>
    <xf numFmtId="169" fontId="150" fillId="33" borderId="106" xfId="45532" applyNumberFormat="true" applyFont="true" applyFill="true" applyBorder="true" applyAlignment="true">
      <alignment horizontal="center" vertical="center"/>
    </xf>
    <xf numFmtId="169" fontId="150" fillId="33" borderId="102" xfId="45531" applyNumberFormat="true" applyFont="true" applyFill="true" applyBorder="true" applyAlignment="true">
      <alignment horizontal="center" vertical="center"/>
    </xf>
    <xf numFmtId="169" fontId="150" fillId="33" borderId="100" xfId="45536" applyNumberFormat="true" applyFont="true" applyFill="true" applyBorder="true" applyAlignment="true">
      <alignment horizontal="center" vertical="center"/>
    </xf>
    <xf numFmtId="169" fontId="150" fillId="33" borderId="125" xfId="45537" applyNumberFormat="true" applyFont="true" applyFill="true" applyBorder="true" applyAlignment="true">
      <alignment horizontal="center" vertical="center"/>
    </xf>
    <xf numFmtId="169" fontId="150" fillId="33" borderId="126" xfId="45538" applyNumberFormat="true" applyFont="true" applyFill="true" applyBorder="true" applyAlignment="true">
      <alignment horizontal="center" vertical="center"/>
    </xf>
    <xf numFmtId="169" fontId="150" fillId="33" borderId="130" xfId="45537" applyNumberFormat="true" applyFont="true" applyFill="true" applyBorder="true" applyAlignment="true">
      <alignment horizontal="center" vertical="center"/>
    </xf>
    <xf numFmtId="169" fontId="150" fillId="33" borderId="107" xfId="45538" applyNumberFormat="true" applyFont="true" applyFill="true" applyBorder="true" applyAlignment="true">
      <alignment horizontal="center" vertical="center"/>
    </xf>
    <xf numFmtId="169" fontId="150" fillId="33" borderId="100" xfId="45537" applyNumberFormat="true" applyFont="true" applyFill="true" applyBorder="true" applyAlignment="true">
      <alignment horizontal="center" vertical="center"/>
    </xf>
    <xf numFmtId="169" fontId="150" fillId="33" borderId="100" xfId="45542" applyNumberFormat="true" applyFont="true" applyFill="true" applyBorder="true" applyAlignment="true">
      <alignment horizontal="center" vertical="center"/>
    </xf>
    <xf numFmtId="169" fontId="150" fillId="33" borderId="125" xfId="45543" applyNumberFormat="true" applyFont="true" applyFill="true" applyBorder="true" applyAlignment="true">
      <alignment horizontal="center" vertical="center"/>
    </xf>
    <xf numFmtId="169" fontId="150" fillId="33" borderId="126" xfId="45544" applyNumberFormat="true" applyFont="true" applyFill="true" applyBorder="true" applyAlignment="true">
      <alignment horizontal="center" vertical="center"/>
    </xf>
    <xf numFmtId="169" fontId="150" fillId="33" borderId="130" xfId="45543" applyNumberFormat="true" applyFont="true" applyFill="true" applyBorder="true" applyAlignment="true">
      <alignment horizontal="center" vertical="center"/>
    </xf>
    <xf numFmtId="169" fontId="150" fillId="33" borderId="107" xfId="45544" applyNumberFormat="true" applyFont="true" applyFill="true" applyBorder="true" applyAlignment="true">
      <alignment horizontal="center" vertical="center"/>
    </xf>
    <xf numFmtId="169" fontId="150" fillId="33" borderId="100" xfId="45543"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169" fontId="150" fillId="33" borderId="102" xfId="45560" applyNumberFormat="true" applyFont="true" applyFill="true" applyBorder="true" applyAlignment="true">
      <alignment horizontal="center" vertical="center"/>
    </xf>
    <xf numFmtId="169" fontId="150" fillId="33" borderId="123" xfId="45561" applyNumberFormat="true" applyFont="true" applyFill="true" applyBorder="true" applyAlignment="true">
      <alignment horizontal="center" vertical="center"/>
    </xf>
    <xf numFmtId="169" fontId="150" fillId="33" borderId="124" xfId="45562" applyNumberFormat="true" applyFont="true" applyFill="true" applyBorder="true" applyAlignment="true">
      <alignment horizontal="center" vertical="center"/>
    </xf>
    <xf numFmtId="169" fontId="150" fillId="33" borderId="129" xfId="45561" applyNumberFormat="true" applyFont="true" applyFill="true" applyBorder="true" applyAlignment="true">
      <alignment horizontal="center" vertical="center"/>
    </xf>
    <xf numFmtId="169" fontId="150" fillId="33" borderId="106" xfId="45562" applyNumberFormat="true" applyFont="true" applyFill="true" applyBorder="true" applyAlignment="true">
      <alignment horizontal="center" vertical="center"/>
    </xf>
    <xf numFmtId="169" fontId="150" fillId="33" borderId="102" xfId="45561" applyNumberFormat="true" applyFont="true" applyFill="true" applyBorder="true" applyAlignment="true">
      <alignment horizontal="center" vertical="center"/>
    </xf>
    <xf numFmtId="169" fontId="150" fillId="33" borderId="100" xfId="45566" applyNumberFormat="true" applyFont="true" applyFill="true" applyBorder="true" applyAlignment="true">
      <alignment horizontal="center" vertical="center"/>
    </xf>
    <xf numFmtId="169" fontId="150" fillId="33" borderId="125" xfId="45567" applyNumberFormat="true" applyFont="true" applyFill="true" applyBorder="true" applyAlignment="true">
      <alignment horizontal="center" vertical="center"/>
    </xf>
    <xf numFmtId="169" fontId="150" fillId="33" borderId="126" xfId="45568" applyNumberFormat="true" applyFont="true" applyFill="true" applyBorder="true" applyAlignment="true">
      <alignment horizontal="center" vertical="center"/>
    </xf>
    <xf numFmtId="169" fontId="150" fillId="33" borderId="130" xfId="45567" applyNumberFormat="true" applyFont="true" applyFill="true" applyBorder="true" applyAlignment="true">
      <alignment horizontal="center" vertical="center"/>
    </xf>
    <xf numFmtId="169" fontId="150" fillId="33" borderId="107" xfId="45568" applyNumberFormat="true" applyFont="true" applyFill="true" applyBorder="true" applyAlignment="true">
      <alignment horizontal="center" vertical="center"/>
    </xf>
    <xf numFmtId="169" fontId="150" fillId="33" borderId="100" xfId="45567" applyNumberFormat="true" applyFont="true" applyFill="true" applyBorder="true" applyAlignment="true">
      <alignment horizontal="center" vertical="center"/>
    </xf>
    <xf numFmtId="169" fontId="150" fillId="33" borderId="105" xfId="45572" applyNumberFormat="true" applyFont="true" applyFill="true" applyBorder="true" applyAlignment="true">
      <alignment horizontal="center" vertical="center"/>
    </xf>
    <xf numFmtId="169" fontId="150" fillId="33" borderId="127" xfId="45573" applyNumberFormat="true" applyFont="true" applyFill="true" applyBorder="true" applyAlignment="true">
      <alignment horizontal="center" vertical="center"/>
    </xf>
    <xf numFmtId="169" fontId="150" fillId="33" borderId="128" xfId="45574" applyNumberFormat="true" applyFont="true" applyFill="true" applyBorder="true" applyAlignment="true">
      <alignment horizontal="center" vertical="center"/>
    </xf>
    <xf numFmtId="169" fontId="150" fillId="33" borderId="131" xfId="45573" applyNumberFormat="true" applyFont="true" applyFill="true" applyBorder="true" applyAlignment="true">
      <alignment horizontal="center" vertical="center"/>
    </xf>
    <xf numFmtId="169" fontId="150" fillId="33" borderId="108" xfId="45574" applyNumberFormat="true" applyFont="true" applyFill="true" applyBorder="true" applyAlignment="true">
      <alignment horizontal="center" vertical="center"/>
    </xf>
    <xf numFmtId="169" fontId="150" fillId="33" borderId="105" xfId="45573" applyNumberFormat="true" applyFont="true" applyFill="true" applyBorder="true" applyAlignment="true">
      <alignment horizontal="center" vertical="center"/>
    </xf>
    <xf numFmtId="169" fontId="150" fillId="33" borderId="102" xfId="45590" applyNumberFormat="true" applyFont="true" applyFill="true" applyBorder="true" applyAlignment="true">
      <alignment horizontal="center" vertical="center"/>
    </xf>
    <xf numFmtId="169" fontId="150" fillId="33" borderId="123" xfId="45591" applyNumberFormat="true" applyFont="true" applyFill="true" applyBorder="true" applyAlignment="true">
      <alignment horizontal="center" vertical="center"/>
    </xf>
    <xf numFmtId="169" fontId="150" fillId="33" borderId="124" xfId="45592" applyNumberFormat="true" applyFont="true" applyFill="true" applyBorder="true" applyAlignment="true">
      <alignment horizontal="center" vertical="center"/>
    </xf>
    <xf numFmtId="169" fontId="150" fillId="33" borderId="129" xfId="45591" applyNumberFormat="true" applyFont="true" applyFill="true" applyBorder="true" applyAlignment="true">
      <alignment horizontal="center" vertical="center"/>
    </xf>
    <xf numFmtId="169" fontId="150" fillId="33" borderId="106" xfId="45592" applyNumberFormat="true" applyFont="true" applyFill="true" applyBorder="true" applyAlignment="true">
      <alignment horizontal="center" vertical="center"/>
    </xf>
    <xf numFmtId="169" fontId="150" fillId="33" borderId="102" xfId="45591" applyNumberFormat="true" applyFont="true" applyFill="true" applyBorder="true" applyAlignment="true">
      <alignment horizontal="center" vertical="center"/>
    </xf>
    <xf numFmtId="169" fontId="150" fillId="33" borderId="100" xfId="45596" applyNumberFormat="true" applyFont="true" applyFill="true" applyBorder="true" applyAlignment="true">
      <alignment horizontal="center" vertical="center"/>
    </xf>
    <xf numFmtId="169" fontId="150" fillId="33" borderId="125" xfId="45597" applyNumberFormat="true" applyFont="true" applyFill="true" applyBorder="true" applyAlignment="true">
      <alignment horizontal="center" vertical="center"/>
    </xf>
    <xf numFmtId="169" fontId="150" fillId="33" borderId="126" xfId="45598" applyNumberFormat="true" applyFont="true" applyFill="true" applyBorder="true" applyAlignment="true">
      <alignment horizontal="center" vertical="center"/>
    </xf>
    <xf numFmtId="169" fontId="150" fillId="33" borderId="130" xfId="45597" applyNumberFormat="true" applyFont="true" applyFill="true" applyBorder="true" applyAlignment="true">
      <alignment horizontal="center" vertical="center"/>
    </xf>
    <xf numFmtId="169" fontId="150" fillId="33" borderId="107" xfId="45598" applyNumberFormat="true" applyFont="true" applyFill="true" applyBorder="true" applyAlignment="true">
      <alignment horizontal="center" vertical="center"/>
    </xf>
    <xf numFmtId="169" fontId="150" fillId="33" borderId="100" xfId="45597" applyNumberFormat="true" applyFont="true" applyFill="true" applyBorder="true" applyAlignment="true">
      <alignment horizontal="center" vertical="center"/>
    </xf>
    <xf numFmtId="168" fontId="150" fillId="33" borderId="100" xfId="45606" applyNumberFormat="true" applyFont="true" applyFill="true" applyBorder="true" applyAlignment="true">
      <alignment horizontal="center" vertical="center"/>
    </xf>
    <xf numFmtId="168" fontId="150" fillId="33" borderId="125" xfId="45607" applyNumberFormat="true" applyFont="true" applyFill="true" applyBorder="true" applyAlignment="true">
      <alignment horizontal="center" vertical="center"/>
    </xf>
    <xf numFmtId="168" fontId="150" fillId="33" borderId="126" xfId="45608" applyNumberFormat="true" applyFont="true" applyFill="true" applyBorder="true" applyAlignment="true">
      <alignment horizontal="center" vertical="center"/>
    </xf>
    <xf numFmtId="168" fontId="150" fillId="33" borderId="130" xfId="45607" applyNumberFormat="true" applyFont="true" applyFill="true" applyBorder="true" applyAlignment="true">
      <alignment horizontal="center" vertical="center"/>
    </xf>
    <xf numFmtId="168" fontId="150" fillId="33" borderId="107" xfId="45608" applyNumberFormat="true" applyFont="true" applyFill="true" applyBorder="true" applyAlignment="true">
      <alignment horizontal="center" vertical="center"/>
    </xf>
    <xf numFmtId="168" fontId="150" fillId="33" borderId="100" xfId="45607" applyNumberFormat="true" applyFont="true" applyFill="true" applyBorder="true" applyAlignment="true">
      <alignment horizontal="center" vertical="center"/>
    </xf>
    <xf numFmtId="168" fontId="150" fillId="33" borderId="100" xfId="45610" applyNumberFormat="true" applyFont="true" applyFill="true" applyBorder="true" applyAlignment="true">
      <alignment horizontal="center" vertical="center"/>
    </xf>
    <xf numFmtId="168" fontId="150" fillId="33" borderId="125" xfId="45611" applyNumberFormat="true" applyFont="true" applyFill="true" applyBorder="true" applyAlignment="true">
      <alignment horizontal="center" vertical="center"/>
    </xf>
    <xf numFmtId="168" fontId="150" fillId="33" borderId="126" xfId="45612" applyNumberFormat="true" applyFont="true" applyFill="true" applyBorder="true" applyAlignment="true">
      <alignment horizontal="center" vertical="center"/>
    </xf>
    <xf numFmtId="168" fontId="150" fillId="33" borderId="130" xfId="45611" applyNumberFormat="true" applyFont="true" applyFill="true" applyBorder="true" applyAlignment="true">
      <alignment horizontal="center" vertical="center"/>
    </xf>
    <xf numFmtId="168" fontId="150" fillId="33" borderId="107" xfId="45612" applyNumberFormat="true" applyFont="true" applyFill="true" applyBorder="true" applyAlignment="true">
      <alignment horizontal="center" vertical="center"/>
    </xf>
    <xf numFmtId="168" fontId="150" fillId="33" borderId="100" xfId="45611" applyNumberFormat="true" applyFont="true" applyFill="true" applyBorder="true" applyAlignment="true">
      <alignment horizontal="center" vertical="center"/>
    </xf>
    <xf numFmtId="168" fontId="150" fillId="33" borderId="100" xfId="45614" applyNumberFormat="true" applyFont="true" applyFill="true" applyBorder="true" applyAlignment="true">
      <alignment horizontal="center" vertical="center"/>
    </xf>
    <xf numFmtId="168" fontId="150" fillId="33" borderId="125" xfId="45615" applyNumberFormat="true" applyFont="true" applyFill="true" applyBorder="true" applyAlignment="true">
      <alignment horizontal="center" vertical="center"/>
    </xf>
    <xf numFmtId="168" fontId="150" fillId="33" borderId="126" xfId="45616" applyNumberFormat="true" applyFont="true" applyFill="true" applyBorder="true" applyAlignment="true">
      <alignment horizontal="center" vertical="center"/>
    </xf>
    <xf numFmtId="168" fontId="150" fillId="33" borderId="130" xfId="45615" applyNumberFormat="true" applyFont="true" applyFill="true" applyBorder="true" applyAlignment="true">
      <alignment horizontal="center" vertical="center"/>
    </xf>
    <xf numFmtId="168" fontId="150" fillId="33" borderId="107" xfId="45616" applyNumberFormat="true" applyFont="true" applyFill="true" applyBorder="true" applyAlignment="true">
      <alignment horizontal="center" vertical="center"/>
    </xf>
    <xf numFmtId="168" fontId="150" fillId="33" borderId="100" xfId="45615" applyNumberFormat="true" applyFont="true" applyFill="true" applyBorder="true" applyAlignment="true">
      <alignment horizontal="center" vertical="center"/>
    </xf>
    <xf numFmtId="169" fontId="150" fillId="33" borderId="105" xfId="45596" applyNumberFormat="true" applyFont="true" applyFill="true" applyBorder="true" applyAlignment="true">
      <alignment horizontal="center" vertical="center"/>
    </xf>
    <xf numFmtId="169" fontId="150" fillId="33" borderId="127" xfId="45597" applyNumberFormat="true" applyFont="true" applyFill="true" applyBorder="true" applyAlignment="true">
      <alignment horizontal="center" vertical="center"/>
    </xf>
    <xf numFmtId="169" fontId="150" fillId="33" borderId="128" xfId="45598" applyNumberFormat="true" applyFont="true" applyFill="true" applyBorder="true" applyAlignment="true">
      <alignment horizontal="center" vertical="center"/>
    </xf>
    <xf numFmtId="169" fontId="150" fillId="33" borderId="131" xfId="45597" applyNumberFormat="true" applyFont="true" applyFill="true" applyBorder="true" applyAlignment="true">
      <alignment horizontal="center" vertical="center"/>
    </xf>
    <xf numFmtId="169" fontId="150" fillId="33" borderId="108" xfId="45598" applyNumberFormat="true" applyFont="true" applyFill="true" applyBorder="true" applyAlignment="true">
      <alignment horizontal="center" vertical="center"/>
    </xf>
    <xf numFmtId="169" fontId="150" fillId="33" borderId="105" xfId="45597" applyNumberFormat="true" applyFont="true" applyFill="true" applyBorder="true" applyAlignment="true">
      <alignment horizontal="center" vertical="center"/>
    </xf>
    <xf numFmtId="169" fontId="150" fillId="33" borderId="100" xfId="19424" applyNumberFormat="true" applyFont="true" applyFill="true" applyBorder="true" applyAlignment="true">
      <alignment horizontal="center" vertical="center" wrapText="true"/>
    </xf>
    <xf numFmtId="169" fontId="150" fillId="33" borderId="125" xfId="19425" applyNumberFormat="true" applyFont="true" applyFill="true" applyBorder="true" applyAlignment="true">
      <alignment horizontal="center" vertical="center" wrapText="true"/>
    </xf>
    <xf numFmtId="169" fontId="150" fillId="33" borderId="126" xfId="19426" applyNumberFormat="true" applyFont="true" applyFill="true" applyBorder="true" applyAlignment="true">
      <alignment horizontal="center" vertical="center" wrapText="true"/>
    </xf>
    <xf numFmtId="169" fontId="150" fillId="33" borderId="130"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25" xfId="19427" applyNumberFormat="true" applyFont="true" applyFill="true" applyBorder="true" applyAlignment="true">
      <alignment horizontal="center" vertical="center" wrapText="true"/>
    </xf>
    <xf numFmtId="168" fontId="150" fillId="33" borderId="100" xfId="45648" applyNumberFormat="true" applyFont="true" applyFill="true" applyBorder="true" applyAlignment="true">
      <alignment horizontal="center" vertical="center"/>
    </xf>
    <xf numFmtId="168" fontId="150" fillId="33" borderId="125" xfId="45649" applyNumberFormat="true" applyFont="true" applyFill="true" applyBorder="true" applyAlignment="true">
      <alignment horizontal="center" vertical="center"/>
    </xf>
    <xf numFmtId="168" fontId="150" fillId="33" borderId="126" xfId="45650" applyNumberFormat="true" applyFont="true" applyFill="true" applyBorder="true" applyAlignment="true">
      <alignment horizontal="center" vertical="center"/>
    </xf>
    <xf numFmtId="168" fontId="150" fillId="33" borderId="130" xfId="45649" applyNumberFormat="true" applyFont="true" applyFill="true" applyBorder="true" applyAlignment="true">
      <alignment horizontal="center" vertical="center"/>
    </xf>
    <xf numFmtId="168" fontId="150" fillId="33" borderId="107" xfId="45650" applyNumberFormat="true" applyFont="true" applyFill="true" applyBorder="true" applyAlignment="true">
      <alignment horizontal="center" vertical="center"/>
    </xf>
    <xf numFmtId="168" fontId="150" fillId="33" borderId="100" xfId="45649" applyNumberFormat="true" applyFont="true" applyFill="true" applyBorder="true" applyAlignment="true">
      <alignment horizontal="center" vertical="center"/>
    </xf>
    <xf numFmtId="168" fontId="150" fillId="33" borderId="100" xfId="45652" applyNumberFormat="true" applyFont="true" applyFill="true" applyBorder="true" applyAlignment="true">
      <alignment horizontal="center" vertical="center"/>
    </xf>
    <xf numFmtId="168" fontId="150" fillId="33" borderId="125" xfId="45653" applyNumberFormat="true" applyFont="true" applyFill="true" applyBorder="true" applyAlignment="true">
      <alignment horizontal="center" vertical="center"/>
    </xf>
    <xf numFmtId="168" fontId="150" fillId="33" borderId="126" xfId="45654" applyNumberFormat="true" applyFont="true" applyFill="true" applyBorder="true" applyAlignment="true">
      <alignment horizontal="center" vertical="center"/>
    </xf>
    <xf numFmtId="168" fontId="150" fillId="33" borderId="130" xfId="45653" applyNumberFormat="true" applyFont="true" applyFill="true" applyBorder="true" applyAlignment="true">
      <alignment horizontal="center" vertical="center"/>
    </xf>
    <xf numFmtId="168" fontId="150" fillId="33" borderId="107" xfId="45654" applyNumberFormat="true" applyFont="true" applyFill="true" applyBorder="true" applyAlignment="true">
      <alignment horizontal="center" vertical="center"/>
    </xf>
    <xf numFmtId="168" fontId="150" fillId="33" borderId="100" xfId="45653" applyNumberFormat="true" applyFont="true" applyFill="true" applyBorder="true" applyAlignment="true">
      <alignment horizontal="center" vertical="center"/>
    </xf>
    <xf numFmtId="168" fontId="150" fillId="33" borderId="100" xfId="45656" applyNumberFormat="true" applyFont="true" applyFill="true" applyBorder="true" applyAlignment="true">
      <alignment horizontal="center" vertical="center"/>
    </xf>
    <xf numFmtId="168" fontId="150" fillId="33" borderId="125" xfId="45657" applyNumberFormat="true" applyFont="true" applyFill="true" applyBorder="true" applyAlignment="true">
      <alignment horizontal="center" vertical="center"/>
    </xf>
    <xf numFmtId="168" fontId="150" fillId="33" borderId="126" xfId="45658" applyNumberFormat="true" applyFont="true" applyFill="true" applyBorder="true" applyAlignment="true">
      <alignment horizontal="center" vertical="center"/>
    </xf>
    <xf numFmtId="168" fontId="150" fillId="33" borderId="130" xfId="45657" applyNumberFormat="true" applyFont="true" applyFill="true" applyBorder="true" applyAlignment="true">
      <alignment horizontal="center" vertical="center"/>
    </xf>
    <xf numFmtId="168" fontId="150" fillId="33" borderId="107" xfId="45658" applyNumberFormat="true" applyFont="true" applyFill="true" applyBorder="true" applyAlignment="true">
      <alignment horizontal="center" vertical="center"/>
    </xf>
    <xf numFmtId="168" fontId="150" fillId="33" borderId="100" xfId="45657"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5" xfId="19431" applyNumberFormat="true" applyFont="true" applyFill="true" applyBorder="true" applyAlignment="true">
      <alignment horizontal="center" vertical="center" wrapText="true"/>
    </xf>
    <xf numFmtId="168" fontId="150" fillId="33" borderId="126" xfId="19432" applyNumberFormat="true" applyFont="true" applyFill="true" applyBorder="true" applyAlignment="true">
      <alignment horizontal="center" vertical="center" wrapText="true"/>
    </xf>
    <xf numFmtId="168" fontId="150" fillId="33" borderId="130"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25" xfId="19433"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5" xfId="19435" applyNumberFormat="true" applyFont="true" applyFill="true" applyBorder="true" applyAlignment="true">
      <alignment horizontal="center" vertical="center" wrapText="true"/>
    </xf>
    <xf numFmtId="168" fontId="150" fillId="33" borderId="126" xfId="19436" applyNumberFormat="true" applyFont="true" applyFill="true" applyBorder="true" applyAlignment="true">
      <alignment horizontal="center" vertical="center" wrapText="true"/>
    </xf>
    <xf numFmtId="168" fontId="150" fillId="33" borderId="130"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25" xfId="19437"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5" xfId="19439" applyNumberFormat="true" applyFont="true" applyFill="true" applyBorder="true" applyAlignment="true">
      <alignment horizontal="center" vertical="center" wrapText="true"/>
    </xf>
    <xf numFmtId="168" fontId="150" fillId="33" borderId="126" xfId="19440" applyNumberFormat="true" applyFont="true" applyFill="true" applyBorder="true" applyAlignment="true">
      <alignment horizontal="center" vertical="center" wrapText="true"/>
    </xf>
    <xf numFmtId="168" fontId="150" fillId="33" borderId="130"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168" fontId="150" fillId="33" borderId="125" xfId="19441" applyNumberFormat="true" applyFont="true" applyFill="true" applyBorder="true" applyAlignment="true">
      <alignment horizontal="center" vertical="center" wrapText="true"/>
    </xf>
    <xf numFmtId="0" fontId="151" fillId="26" borderId="106" xfId="45469" applyFont="true" applyFill="true" applyBorder="true" applyAlignment="true">
      <alignment horizontal="left" vertical="center"/>
    </xf>
    <xf numFmtId="0" fontId="151" fillId="26" borderId="107" xfId="45475" applyFont="true" applyFill="true" applyBorder="true" applyAlignment="true">
      <alignment horizontal="left" vertical="center"/>
    </xf>
    <xf numFmtId="0" fontId="151" fillId="26" borderId="108" xfId="45481" applyFont="true" applyFill="true" applyBorder="true" applyAlignment="true">
      <alignment horizontal="left" vertical="center"/>
    </xf>
    <xf numFmtId="0" fontId="151" fillId="26" borderId="106" xfId="45505" applyFont="true" applyFill="true" applyBorder="true" applyAlignment="true">
      <alignment horizontal="left" vertical="center"/>
    </xf>
    <xf numFmtId="0" fontId="151" fillId="26" borderId="107" xfId="45505" applyFont="true" applyFill="true" applyBorder="true" applyAlignment="true">
      <alignment horizontal="left" vertical="center"/>
    </xf>
    <xf numFmtId="0" fontId="151" fillId="26" borderId="106" xfId="45529" applyFont="true" applyFill="true" applyBorder="true" applyAlignment="true">
      <alignment horizontal="left" vertical="center"/>
    </xf>
    <xf numFmtId="0" fontId="151" fillId="26" borderId="107" xfId="45535" applyFont="true" applyFill="true" applyBorder="true" applyAlignment="true">
      <alignment horizontal="left" vertical="center"/>
    </xf>
    <xf numFmtId="0" fontId="151" fillId="0" borderId="107" xfId="45535" applyFont="true" applyFill="true" applyBorder="true" applyAlignment="true">
      <alignment horizontal="left" vertical="center"/>
    </xf>
    <xf numFmtId="0" fontId="151" fillId="0" borderId="107" xfId="45541" applyFont="true" applyFill="true" applyBorder="true" applyAlignment="true">
      <alignment horizontal="left" vertical="center"/>
    </xf>
    <xf numFmtId="0" fontId="151" fillId="26" borderId="106" xfId="45559" applyFont="true" applyFill="true" applyBorder="true" applyAlignment="true">
      <alignment horizontal="left" vertical="center"/>
    </xf>
    <xf numFmtId="0" fontId="151" fillId="26" borderId="107" xfId="45565" applyFont="true" applyFill="true" applyBorder="true" applyAlignment="true">
      <alignment horizontal="left" vertical="center"/>
    </xf>
    <xf numFmtId="0" fontId="151" fillId="26" borderId="108" xfId="45571" applyFont="true" applyFill="true" applyBorder="true" applyAlignment="true">
      <alignment horizontal="left" vertical="center"/>
    </xf>
    <xf numFmtId="0" fontId="151" fillId="26" borderId="106" xfId="45589" applyFont="true" applyFill="true" applyBorder="true" applyAlignment="true">
      <alignment horizontal="left" vertical="center"/>
    </xf>
    <xf numFmtId="0" fontId="151" fillId="26" borderId="107" xfId="45595" applyFont="true" applyFill="true" applyBorder="true" applyAlignment="true">
      <alignment horizontal="left" vertical="center"/>
    </xf>
    <xf numFmtId="0" fontId="151" fillId="26" borderId="106" xfId="45595" applyFont="true" applyFill="true" applyBorder="true" applyAlignment="true">
      <alignment horizontal="left" vertical="center"/>
    </xf>
    <xf numFmtId="0" fontId="151" fillId="26" borderId="108" xfId="45595" applyFont="true" applyFill="true" applyBorder="true" applyAlignment="true">
      <alignment horizontal="left" vertical="center"/>
    </xf>
    <xf numFmtId="0" fontId="151" fillId="0" borderId="107" xfId="45577" applyFont="true" applyFill="true" applyBorder="true" applyAlignment="true">
      <alignment horizontal="left" vertical="center"/>
    </xf>
    <xf numFmtId="0" fontId="151" fillId="0" borderId="107" xfId="45583" applyFont="true" applyFill="true" applyBorder="true" applyAlignment="true">
      <alignment horizontal="left" vertical="center"/>
    </xf>
    <xf numFmtId="0" fontId="151" fillId="0" borderId="107" xfId="45589" applyFont="true" applyFill="true" applyBorder="true" applyAlignment="true">
      <alignment horizontal="left" vertical="center"/>
    </xf>
    <xf numFmtId="0" fontId="151" fillId="0" borderId="107" xfId="45595" applyFont="true" applyFill="true" applyBorder="true" applyAlignment="true">
      <alignment horizontal="left" vertical="center"/>
    </xf>
    <xf numFmtId="0" fontId="151" fillId="0" borderId="107" xfId="45601" applyFont="true" applyFill="true" applyBorder="true" applyAlignment="true">
      <alignment horizontal="left" vertical="center"/>
    </xf>
    <xf numFmtId="0" fontId="151" fillId="0" borderId="108" xfId="45595" applyFont="true" applyFill="true" applyBorder="true" applyAlignment="true">
      <alignment horizontal="left" vertical="center"/>
    </xf>
    <xf numFmtId="0" fontId="151" fillId="26" borderId="106" xfId="45631" applyFont="true" applyFill="true" applyBorder="true" applyAlignment="true">
      <alignment horizontal="left" vertical="center"/>
    </xf>
    <xf numFmtId="0" fontId="151" fillId="26" borderId="107" xfId="45637" applyFont="true" applyFill="true" applyBorder="true" applyAlignment="true">
      <alignment horizontal="left" vertical="center"/>
    </xf>
    <xf numFmtId="0" fontId="151" fillId="26" borderId="108" xfId="45643" applyFont="true" applyFill="true" applyBorder="true" applyAlignment="true">
      <alignment horizontal="left" vertical="center"/>
    </xf>
    <xf numFmtId="0" fontId="151" fillId="0" borderId="107" xfId="45619" applyFont="true" applyFill="true" applyBorder="true" applyAlignment="true">
      <alignment horizontal="left" vertical="center"/>
    </xf>
    <xf numFmtId="0" fontId="151" fillId="0" borderId="107" xfId="45625" applyFont="true" applyFill="true" applyBorder="true" applyAlignment="true">
      <alignment horizontal="left" vertical="center"/>
    </xf>
    <xf numFmtId="0" fontId="151" fillId="0" borderId="107" xfId="45631" applyFont="true" applyFill="true" applyBorder="true" applyAlignment="true">
      <alignment horizontal="left" vertical="center"/>
    </xf>
    <xf numFmtId="0" fontId="151" fillId="0" borderId="107" xfId="45637" applyFont="true" applyFill="true" applyBorder="true" applyAlignment="true">
      <alignment horizontal="left" vertical="center"/>
    </xf>
    <xf numFmtId="0" fontId="151" fillId="0" borderId="107" xfId="45643" applyFont="true" applyFill="true" applyBorder="true" applyAlignment="true">
      <alignment horizontal="left" vertical="center"/>
    </xf>
    <xf numFmtId="169" fontId="181" fillId="33" borderId="100" xfId="45506" applyNumberFormat="true" applyFont="true" applyFill="true" applyBorder="true" applyAlignment="true">
      <alignment horizontal="center" vertical="center"/>
    </xf>
    <xf numFmtId="169" fontId="181" fillId="33" borderId="102" xfId="45632" applyNumberFormat="true" applyFont="true" applyFill="true" applyBorder="true" applyAlignment="true">
      <alignment horizontal="center" vertical="center"/>
    </xf>
    <xf numFmtId="169" fontId="181" fillId="33" borderId="100" xfId="45638" applyNumberFormat="true" applyFont="true" applyFill="true" applyBorder="true" applyAlignment="true">
      <alignment horizontal="center" vertical="center"/>
    </xf>
    <xf numFmtId="169" fontId="181" fillId="33" borderId="100" xfId="45644" applyNumberFormat="true" applyFont="true" applyFill="true" applyBorder="true" applyAlignment="true">
      <alignment horizontal="center" vertical="center"/>
    </xf>
    <xf numFmtId="169" fontId="181" fillId="33" borderId="125" xfId="45507" applyNumberFormat="true" applyFont="true" applyFill="true" applyBorder="true" applyAlignment="true">
      <alignment horizontal="center" vertical="center"/>
    </xf>
    <xf numFmtId="169" fontId="181" fillId="33" borderId="123" xfId="45633" applyNumberFormat="true" applyFont="true" applyFill="true" applyBorder="true" applyAlignment="true">
      <alignment horizontal="center" vertical="center"/>
    </xf>
    <xf numFmtId="169" fontId="181" fillId="33" borderId="125" xfId="45639" applyNumberFormat="true" applyFont="true" applyFill="true" applyBorder="true" applyAlignment="true">
      <alignment horizontal="center" vertical="center"/>
    </xf>
    <xf numFmtId="169" fontId="181" fillId="33" borderId="125" xfId="45645" applyNumberFormat="true" applyFont="true" applyFill="true" applyBorder="true" applyAlignment="true">
      <alignment horizontal="center" vertical="center"/>
    </xf>
    <xf numFmtId="169" fontId="181" fillId="33" borderId="126" xfId="45508" applyNumberFormat="true" applyFont="true" applyFill="true" applyBorder="true" applyAlignment="true">
      <alignment horizontal="center" vertical="center"/>
    </xf>
    <xf numFmtId="169" fontId="181" fillId="33" borderId="124" xfId="45634" applyNumberFormat="true" applyFont="true" applyFill="true" applyBorder="true" applyAlignment="true">
      <alignment horizontal="center" vertical="center"/>
    </xf>
    <xf numFmtId="169" fontId="181" fillId="33" borderId="126" xfId="45640" applyNumberFormat="true" applyFont="true" applyFill="true" applyBorder="true" applyAlignment="true">
      <alignment horizontal="center" vertical="center"/>
    </xf>
    <xf numFmtId="169" fontId="181" fillId="33" borderId="126" xfId="45646" applyNumberFormat="true" applyFont="true" applyFill="true" applyBorder="true" applyAlignment="true">
      <alignment horizontal="center" vertical="center"/>
    </xf>
    <xf numFmtId="169" fontId="181" fillId="33" borderId="130" xfId="45507" applyNumberFormat="true" applyFont="true" applyFill="true" applyBorder="true" applyAlignment="true">
      <alignment horizontal="center" vertical="center"/>
    </xf>
    <xf numFmtId="169" fontId="181" fillId="33" borderId="129" xfId="45633" applyNumberFormat="true" applyFont="true" applyFill="true" applyBorder="true" applyAlignment="true">
      <alignment horizontal="center" vertical="center"/>
    </xf>
    <xf numFmtId="169" fontId="181" fillId="33" borderId="130" xfId="45639" applyNumberFormat="true" applyFont="true" applyFill="true" applyBorder="true" applyAlignment="true">
      <alignment horizontal="center" vertical="center"/>
    </xf>
    <xf numFmtId="169" fontId="181" fillId="33" borderId="130" xfId="45645" applyNumberFormat="true" applyFont="true" applyFill="true" applyBorder="true" applyAlignment="true">
      <alignment horizontal="center" vertical="center"/>
    </xf>
    <xf numFmtId="169" fontId="181" fillId="33" borderId="107" xfId="45508" applyNumberFormat="true" applyFont="true" applyFill="true" applyBorder="true" applyAlignment="true">
      <alignment horizontal="center" vertical="center"/>
    </xf>
    <xf numFmtId="169" fontId="181" fillId="33" borderId="106" xfId="45634" applyNumberFormat="true" applyFont="true" applyFill="true" applyBorder="true" applyAlignment="true">
      <alignment horizontal="center" vertical="center"/>
    </xf>
    <xf numFmtId="169" fontId="181" fillId="33" borderId="107" xfId="45640" applyNumberFormat="true" applyFont="true" applyFill="true" applyBorder="true" applyAlignment="true">
      <alignment horizontal="center" vertical="center"/>
    </xf>
    <xf numFmtId="169" fontId="181" fillId="33" borderId="107" xfId="45646" applyNumberFormat="true" applyFont="true" applyFill="true" applyBorder="true" applyAlignment="true">
      <alignment horizontal="center" vertical="center"/>
    </xf>
    <xf numFmtId="169" fontId="181" fillId="33" borderId="100" xfId="45507" applyNumberFormat="true" applyFont="true" applyFill="true" applyBorder="true" applyAlignment="true">
      <alignment horizontal="center" vertical="center"/>
    </xf>
    <xf numFmtId="169" fontId="181" fillId="33" borderId="102" xfId="45633" applyNumberFormat="true" applyFont="true" applyFill="true" applyBorder="true" applyAlignment="true">
      <alignment horizontal="center" vertical="center"/>
    </xf>
    <xf numFmtId="169" fontId="181" fillId="33" borderId="100" xfId="45639" applyNumberFormat="true" applyFont="true" applyFill="true" applyBorder="true" applyAlignment="true">
      <alignment horizontal="center" vertical="center"/>
    </xf>
    <xf numFmtId="169" fontId="181" fillId="33" borderId="100" xfId="45645" applyNumberFormat="true" applyFont="true" applyFill="true" applyBorder="true" applyAlignment="true">
      <alignment horizontal="center" vertical="center"/>
    </xf>
    <xf numFmtId="169" fontId="181" fillId="33" borderId="123" xfId="45471" applyNumberFormat="true" applyFont="true" applyFill="true" applyBorder="true" applyAlignment="true">
      <alignment horizontal="center" vertical="center"/>
    </xf>
    <xf numFmtId="169" fontId="181" fillId="33" borderId="125" xfId="45477" applyNumberFormat="true" applyFont="true" applyFill="true" applyBorder="true" applyAlignment="true">
      <alignment horizontal="center" vertical="center"/>
    </xf>
    <xf numFmtId="169" fontId="181" fillId="33" borderId="127" xfId="45483" applyNumberFormat="true" applyFont="true" applyFill="true" applyBorder="true" applyAlignment="true">
      <alignment horizontal="center" vertical="center"/>
    </xf>
    <xf numFmtId="170" fontId="181" fillId="27" borderId="112" xfId="19344" applyNumberFormat="true" applyFont="true" applyFill="true" applyBorder="true" applyAlignment="true">
      <alignment horizontal="center" vertical="center"/>
    </xf>
    <xf numFmtId="169" fontId="181" fillId="33" borderId="123" xfId="45507" applyNumberFormat="true" applyFont="true" applyFill="true" applyBorder="true" applyAlignment="true">
      <alignment horizontal="center" vertical="center"/>
    </xf>
    <xf numFmtId="169" fontId="181" fillId="33" borderId="125" xfId="45501" applyNumberFormat="true" applyFont="true" applyFill="true" applyBorder="true" applyAlignment="true">
      <alignment horizontal="center" vertical="center"/>
    </xf>
    <xf numFmtId="169" fontId="181" fillId="33" borderId="123" xfId="45531" applyNumberFormat="true" applyFont="true" applyFill="true" applyBorder="true" applyAlignment="true">
      <alignment horizontal="center" vertical="center"/>
    </xf>
    <xf numFmtId="169" fontId="181" fillId="33" borderId="125" xfId="45537" applyNumberFormat="true" applyFont="true" applyFill="true" applyBorder="true" applyAlignment="true">
      <alignment horizontal="center" vertical="center"/>
    </xf>
    <xf numFmtId="169" fontId="181" fillId="33" borderId="123" xfId="45561" applyNumberFormat="true" applyFont="true" applyFill="true" applyBorder="true" applyAlignment="true">
      <alignment horizontal="center" vertical="center"/>
    </xf>
    <xf numFmtId="169" fontId="181" fillId="33" borderId="125" xfId="45567" applyNumberFormat="true" applyFont="true" applyFill="true" applyBorder="true" applyAlignment="true">
      <alignment horizontal="center" vertical="center"/>
    </xf>
    <xf numFmtId="169" fontId="181" fillId="33" borderId="127" xfId="45573" applyNumberFormat="true" applyFont="true" applyFill="true" applyBorder="true" applyAlignment="true">
      <alignment horizontal="center" vertical="center"/>
    </xf>
    <xf numFmtId="169" fontId="181" fillId="33" borderId="123" xfId="45591" applyNumberFormat="true" applyFont="true" applyFill="true" applyBorder="true" applyAlignment="true">
      <alignment horizontal="center" vertical="center"/>
    </xf>
    <xf numFmtId="169" fontId="181" fillId="33" borderId="125" xfId="45597"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91" applyFont="true" applyBorder="true" applyAlignment="true">
      <alignment horizontal="center" vertical="center"/>
    </xf>
    <xf numFmtId="0" fontId="181" fillId="3" borderId="10" xfId="45021" applyFont="true" applyBorder="true" applyAlignment="true">
      <alignment horizontal="center" vertical="center"/>
    </xf>
    <xf numFmtId="0" fontId="181" fillId="3" borderId="10" xfId="45051" applyFont="true" applyBorder="true" applyAlignment="true">
      <alignment horizontal="center" vertical="center"/>
    </xf>
    <xf numFmtId="0" fontId="181" fillId="3" borderId="10" xfId="45094"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7" xfId="40072" applyNumberFormat="true" applyFont="true" applyFill="true" applyBorder="true" applyAlignment="true">
      <alignment horizontal="center" vertical="center"/>
    </xf>
    <xf numFmtId="168" fontId="181" fillId="28" borderId="138"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50" applyFont="true" applyBorder="true" applyAlignment="true">
      <alignment horizontal="center" vertical="center"/>
    </xf>
    <xf numFmtId="0" fontId="151" fillId="3" borderId="10" xfId="45052" applyFont="true" applyBorder="true" applyAlignment="true">
      <alignment horizontal="center" vertical="center"/>
    </xf>
    <xf numFmtId="0" fontId="151" fillId="3" borderId="10" xfId="45093" applyFont="true" applyBorder="true" applyAlignment="true">
      <alignment horizontal="center" vertical="center"/>
    </xf>
    <xf numFmtId="0" fontId="151" fillId="3" borderId="10" xfId="45095" applyFont="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169" fontId="150" fillId="33" borderId="107" xfId="44950" applyNumberFormat="true" applyFont="true" applyFill="true" applyBorder="true" applyAlignment="true">
      <alignment horizontal="center" vertical="center"/>
    </xf>
    <xf numFmtId="169" fontId="150" fillId="33" borderId="108" xfId="44956" applyNumberFormat="true" applyFont="true" applyFill="true" applyBorder="true" applyAlignment="true">
      <alignment horizontal="center" vertical="center"/>
    </xf>
    <xf numFmtId="170" fontId="155" fillId="27" borderId="139" xfId="19344"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7" xfId="44980" applyNumberFormat="true" applyFont="true" applyFill="true" applyBorder="true" applyAlignment="true">
      <alignment horizontal="center" vertical="center"/>
    </xf>
    <xf numFmtId="169" fontId="150" fillId="33" borderId="107" xfId="44974" applyNumberFormat="true" applyFont="true" applyFill="true" applyBorder="true" applyAlignment="true">
      <alignment horizontal="center" vertical="center"/>
    </xf>
    <xf numFmtId="169" fontId="181" fillId="33" borderId="107" xfId="40058"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004" applyNumberFormat="true" applyFont="true" applyFill="true" applyBorder="true" applyAlignment="true">
      <alignment horizontal="center" vertical="center"/>
    </xf>
    <xf numFmtId="169" fontId="150" fillId="33" borderId="107" xfId="45010" applyNumberFormat="true" applyFont="true" applyFill="true" applyBorder="true" applyAlignment="true">
      <alignment horizontal="center" vertical="center"/>
    </xf>
    <xf numFmtId="169" fontId="150" fillId="33" borderId="107" xfId="45016"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107" xfId="45040" applyNumberFormat="true" applyFont="true" applyFill="true" applyBorder="true" applyAlignment="true">
      <alignment horizontal="center" vertical="center"/>
    </xf>
    <xf numFmtId="169" fontId="150" fillId="33" borderId="108" xfId="45046" applyNumberFormat="true" applyFont="true" applyFill="true" applyBorder="true" applyAlignment="true">
      <alignment horizontal="center" vertical="center"/>
    </xf>
    <xf numFmtId="169" fontId="150" fillId="33" borderId="106" xfId="45064" applyNumberFormat="true" applyFont="true" applyFill="true" applyBorder="true" applyAlignment="true">
      <alignment horizontal="center" vertical="center"/>
    </xf>
    <xf numFmtId="169" fontId="150" fillId="33" borderId="107" xfId="45070" applyNumberFormat="true" applyFont="true" applyFill="true" applyBorder="true" applyAlignment="true">
      <alignment horizontal="center" vertical="center"/>
    </xf>
    <xf numFmtId="169" fontId="181" fillId="33" borderId="107" xfId="40238" applyNumberFormat="true" applyFont="true" applyFill="true" applyBorder="true" applyAlignment="true">
      <alignment horizontal="center" vertical="center"/>
    </xf>
    <xf numFmtId="169" fontId="115" fillId="33" borderId="107" xfId="40238" applyNumberFormat="true" applyFont="true" applyFill="true" applyBorder="true" applyAlignment="true">
      <alignment horizontal="center" vertical="center"/>
    </xf>
    <xf numFmtId="169" fontId="115" fillId="33" borderId="107" xfId="40250" applyNumberFormat="true" applyFont="true" applyFill="true" applyBorder="true" applyAlignment="true">
      <alignment horizontal="center" vertical="center"/>
    </xf>
    <xf numFmtId="0" fontId="151" fillId="33" borderId="107" xfId="45052" applyFont="true" applyFill="true" applyBorder="true" applyAlignment="true">
      <alignment horizontal="center" vertical="center" wrapText="true"/>
    </xf>
    <xf numFmtId="0" fontId="151" fillId="33" borderId="107" xfId="45058" applyFont="true" applyFill="true" applyBorder="true" applyAlignment="true">
      <alignment horizontal="center" vertical="center" wrapText="true"/>
    </xf>
    <xf numFmtId="168" fontId="150" fillId="33" borderId="107" xfId="45080" applyNumberFormat="true" applyFont="true" applyFill="true" applyBorder="true" applyAlignment="true">
      <alignment horizontal="center" vertical="center"/>
    </xf>
    <xf numFmtId="168" fontId="150" fillId="33" borderId="107" xfId="45084" applyNumberFormat="true" applyFont="true" applyFill="true" applyBorder="true" applyAlignment="true">
      <alignment horizontal="center" vertical="center"/>
    </xf>
    <xf numFmtId="168" fontId="150" fillId="33" borderId="107" xfId="45089" applyNumberFormat="true" applyFont="true" applyFill="true" applyBorder="true" applyAlignment="true">
      <alignment horizontal="center" vertical="center"/>
    </xf>
    <xf numFmtId="168" fontId="150" fillId="33" borderId="107" xfId="19398" applyNumberFormat="true" applyFont="true" applyFill="true" applyBorder="true" applyAlignment="true">
      <alignment horizontal="center" vertical="center" wrapText="true"/>
    </xf>
    <xf numFmtId="168" fontId="150" fillId="33" borderId="107" xfId="19402" applyNumberFormat="true" applyFont="true" applyFill="true" applyBorder="true" applyAlignment="true">
      <alignment horizontal="center" vertical="center" wrapText="true"/>
    </xf>
    <xf numFmtId="169" fontId="150" fillId="33" borderId="108" xfId="45070" applyNumberFormat="true" applyFont="true" applyFill="true" applyBorder="true" applyAlignment="true">
      <alignment horizontal="center" vertical="center"/>
    </xf>
    <xf numFmtId="169" fontId="181" fillId="33" borderId="106" xfId="45107" applyNumberFormat="true" applyFont="true" applyFill="true" applyBorder="true" applyAlignment="true">
      <alignment horizontal="center" vertical="center"/>
    </xf>
    <xf numFmtId="169" fontId="181" fillId="33" borderId="107" xfId="45113" applyNumberFormat="true" applyFont="true" applyFill="true" applyBorder="true" applyAlignment="true">
      <alignment horizontal="center" vertical="center"/>
    </xf>
    <xf numFmtId="169" fontId="181" fillId="33" borderId="107" xfId="45119" applyNumberFormat="true" applyFont="true" applyFill="true" applyBorder="true" applyAlignment="true">
      <alignment horizontal="center" vertical="center"/>
    </xf>
    <xf numFmtId="0" fontId="151" fillId="33" borderId="107" xfId="45095" applyFont="true" applyFill="true" applyBorder="true" applyAlignment="true">
      <alignment horizontal="center" vertical="center" wrapText="true"/>
    </xf>
    <xf numFmtId="0" fontId="151" fillId="33" borderId="107" xfId="45101" applyFont="true" applyFill="true" applyBorder="true" applyAlignment="true">
      <alignment horizontal="center" vertical="center" wrapText="true"/>
    </xf>
    <xf numFmtId="168" fontId="150" fillId="33" borderId="107" xfId="45123" applyNumberFormat="true" applyFont="true" applyFill="true" applyBorder="true" applyAlignment="true">
      <alignment horizontal="center" vertical="center"/>
    </xf>
    <xf numFmtId="168" fontId="150" fillId="33" borderId="107" xfId="45127" applyNumberFormat="true" applyFont="true" applyFill="true" applyBorder="true" applyAlignment="true">
      <alignment horizontal="center" vertical="center"/>
    </xf>
    <xf numFmtId="168" fontId="150" fillId="33" borderId="107" xfId="45131"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right" vertical="top" wrapText="true"/>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8" fontId="150" fillId="0" borderId="10" xfId="19398" applyNumberFormat="true" applyFont="true" applyFill="true" applyBorder="true" applyAlignment="true">
      <alignment horizontal="center" vertical="center" wrapText="true"/>
    </xf>
    <xf numFmtId="168" fontId="150" fillId="0" borderId="10" xfId="19400" applyNumberFormat="true" applyFont="true" applyFill="true" applyBorder="true" applyAlignment="true">
      <alignment horizontal="center" vertical="center" wrapText="true"/>
    </xf>
    <xf numFmtId="168" fontId="150" fillId="0" borderId="10" xfId="19402" applyNumberFormat="true" applyFont="true" applyFill="true" applyBorder="true" applyAlignment="true">
      <alignment horizontal="center" vertical="center" wrapText="true"/>
    </xf>
    <xf numFmtId="168" fontId="150" fillId="0" borderId="10" xfId="19404" applyNumberFormat="true" applyFont="true" applyFill="true" applyBorder="true" applyAlignment="true">
      <alignment horizontal="center" vertical="center" wrapText="true"/>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6"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6"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6"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6"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205" applyFont="true" applyBorder="true" applyAlignment="true">
      <alignment horizontal="center" vertical="center"/>
    </xf>
    <xf numFmtId="0" fontId="181" fillId="3" borderId="10" xfId="45228" applyFont="true" applyBorder="true" applyAlignment="true">
      <alignment horizontal="center" vertical="center"/>
    </xf>
    <xf numFmtId="0" fontId="181" fillId="3" borderId="10" xfId="45255" applyFont="true" applyBorder="true" applyAlignment="true">
      <alignment horizontal="center" vertical="center"/>
    </xf>
    <xf numFmtId="0" fontId="181" fillId="3" borderId="10" xfId="45285" applyFont="true" applyBorder="true" applyAlignment="true">
      <alignment horizontal="center" vertical="center"/>
    </xf>
    <xf numFmtId="0" fontId="181" fillId="3" borderId="10" xfId="45310" applyFont="true" applyBorder="true" applyAlignment="true">
      <alignment horizontal="center" vertical="center"/>
    </xf>
    <xf numFmtId="0" fontId="181" fillId="3" borderId="10" xfId="45349" applyFont="true" applyBorder="true" applyAlignment="true">
      <alignment horizontal="center" vertical="center"/>
    </xf>
    <xf numFmtId="0" fontId="151" fillId="3" borderId="10" xfId="45204" applyFont="true" applyBorder="true" applyAlignment="true">
      <alignment horizontal="center" vertical="center"/>
    </xf>
    <xf numFmtId="0" fontId="151" fillId="3" borderId="10" xfId="45206"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29" applyFont="true" applyBorder="true" applyAlignment="true">
      <alignment horizontal="center" vertical="center"/>
    </xf>
    <xf numFmtId="0" fontId="151" fillId="3" borderId="10" xfId="45254" applyFont="true" applyBorder="true" applyAlignment="true">
      <alignment horizontal="center" vertical="center"/>
    </xf>
    <xf numFmtId="0" fontId="151" fillId="3" borderId="10" xfId="45256" applyFont="true" applyBorder="true" applyAlignment="true">
      <alignment horizontal="center" vertical="center"/>
    </xf>
    <xf numFmtId="0" fontId="151" fillId="3" borderId="10" xfId="45284" applyFont="true" applyBorder="true" applyAlignment="true">
      <alignment horizontal="center" vertical="center"/>
    </xf>
    <xf numFmtId="0" fontId="151" fillId="3" borderId="10" xfId="45286" applyFont="true" applyBorder="true" applyAlignment="true">
      <alignment horizontal="center" vertical="center"/>
    </xf>
    <xf numFmtId="0" fontId="151" fillId="3" borderId="10" xfId="45309" applyFont="true" applyBorder="true" applyAlignment="true">
      <alignment horizontal="center" vertical="center"/>
    </xf>
    <xf numFmtId="0" fontId="151" fillId="3" borderId="10" xfId="45311" applyFont="true" applyBorder="true" applyAlignment="true">
      <alignment horizontal="center" vertical="center"/>
    </xf>
    <xf numFmtId="0" fontId="151" fillId="3" borderId="10" xfId="45348" applyFont="true" applyBorder="true" applyAlignment="true">
      <alignment horizontal="center" vertical="center"/>
    </xf>
    <xf numFmtId="0" fontId="151" fillId="3" borderId="10" xfId="45350" applyFont="true" applyBorder="true" applyAlignment="true">
      <alignment horizontal="center" vertical="center"/>
    </xf>
    <xf numFmtId="169" fontId="181" fillId="33" borderId="107" xfId="45220"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5244" applyNumberFormat="true" applyFont="true" applyFill="true" applyBorder="true" applyAlignment="true">
      <alignment horizontal="center" vertical="center"/>
    </xf>
    <xf numFmtId="169" fontId="150" fillId="33" borderId="106" xfId="45268" applyNumberFormat="true" applyFont="true" applyFill="true" applyBorder="true" applyAlignment="true">
      <alignment horizontal="center" vertical="center"/>
    </xf>
    <xf numFmtId="169" fontId="150" fillId="33" borderId="107" xfId="45274" applyNumberFormat="true" applyFont="true" applyFill="true" applyBorder="true" applyAlignment="true">
      <alignment horizontal="center" vertical="center"/>
    </xf>
    <xf numFmtId="169" fontId="150" fillId="33" borderId="107" xfId="45280" applyNumberFormat="true" applyFont="true" applyFill="true" applyBorder="true" applyAlignment="true">
      <alignment horizontal="center" vertical="center"/>
    </xf>
    <xf numFmtId="168" fontId="150" fillId="33" borderId="107" xfId="19367" applyNumberFormat="true" applyFont="true" applyFill="true" applyBorder="true" applyAlignment="true">
      <alignment horizontal="center" vertical="center"/>
    </xf>
    <xf numFmtId="168" fontId="150" fillId="33" borderId="107" xfId="19371" applyNumberFormat="true" applyFont="true" applyFill="true" applyBorder="true" applyAlignment="true">
      <alignment horizontal="center" vertical="center"/>
    </xf>
    <xf numFmtId="169" fontId="181" fillId="33" borderId="107" xfId="45300" applyNumberFormat="true" applyFont="true" applyFill="true" applyBorder="true" applyAlignment="true">
      <alignment horizontal="center" vertical="center"/>
    </xf>
    <xf numFmtId="169" fontId="181" fillId="33" borderId="108" xfId="45305"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81" fillId="33" borderId="107" xfId="40252" applyNumberFormat="true" applyFont="true" applyFill="true" applyBorder="true" applyAlignment="true">
      <alignment horizontal="center" vertical="center"/>
    </xf>
    <xf numFmtId="169" fontId="150" fillId="33" borderId="107" xfId="45326" applyNumberFormat="true" applyFont="true" applyFill="true" applyBorder="true" applyAlignment="true">
      <alignment horizontal="center" vertical="center"/>
    </xf>
    <xf numFmtId="0" fontId="151" fillId="33" borderId="107" xfId="45311" applyFont="true" applyFill="true" applyBorder="true" applyAlignment="true">
      <alignment horizontal="center" vertical="center" wrapText="true"/>
    </xf>
    <xf numFmtId="0" fontId="151" fillId="33" borderId="107" xfId="45317" applyFont="true" applyFill="true" applyBorder="true" applyAlignment="true">
      <alignment horizontal="center" vertical="center" wrapText="true"/>
    </xf>
    <xf numFmtId="168" fontId="150" fillId="33" borderId="107" xfId="45336" applyNumberFormat="true" applyFont="true" applyFill="true" applyBorder="true" applyAlignment="true">
      <alignment horizontal="center" vertical="center"/>
    </xf>
    <xf numFmtId="168" fontId="150" fillId="33" borderId="107" xfId="45340" applyNumberFormat="true" applyFont="true" applyFill="true" applyBorder="true" applyAlignment="true">
      <alignment horizontal="center" vertical="center"/>
    </xf>
    <xf numFmtId="168" fontId="150" fillId="33" borderId="107" xfId="45344" applyNumberFormat="true" applyFont="true" applyFill="true" applyBorder="true" applyAlignment="true">
      <alignment horizontal="center" vertical="center"/>
    </xf>
    <xf numFmtId="169" fontId="150" fillId="33" borderId="107" xfId="19389" applyNumberFormat="true" applyFont="true" applyFill="true" applyBorder="true" applyAlignment="true">
      <alignment horizontal="center" vertical="center" wrapText="true"/>
    </xf>
    <xf numFmtId="169" fontId="150" fillId="33" borderId="107" xfId="22515" applyNumberFormat="true" applyFont="true" applyFill="true" applyBorder="true" applyAlignment="true">
      <alignment horizontal="center" vertical="center" wrapText="true"/>
    </xf>
    <xf numFmtId="0" fontId="151" fillId="33" borderId="107" xfId="25755" applyFont="true" applyFill="true" applyBorder="true" applyAlignment="true">
      <alignment horizontal="center" vertical="center" wrapText="true"/>
    </xf>
    <xf numFmtId="0" fontId="151" fillId="33" borderId="107" xfId="25750" applyFont="true" applyFill="true" applyBorder="true" applyAlignment="true">
      <alignment horizontal="center" vertical="center" wrapText="true"/>
    </xf>
    <xf numFmtId="168" fontId="150" fillId="33" borderId="107" xfId="19394" applyNumberFormat="true" applyFont="true" applyFill="true" applyBorder="true" applyAlignment="true">
      <alignment horizontal="center" vertical="center" wrapText="true"/>
    </xf>
    <xf numFmtId="169" fontId="181" fillId="33" borderId="106" xfId="45362" applyNumberFormat="true" applyFont="true" applyFill="true" applyBorder="true" applyAlignment="true">
      <alignment horizontal="center" vertical="center"/>
    </xf>
    <xf numFmtId="169" fontId="181" fillId="33" borderId="107" xfId="45368" applyNumberFormat="true" applyFont="true" applyFill="true" applyBorder="true" applyAlignment="true">
      <alignment horizontal="center" vertical="center"/>
    </xf>
    <xf numFmtId="169" fontId="181" fillId="33" borderId="107" xfId="45374" applyNumberFormat="true" applyFont="true" applyFill="true" applyBorder="true" applyAlignment="true">
      <alignment horizontal="center" vertical="center"/>
    </xf>
    <xf numFmtId="0" fontId="151" fillId="33" borderId="107" xfId="45350" applyFont="true" applyFill="true" applyBorder="true" applyAlignment="true">
      <alignment horizontal="center" vertical="center" wrapText="true"/>
    </xf>
    <xf numFmtId="0" fontId="151" fillId="33" borderId="107" xfId="45356" applyFont="true" applyFill="true" applyBorder="true" applyAlignment="true">
      <alignment horizontal="center" vertical="center" wrapText="true"/>
    </xf>
    <xf numFmtId="168" fontId="150" fillId="33" borderId="107" xfId="45378" applyNumberFormat="true" applyFont="true" applyFill="true" applyBorder="true" applyAlignment="true">
      <alignment horizontal="center" vertical="center"/>
    </xf>
    <xf numFmtId="168" fontId="150" fillId="33" borderId="107" xfId="45382" applyNumberFormat="true" applyFont="true" applyFill="true" applyBorder="true" applyAlignment="true">
      <alignment horizontal="center" vertical="center"/>
    </xf>
    <xf numFmtId="168" fontId="150" fillId="33" borderId="107" xfId="45386" applyNumberFormat="true" applyFont="true" applyFill="true" applyBorder="true" applyAlignment="true">
      <alignment horizontal="center" vertical="center"/>
    </xf>
    <xf numFmtId="169" fontId="181" fillId="0" borderId="10" xfId="40252" applyNumberFormat="true" applyFont="true" applyFill="true" applyBorder="true" applyAlignment="true">
      <alignment horizontal="center" vertical="center"/>
    </xf>
    <xf numFmtId="0" fontId="181" fillId="3" borderId="10" xfId="45460" applyFont="true" applyBorder="true" applyAlignment="true">
      <alignment horizontal="center" vertical="center"/>
    </xf>
    <xf numFmtId="0" fontId="181" fillId="3" borderId="10" xfId="45490" applyFont="true" applyBorder="true" applyAlignment="true">
      <alignment horizontal="center" vertical="center"/>
    </xf>
    <xf numFmtId="0" fontId="181" fillId="3" borderId="10" xfId="45520" applyFont="true" applyBorder="true" applyAlignment="true">
      <alignment horizontal="center" vertical="center"/>
    </xf>
    <xf numFmtId="0" fontId="181" fillId="3" borderId="10" xfId="45550" applyFont="true" applyBorder="true" applyAlignment="true">
      <alignment horizontal="center" vertical="center"/>
    </xf>
    <xf numFmtId="0" fontId="181" fillId="3" borderId="10" xfId="45580" applyFont="true" applyBorder="true" applyAlignment="true">
      <alignment horizontal="center" vertical="center"/>
    </xf>
    <xf numFmtId="0" fontId="181" fillId="3" borderId="10" xfId="45622" applyFont="true" applyBorder="true" applyAlignment="true">
      <alignment horizontal="center" vertical="center"/>
    </xf>
    <xf numFmtId="0" fontId="151" fillId="3" borderId="10" xfId="45459" applyFont="true" applyBorder="true" applyAlignment="true">
      <alignment horizontal="center" vertical="center"/>
    </xf>
    <xf numFmtId="0" fontId="151" fillId="3" borderId="10" xfId="45461" applyFont="true" applyBorder="true" applyAlignment="true">
      <alignment horizontal="center" vertical="center"/>
    </xf>
    <xf numFmtId="0" fontId="151" fillId="3" borderId="10" xfId="45489" applyFont="true" applyBorder="true" applyAlignment="true">
      <alignment horizontal="center" vertical="center"/>
    </xf>
    <xf numFmtId="0" fontId="151" fillId="3" borderId="10" xfId="45491" applyFont="true" applyBorder="true" applyAlignment="true">
      <alignment horizontal="center" vertical="center"/>
    </xf>
    <xf numFmtId="0" fontId="151" fillId="3" borderId="10" xfId="45519" applyFont="true" applyBorder="true" applyAlignment="true">
      <alignment horizontal="center" vertical="center"/>
    </xf>
    <xf numFmtId="0" fontId="151" fillId="3" borderId="10" xfId="45521" applyFont="true" applyBorder="true" applyAlignment="true">
      <alignment horizontal="center" vertical="center"/>
    </xf>
    <xf numFmtId="0" fontId="151" fillId="3" borderId="10" xfId="45549" applyFont="true" applyBorder="true" applyAlignment="true">
      <alignment horizontal="center" vertical="center"/>
    </xf>
    <xf numFmtId="0" fontId="151" fillId="3" borderId="10" xfId="45551" applyFont="true" applyBorder="true" applyAlignment="true">
      <alignment horizontal="center" vertical="center"/>
    </xf>
    <xf numFmtId="0" fontId="151" fillId="3" borderId="10" xfId="45579" applyFont="true" applyBorder="true" applyAlignment="true">
      <alignment horizontal="center" vertical="center"/>
    </xf>
    <xf numFmtId="0" fontId="151" fillId="3" borderId="10" xfId="45581" applyFont="true" applyBorder="true" applyAlignment="true">
      <alignment horizontal="center" vertical="center"/>
    </xf>
    <xf numFmtId="0" fontId="151" fillId="3" borderId="10" xfId="45621" applyFont="true" applyBorder="true" applyAlignment="true">
      <alignment horizontal="center" vertical="center"/>
    </xf>
    <xf numFmtId="0" fontId="151" fillId="3" borderId="10" xfId="45623" applyFont="true" applyBorder="true" applyAlignment="true">
      <alignment horizontal="center" vertical="center"/>
    </xf>
    <xf numFmtId="169" fontId="150" fillId="33" borderId="106" xfId="45473" applyNumberFormat="true" applyFont="true" applyFill="true" applyBorder="true" applyAlignment="true">
      <alignment horizontal="center" vertical="center"/>
    </xf>
    <xf numFmtId="169" fontId="150" fillId="33" borderId="107" xfId="45479" applyNumberFormat="true" applyFont="true" applyFill="true" applyBorder="true" applyAlignment="true">
      <alignment horizontal="center" vertical="center"/>
    </xf>
    <xf numFmtId="169" fontId="150" fillId="33" borderId="108" xfId="45485" applyNumberFormat="true" applyFont="true" applyFill="true" applyBorder="true" applyAlignment="true">
      <alignment horizontal="center" vertical="center"/>
    </xf>
    <xf numFmtId="169" fontId="150" fillId="33" borderId="106" xfId="45509" applyNumberFormat="true" applyFont="true" applyFill="true" applyBorder="true" applyAlignment="true">
      <alignment horizontal="center" vertical="center"/>
    </xf>
    <xf numFmtId="169" fontId="150" fillId="33" borderId="107" xfId="45509" applyNumberFormat="true" applyFont="true" applyFill="true" applyBorder="true" applyAlignment="true">
      <alignment horizontal="center" vertical="center"/>
    </xf>
    <xf numFmtId="169" fontId="150" fillId="33" borderId="107" xfId="45503" applyNumberFormat="true" applyFont="true" applyFill="true" applyBorder="true" applyAlignment="true">
      <alignment horizontal="center" vertical="center"/>
    </xf>
    <xf numFmtId="169" fontId="181" fillId="33" borderId="107" xfId="45509" applyNumberFormat="true" applyFont="true" applyFill="true" applyBorder="true" applyAlignment="true">
      <alignment horizontal="center" vertical="center"/>
    </xf>
    <xf numFmtId="169" fontId="150" fillId="33" borderId="106" xfId="45533" applyNumberFormat="true" applyFont="true" applyFill="true" applyBorder="true" applyAlignment="true">
      <alignment horizontal="center" vertical="center"/>
    </xf>
    <xf numFmtId="169" fontId="150" fillId="33" borderId="107" xfId="45539" applyNumberFormat="true" applyFont="true" applyFill="true" applyBorder="true" applyAlignment="true">
      <alignment horizontal="center" vertical="center"/>
    </xf>
    <xf numFmtId="169" fontId="150" fillId="33" borderId="107" xfId="45545" applyNumberFormat="true" applyFont="true" applyFill="true" applyBorder="true" applyAlignment="true">
      <alignment horizontal="center" vertical="center"/>
    </xf>
    <xf numFmtId="169" fontId="150" fillId="33" borderId="106" xfId="45563" applyNumberFormat="true" applyFont="true" applyFill="true" applyBorder="true" applyAlignment="true">
      <alignment horizontal="center" vertical="center"/>
    </xf>
    <xf numFmtId="169" fontId="150" fillId="33" borderId="107" xfId="45569" applyNumberFormat="true" applyFont="true" applyFill="true" applyBorder="true" applyAlignment="true">
      <alignment horizontal="center" vertical="center"/>
    </xf>
    <xf numFmtId="169" fontId="150" fillId="33" borderId="108" xfId="45575" applyNumberFormat="true" applyFont="true" applyFill="true" applyBorder="true" applyAlignment="true">
      <alignment horizontal="center" vertical="center"/>
    </xf>
    <xf numFmtId="169" fontId="150" fillId="33" borderId="106" xfId="45593" applyNumberFormat="true" applyFont="true" applyFill="true" applyBorder="true" applyAlignment="true">
      <alignment horizontal="center" vertical="center"/>
    </xf>
    <xf numFmtId="169" fontId="150" fillId="33" borderId="107" xfId="45599"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581" applyFont="true" applyFill="true" applyBorder="true" applyAlignment="true">
      <alignment horizontal="center" vertical="center" wrapText="true"/>
    </xf>
    <xf numFmtId="0" fontId="151" fillId="33" borderId="107" xfId="45587" applyFont="true" applyFill="true" applyBorder="true" applyAlignment="true">
      <alignment horizontal="center" vertical="center" wrapText="true"/>
    </xf>
    <xf numFmtId="168" fontId="150" fillId="33" borderId="107" xfId="45609" applyNumberFormat="true" applyFont="true" applyFill="true" applyBorder="true" applyAlignment="true">
      <alignment horizontal="center" vertical="center"/>
    </xf>
    <xf numFmtId="168" fontId="150" fillId="33" borderId="107" xfId="45613" applyNumberFormat="true" applyFont="true" applyFill="true" applyBorder="true" applyAlignment="true">
      <alignment horizontal="center" vertical="center"/>
    </xf>
    <xf numFmtId="168" fontId="150" fillId="33" borderId="107" xfId="45617" applyNumberFormat="true" applyFont="true" applyFill="true" applyBorder="true" applyAlignment="true">
      <alignment horizontal="center" vertical="center"/>
    </xf>
    <xf numFmtId="169" fontId="150" fillId="33" borderId="108" xfId="45599" applyNumberFormat="true" applyFont="true" applyFill="true" applyBorder="true" applyAlignment="true">
      <alignment horizontal="center" vertical="center"/>
    </xf>
    <xf numFmtId="169" fontId="181" fillId="33" borderId="106" xfId="45635" applyNumberFormat="true" applyFont="true" applyFill="true" applyBorder="true" applyAlignment="true">
      <alignment horizontal="center" vertical="center"/>
    </xf>
    <xf numFmtId="169" fontId="181" fillId="33" borderId="107" xfId="45641" applyNumberFormat="true" applyFont="true" applyFill="true" applyBorder="true" applyAlignment="true">
      <alignment horizontal="center" vertical="center"/>
    </xf>
    <xf numFmtId="169" fontId="181" fillId="33" borderId="107" xfId="45647" applyNumberFormat="true" applyFont="true" applyFill="true" applyBorder="true" applyAlignment="true">
      <alignment horizontal="center" vertical="center"/>
    </xf>
    <xf numFmtId="0" fontId="151" fillId="33" borderId="107" xfId="45623" applyFont="true" applyFill="true" applyBorder="true" applyAlignment="true">
      <alignment horizontal="center" vertical="center" wrapText="true"/>
    </xf>
    <xf numFmtId="0" fontId="151" fillId="33" borderId="107" xfId="45629" applyFont="true" applyFill="true" applyBorder="true" applyAlignment="true">
      <alignment horizontal="center" vertical="center" wrapText="true"/>
    </xf>
    <xf numFmtId="168" fontId="150" fillId="33" borderId="107" xfId="45651" applyNumberFormat="true" applyFont="true" applyFill="true" applyBorder="true" applyAlignment="true">
      <alignment horizontal="center" vertical="center"/>
    </xf>
    <xf numFmtId="168" fontId="150" fillId="33" borderId="107" xfId="45655" applyNumberFormat="true" applyFont="true" applyFill="true" applyBorder="true" applyAlignment="true">
      <alignment horizontal="center" vertical="center"/>
    </xf>
    <xf numFmtId="168" fontId="150" fillId="33" borderId="107" xfId="45659" applyNumberFormat="true" applyFont="true" applyFill="true" applyBorder="true" applyAlignment="true">
      <alignment horizontal="center" vertical="center"/>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86" applyFont="true" applyAlignment="true">
      <alignment horizontal="right" vertical="top" wrapText="true"/>
    </xf>
    <xf numFmtId="0" fontId="151" fillId="3" borderId="52" xfId="45187" applyFont="true" applyBorder="true" applyAlignment="true">
      <alignment horizontal="right" vertical="top" wrapText="true"/>
    </xf>
    <xf numFmtId="0" fontId="151" fillId="3" borderId="53" xfId="45188" applyFont="true" applyBorder="true" applyAlignment="true">
      <alignment horizontal="right" vertical="top" wrapText="true"/>
    </xf>
    <xf numFmtId="0" fontId="151" fillId="3" borderId="10" xfId="45177" applyFont="true" applyAlignment="true">
      <alignment horizontal="right" vertical="top" wrapText="true"/>
    </xf>
    <xf numFmtId="0" fontId="151" fillId="3" borderId="52" xfId="45178" applyFont="true" applyBorder="true" applyAlignment="true">
      <alignment horizontal="right" vertical="top" wrapText="true"/>
    </xf>
    <xf numFmtId="0" fontId="151" fillId="3" borderId="53" xfId="45179" applyFont="true" applyBorder="true" applyAlignment="true">
      <alignment horizontal="right" vertical="top" wrapText="true"/>
    </xf>
    <xf numFmtId="0" fontId="151" fillId="3" borderId="10" xfId="45168" applyFont="true" applyAlignment="true">
      <alignment horizontal="right" vertical="top" wrapText="true"/>
    </xf>
    <xf numFmtId="0" fontId="151" fillId="3" borderId="52" xfId="45169" applyFont="true" applyBorder="true" applyAlignment="true">
      <alignment horizontal="right" vertical="top" wrapText="true"/>
    </xf>
    <xf numFmtId="0" fontId="151" fillId="3" borderId="53" xfId="45170" applyFont="true" applyBorder="true" applyAlignment="true">
      <alignment horizontal="right" vertical="top" wrapText="true"/>
    </xf>
    <xf numFmtId="0" fontId="150" fillId="3" borderId="10" xfId="45147" applyFont="true" applyAlignment="true">
      <alignment horizontal="left" vertical="top" wrapText="true"/>
    </xf>
    <xf numFmtId="0" fontId="150" fillId="3" borderId="10" xfId="45148" applyFont="true" applyAlignment="true">
      <alignment horizontal="left" vertical="top" wrapText="true"/>
    </xf>
    <xf numFmtId="0" fontId="150" fillId="3" borderId="10" xfId="45149"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24" fillId="15" borderId="10" xfId="19344" applyFill="true" applyAlignment="true">
      <alignment vertical="top" wrapText="true"/>
    </xf>
    <xf numFmtId="0" fontId="24" fillId="3" borderId="10" xfId="19344" applyAlignment="true">
      <alignment wrapText="true"/>
    </xf>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94" applyFont="true" applyBorder="true" applyAlignment="true">
      <alignment horizontal="center" vertical="center" wrapText="true"/>
    </xf>
    <xf numFmtId="0" fontId="151" fillId="3" borderId="52" xfId="45093" applyFont="true" applyBorder="true" applyAlignment="true">
      <alignment horizontal="center" vertical="center" wrapText="true"/>
    </xf>
    <xf numFmtId="0" fontId="151" fillId="3" borderId="53" xfId="45094" applyFont="true" applyBorder="true" applyAlignment="true">
      <alignment horizontal="center" vertical="center" wrapText="true"/>
    </xf>
    <xf numFmtId="0" fontId="151" fillId="3" borderId="1" xfId="45094" applyFont="true" applyBorder="true" applyAlignment="true">
      <alignment horizontal="center" vertical="center" wrapText="true"/>
    </xf>
    <xf numFmtId="0" fontId="151" fillId="3" borderId="82" xfId="45093" applyFont="true" applyBorder="true" applyAlignment="true">
      <alignment horizontal="center" vertical="center" wrapText="true"/>
    </xf>
    <xf numFmtId="0" fontId="151" fillId="3" borderId="83" xfId="45094" applyFont="true" applyBorder="true" applyAlignment="true">
      <alignment horizontal="center" vertical="center" wrapText="true"/>
    </xf>
    <xf numFmtId="0" fontId="151" fillId="26" borderId="102" xfId="45102" applyFont="true" applyFill="true" applyBorder="true" applyAlignment="true">
      <alignment horizontal="left" vertical="center" wrapText="true"/>
    </xf>
    <xf numFmtId="0" fontId="151" fillId="26" borderId="100" xfId="45108" applyFont="true" applyFill="true" applyBorder="true" applyAlignment="true">
      <alignment horizontal="left" vertical="center" wrapText="true"/>
    </xf>
    <xf numFmtId="0" fontId="151" fillId="26" borderId="105" xfId="45114"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26" borderId="102" xfId="45059" applyFont="true" applyFill="true" applyBorder="true" applyAlignment="true">
      <alignment horizontal="left" vertical="center" wrapText="true"/>
    </xf>
    <xf numFmtId="0" fontId="151" fillId="26" borderId="100" xfId="45065" applyFont="true" applyFill="true" applyBorder="true" applyAlignment="true">
      <alignment horizontal="left" vertical="center" wrapText="true"/>
    </xf>
    <xf numFmtId="0" fontId="151" fillId="26" borderId="102" xfId="45065" applyFont="true" applyFill="true" applyBorder="true" applyAlignment="true">
      <alignment horizontal="left" vertical="center" wrapText="true"/>
    </xf>
    <xf numFmtId="0" fontId="151" fillId="26" borderId="105" xfId="45065" applyFont="true" applyFill="true" applyBorder="true" applyAlignment="true">
      <alignment horizontal="left" vertical="center" wrapText="true"/>
    </xf>
    <xf numFmtId="0" fontId="24" fillId="15" borderId="10" xfId="19344" applyFill="true" applyAlignment="true">
      <alignment wrapText="true"/>
    </xf>
    <xf numFmtId="0" fontId="24" fillId="3" borderId="10" xfId="19344"/>
    <xf numFmtId="0" fontId="158" fillId="3" borderId="10" xfId="45132" applyFont="true" applyAlignment="true">
      <alignment horizontal="center" vertical="center" wrapText="true"/>
    </xf>
    <xf numFmtId="0" fontId="158" fillId="3" borderId="10" xfId="45133" applyFont="true" applyAlignment="true">
      <alignment horizontal="center" vertical="center" wrapText="true"/>
    </xf>
    <xf numFmtId="0" fontId="158" fillId="3" borderId="10" xfId="45134" applyFont="true" applyAlignment="true">
      <alignment horizontal="center" vertical="center" wrapText="true"/>
    </xf>
    <xf numFmtId="0" fontId="178" fillId="3" borderId="57" xfId="45135" applyFont="true" applyBorder="true" applyAlignment="true">
      <alignment horizontal="left" wrapText="true"/>
    </xf>
    <xf numFmtId="0" fontId="178" fillId="3" borderId="57" xfId="45136" applyFont="true" applyBorder="true" applyAlignment="true">
      <alignment horizontal="left" wrapText="true"/>
    </xf>
    <xf numFmtId="0" fontId="151" fillId="26" borderId="59" xfId="45141" applyFont="true" applyFill="true" applyBorder="true" applyAlignment="true">
      <alignment horizontal="left" vertical="top" wrapText="true"/>
    </xf>
    <xf numFmtId="0" fontId="151" fillId="26" borderId="60" xfId="45144" applyFont="true" applyFill="true" applyBorder="true" applyAlignment="true">
      <alignment horizontal="left" vertical="top" wrapText="true"/>
    </xf>
    <xf numFmtId="0" fontId="151" fillId="26" borderId="100" xfId="40055" applyFont="true" applyFill="true" applyBorder="true" applyAlignment="true">
      <alignment horizontal="left" vertical="center" wrapText="true"/>
    </xf>
    <xf numFmtId="0" fontId="151" fillId="26" borderId="102" xfId="44999" applyFont="true" applyFill="true" applyBorder="true" applyAlignment="true">
      <alignment horizontal="left" vertical="center" wrapText="true"/>
    </xf>
    <xf numFmtId="0" fontId="151" fillId="26" borderId="100" xfId="4500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102" xfId="44975"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26" borderId="100" xfId="45035" applyFont="true" applyFill="true" applyBorder="true" applyAlignment="true">
      <alignment horizontal="left" vertical="center" wrapText="true"/>
    </xf>
    <xf numFmtId="0" fontId="151" fillId="26" borderId="105" xfId="45041"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51" applyFont="true" applyBorder="true" applyAlignment="true">
      <alignment horizontal="center" vertical="center" wrapText="true"/>
    </xf>
    <xf numFmtId="0" fontId="151" fillId="3" borderId="52" xfId="45050" applyFont="true" applyBorder="true" applyAlignment="true">
      <alignment horizontal="center" vertical="center" wrapText="true"/>
    </xf>
    <xf numFmtId="0" fontId="151" fillId="3" borderId="53" xfId="45051" applyFont="true" applyBorder="true" applyAlignment="true">
      <alignment horizontal="center" vertical="center" wrapText="true"/>
    </xf>
    <xf numFmtId="0" fontId="151" fillId="3" borderId="3" xfId="45051" applyFont="true" applyBorder="true" applyAlignment="true">
      <alignment horizontal="center"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3" borderId="1" xfId="45021" applyFont="true" applyBorder="true" applyAlignment="true">
      <alignment horizontal="center" vertical="center" wrapText="true"/>
    </xf>
    <xf numFmtId="0" fontId="151" fillId="3" borderId="82" xfId="45020" applyFont="true" applyBorder="true" applyAlignment="true">
      <alignment horizontal="center" vertical="center" wrapText="true"/>
    </xf>
    <xf numFmtId="0" fontId="151" fillId="3" borderId="83" xfId="45021" applyFont="true" applyBorder="true" applyAlignment="true">
      <alignment horizontal="center" vertical="center" wrapText="true"/>
    </xf>
    <xf numFmtId="0" fontId="151" fillId="26" borderId="102" xfId="45029" applyFont="true" applyFill="true" applyBorder="true" applyAlignment="true">
      <alignment horizontal="left"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5" applyFont="true" applyFill="true" applyBorder="true" applyAlignment="true">
      <alignment horizontal="left" vertical="center" wrapText="true"/>
    </xf>
    <xf numFmtId="0" fontId="151" fillId="26" borderId="105" xfId="44951"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100"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5" applyFont="true" applyFill="true" applyBorder="true" applyAlignment="true">
      <alignment horizontal="left" vertical="center" wrapText="true"/>
    </xf>
    <xf numFmtId="0" fontId="151" fillId="26" borderId="60" xfId="45071" applyFont="true" applyFill="true" applyBorder="true" applyAlignment="true">
      <alignment horizontal="left"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32" applyFont="true" applyAlignment="true">
      <alignment horizontal="right" vertical="top" wrapText="true"/>
    </xf>
    <xf numFmtId="0" fontId="151" fillId="3" borderId="52" xfId="45433" applyFont="true" applyBorder="true" applyAlignment="true">
      <alignment horizontal="right" vertical="top" wrapText="true"/>
    </xf>
    <xf numFmtId="0" fontId="151" fillId="3" borderId="53" xfId="45434" applyFont="true" applyBorder="true" applyAlignment="true">
      <alignment horizontal="right" vertical="top" wrapText="true"/>
    </xf>
    <xf numFmtId="0" fontId="151" fillId="3" borderId="10" xfId="45441" applyFont="true" applyAlignment="true">
      <alignment horizontal="right" vertical="top" wrapText="true"/>
    </xf>
    <xf numFmtId="0" fontId="151" fillId="3" borderId="52" xfId="45442" applyFont="true" applyBorder="true" applyAlignment="true">
      <alignment horizontal="right" vertical="top" wrapText="true"/>
    </xf>
    <xf numFmtId="0" fontId="151" fillId="3" borderId="53" xfId="45443" applyFont="true" applyBorder="true" applyAlignment="true">
      <alignment horizontal="right" vertical="top" wrapText="true"/>
    </xf>
    <xf numFmtId="0" fontId="151" fillId="3" borderId="10" xfId="45423" applyFont="true" applyAlignment="true">
      <alignment horizontal="right" vertical="top" wrapText="true"/>
    </xf>
    <xf numFmtId="0" fontId="151" fillId="3" borderId="52" xfId="45424" applyFont="true" applyBorder="true" applyAlignment="true">
      <alignment horizontal="right" vertical="top" wrapText="true"/>
    </xf>
    <xf numFmtId="0" fontId="151" fillId="3" borderId="53" xfId="45425" applyFont="true" applyBorder="true" applyAlignment="true">
      <alignment horizontal="right" vertical="top" wrapText="true"/>
    </xf>
    <xf numFmtId="0" fontId="158" fillId="3" borderId="10" xfId="45387" applyFont="true" applyAlignment="true">
      <alignment horizontal="center" vertical="center" wrapText="true"/>
    </xf>
    <xf numFmtId="0" fontId="158" fillId="3" borderId="10" xfId="45388" applyFont="true" applyAlignment="true">
      <alignment horizontal="center" vertical="center" wrapText="true"/>
    </xf>
    <xf numFmtId="0" fontId="158" fillId="3" borderId="10" xfId="45389" applyFont="true" applyAlignment="true">
      <alignment horizontal="center" vertical="center" wrapText="true"/>
    </xf>
    <xf numFmtId="0" fontId="178" fillId="3" borderId="57" xfId="45390" applyFont="true" applyBorder="true" applyAlignment="true">
      <alignment horizontal="left" wrapText="true"/>
    </xf>
    <xf numFmtId="0" fontId="178" fillId="3" borderId="57" xfId="45391" applyFont="true" applyBorder="true" applyAlignment="true">
      <alignment horizontal="left" wrapText="true"/>
    </xf>
    <xf numFmtId="0" fontId="151" fillId="26" borderId="59" xfId="45396" applyFont="true" applyFill="true" applyBorder="true" applyAlignment="true">
      <alignment horizontal="left" vertical="top" wrapText="true"/>
    </xf>
    <xf numFmtId="0" fontId="151" fillId="26" borderId="60" xfId="45399" applyFont="true" applyFill="true" applyBorder="true" applyAlignment="true">
      <alignment horizontal="left" vertical="top" wrapText="true"/>
    </xf>
    <xf numFmtId="0" fontId="150" fillId="3" borderId="10" xfId="45402" applyFont="true" applyAlignment="true">
      <alignment horizontal="left" vertical="top" wrapText="true"/>
    </xf>
    <xf numFmtId="0" fontId="150" fillId="3" borderId="10" xfId="45403" applyFont="true" applyAlignment="true">
      <alignment horizontal="left" vertical="top" wrapText="true"/>
    </xf>
    <xf numFmtId="0" fontId="150" fillId="3" borderId="10" xfId="45404" applyFont="true" applyAlignment="true">
      <alignment horizontal="left" vertical="top" wrapText="true"/>
    </xf>
    <xf numFmtId="0" fontId="151" fillId="3" borderId="10" xfId="45349" applyFont="true" applyBorder="true" applyAlignment="true">
      <alignment horizontal="center" vertical="center" wrapText="true"/>
    </xf>
    <xf numFmtId="0" fontId="151" fillId="3" borderId="52" xfId="45348" applyFont="true" applyBorder="true" applyAlignment="true">
      <alignment horizontal="center" vertical="center" wrapText="true"/>
    </xf>
    <xf numFmtId="0" fontId="151" fillId="3" borderId="53" xfId="45349" applyFont="true" applyBorder="true" applyAlignment="true">
      <alignment horizontal="center" vertical="center" wrapText="true"/>
    </xf>
    <xf numFmtId="0" fontId="151" fillId="3" borderId="1" xfId="45349" applyFont="true" applyBorder="true" applyAlignment="true">
      <alignment horizontal="center" vertical="center" wrapText="true"/>
    </xf>
    <xf numFmtId="0" fontId="151" fillId="3" borderId="82" xfId="45348" applyFont="true" applyBorder="true" applyAlignment="true">
      <alignment horizontal="center" vertical="center" wrapText="true"/>
    </xf>
    <xf numFmtId="0" fontId="151" fillId="3" borderId="83" xfId="45349" applyFont="true" applyBorder="true" applyAlignment="true">
      <alignment horizontal="center" vertical="center" wrapText="true"/>
    </xf>
    <xf numFmtId="0" fontId="151" fillId="26" borderId="102" xfId="45357" applyFont="true" applyFill="true" applyBorder="true" applyAlignment="true">
      <alignment horizontal="left" vertical="center" wrapText="true"/>
    </xf>
    <xf numFmtId="0" fontId="151" fillId="26" borderId="100" xfId="45363" applyFont="true" applyFill="true" applyBorder="true" applyAlignment="true">
      <alignment horizontal="left" vertical="center" wrapText="true"/>
    </xf>
    <xf numFmtId="0" fontId="151" fillId="26" borderId="105" xfId="45369" applyFont="true" applyFill="true" applyBorder="true" applyAlignment="true">
      <alignment horizontal="left" vertical="center" wrapText="true"/>
    </xf>
    <xf numFmtId="0" fontId="151" fillId="3" borderId="10" xfId="45255" applyFont="true" applyBorder="true" applyAlignment="true">
      <alignment horizontal="center" vertical="center" wrapText="true"/>
    </xf>
    <xf numFmtId="0" fontId="151" fillId="3" borderId="52" xfId="45254" applyFont="true" applyBorder="true" applyAlignment="true">
      <alignment horizontal="center" vertical="center" wrapText="true"/>
    </xf>
    <xf numFmtId="0" fontId="151" fillId="3" borderId="53" xfId="45255" applyFont="true" applyBorder="true" applyAlignment="true">
      <alignment horizontal="center" vertical="center" wrapText="true"/>
    </xf>
    <xf numFmtId="0" fontId="151" fillId="3" borderId="3" xfId="45255" applyFont="true" applyBorder="true" applyAlignment="true">
      <alignment horizontal="center" vertical="center" wrapText="true"/>
    </xf>
    <xf numFmtId="0" fontId="151" fillId="26" borderId="102" xfId="45239" applyFont="true" applyFill="true" applyBorder="true" applyAlignment="true">
      <alignment horizontal="left" vertical="center" wrapText="true"/>
    </xf>
    <xf numFmtId="0" fontId="151" fillId="26" borderId="100" xfId="45239" applyFont="true" applyFill="true" applyBorder="true" applyAlignment="true">
      <alignment horizontal="left" vertical="center" wrapText="true"/>
    </xf>
    <xf numFmtId="0" fontId="151" fillId="3" borderId="10" xfId="45228" applyFont="true" applyBorder="true" applyAlignment="true">
      <alignment horizontal="center" vertical="center" wrapText="true"/>
    </xf>
    <xf numFmtId="0" fontId="151" fillId="3" borderId="52" xfId="45227" applyFont="true" applyBorder="true" applyAlignment="true">
      <alignment horizontal="center" vertical="center" wrapText="true"/>
    </xf>
    <xf numFmtId="0" fontId="151" fillId="3" borderId="53" xfId="45228" applyFont="true" applyBorder="true" applyAlignment="true">
      <alignment horizontal="center" vertical="center" wrapText="true"/>
    </xf>
    <xf numFmtId="0" fontId="151" fillId="3" borderId="3" xfId="45228" applyFont="true" applyBorder="true" applyAlignment="true">
      <alignment horizontal="center" vertical="center" wrapText="true"/>
    </xf>
    <xf numFmtId="0" fontId="151" fillId="3" borderId="10" xfId="45310" applyFont="true" applyBorder="true" applyAlignment="true">
      <alignment horizontal="center" vertical="center" wrapText="true"/>
    </xf>
    <xf numFmtId="0" fontId="151" fillId="3" borderId="52" xfId="45309" applyFont="true" applyBorder="true" applyAlignment="true">
      <alignment horizontal="center" vertical="center" wrapText="true"/>
    </xf>
    <xf numFmtId="0" fontId="151" fillId="3" borderId="53" xfId="45310" applyFont="true" applyBorder="true" applyAlignment="true">
      <alignment horizontal="center" vertical="center" wrapText="true"/>
    </xf>
    <xf numFmtId="0" fontId="151" fillId="3" borderId="3" xfId="45310" applyFont="true" applyBorder="true" applyAlignment="true">
      <alignment horizontal="center" vertical="center" wrapText="true"/>
    </xf>
    <xf numFmtId="0" fontId="151" fillId="26" borderId="102" xfId="45318" applyFont="true" applyFill="true" applyBorder="true" applyAlignment="true">
      <alignment horizontal="left" vertical="center" wrapText="true"/>
    </xf>
    <xf numFmtId="0" fontId="151" fillId="26" borderId="100" xfId="45321" applyFont="true" applyFill="true" applyBorder="true" applyAlignment="true">
      <alignment horizontal="left" vertical="center" wrapText="true"/>
    </xf>
    <xf numFmtId="0" fontId="151" fillId="26" borderId="102" xfId="45293" applyFont="true" applyFill="true" applyBorder="true" applyAlignment="true">
      <alignment horizontal="left" vertical="center" wrapText="true"/>
    </xf>
    <xf numFmtId="0" fontId="151" fillId="26" borderId="100" xfId="45296" applyFont="true" applyFill="true" applyBorder="true" applyAlignment="true">
      <alignment horizontal="left" vertical="center" wrapText="true"/>
    </xf>
    <xf numFmtId="0" fontId="151" fillId="26" borderId="105" xfId="45301" applyFont="true" applyFill="true" applyBorder="true" applyAlignment="true">
      <alignment horizontal="left" vertical="center" wrapText="true"/>
    </xf>
    <xf numFmtId="0" fontId="151" fillId="26" borderId="102" xfId="45263" applyFont="true" applyFill="true" applyBorder="true" applyAlignment="true">
      <alignment horizontal="left" vertical="center" wrapText="true"/>
    </xf>
    <xf numFmtId="0" fontId="151" fillId="26" borderId="100" xfId="45269" applyFont="true" applyFill="true" applyBorder="true" applyAlignment="true">
      <alignment horizontal="left" vertical="center" wrapText="true"/>
    </xf>
    <xf numFmtId="0" fontId="151" fillId="3" borderId="10" xfId="45285" applyFont="true" applyBorder="true" applyAlignment="true">
      <alignment horizontal="center" vertical="center" wrapText="true"/>
    </xf>
    <xf numFmtId="0" fontId="151" fillId="3" borderId="52" xfId="45284" applyFont="true" applyBorder="true" applyAlignment="true">
      <alignment horizontal="center" vertical="center" wrapText="true"/>
    </xf>
    <xf numFmtId="0" fontId="151" fillId="3" borderId="53" xfId="45285" applyFont="true" applyBorder="true" applyAlignment="true">
      <alignment horizontal="center" vertical="center" wrapText="true"/>
    </xf>
    <xf numFmtId="0" fontId="151" fillId="3" borderId="1" xfId="45285" applyFont="true" applyBorder="true" applyAlignment="true">
      <alignment horizontal="center" vertical="center" wrapText="true"/>
    </xf>
    <xf numFmtId="0" fontId="151" fillId="3" borderId="82" xfId="45284" applyFont="true" applyBorder="true" applyAlignment="true">
      <alignment horizontal="center" vertical="center" wrapText="true"/>
    </xf>
    <xf numFmtId="0" fontId="151" fillId="3" borderId="83" xfId="45285" applyFont="true" applyBorder="true" applyAlignment="true">
      <alignment horizontal="center" vertical="center" wrapText="true"/>
    </xf>
    <xf numFmtId="0" fontId="151" fillId="3" borderId="1" xfId="45205" applyFont="true" applyBorder="true" applyAlignment="true">
      <alignment horizontal="center" vertical="center" wrapText="true"/>
    </xf>
    <xf numFmtId="0" fontId="151" fillId="3" borderId="82" xfId="45204" applyFont="true" applyBorder="true" applyAlignment="true">
      <alignment horizontal="center" vertical="center" wrapText="true"/>
    </xf>
    <xf numFmtId="0" fontId="151" fillId="3" borderId="83" xfId="45205" applyFont="true" applyBorder="true" applyAlignment="true">
      <alignment horizontal="center" vertical="center" wrapText="true"/>
    </xf>
    <xf numFmtId="0" fontId="151" fillId="26" borderId="102" xfId="45213" applyFont="true" applyFill="true" applyBorder="true" applyAlignment="true">
      <alignment horizontal="left" vertical="center" wrapText="true"/>
    </xf>
    <xf numFmtId="0" fontId="151" fillId="26" borderId="100" xfId="45216" applyFont="true" applyFill="true" applyBorder="true" applyAlignment="true">
      <alignment horizontal="left" vertical="center" wrapText="true"/>
    </xf>
    <xf numFmtId="0" fontId="151" fillId="26" borderId="105" xfId="45221" applyFont="true" applyFill="true" applyBorder="true" applyAlignment="true">
      <alignment horizontal="left" vertical="center" wrapText="true"/>
    </xf>
    <xf numFmtId="0" fontId="151" fillId="3" borderId="10" xfId="45205" applyFont="true" applyBorder="true" applyAlignment="true">
      <alignment horizontal="center" vertical="center" wrapText="true"/>
    </xf>
    <xf numFmtId="0" fontId="151" fillId="3" borderId="52" xfId="45204" applyFont="true" applyBorder="true" applyAlignment="true">
      <alignment horizontal="center" vertical="center" wrapText="true"/>
    </xf>
    <xf numFmtId="0" fontId="151" fillId="3" borderId="53" xfId="45205" applyFont="true" applyBorder="true" applyAlignment="true">
      <alignment horizontal="center" vertical="center" wrapText="true"/>
    </xf>
    <xf numFmtId="0" fontId="151" fillId="26" borderId="100" xfId="40247" applyFont="true" applyFill="true" applyBorder="true" applyAlignment="true">
      <alignment horizontal="left" vertical="center" wrapText="true"/>
    </xf>
    <xf numFmtId="0" fontId="151" fillId="26" borderId="58" xfId="45318" applyFont="true" applyFill="true" applyBorder="true" applyAlignment="true">
      <alignment horizontal="left" vertical="center" wrapText="true"/>
    </xf>
    <xf numFmtId="0" fontId="151" fillId="26" borderId="59" xfId="45321" applyFont="true" applyFill="true" applyBorder="true" applyAlignment="true">
      <alignment horizontal="left" vertical="center" wrapText="true"/>
    </xf>
    <xf numFmtId="0" fontId="151" fillId="26" borderId="60" xfId="45327" applyFont="true" applyFill="true" applyBorder="true" applyAlignment="true">
      <alignment horizontal="left" vertical="center" wrapText="true"/>
    </xf>
    <xf numFmtId="0" fontId="151" fillId="3" borderId="10" xfId="45717" applyFont="true" applyAlignment="true">
      <alignment horizontal="right" vertical="top" wrapText="true"/>
    </xf>
    <xf numFmtId="0" fontId="151" fillId="3" borderId="52" xfId="45718" applyFont="true" applyBorder="true" applyAlignment="true">
      <alignment horizontal="right" vertical="top" wrapText="true"/>
    </xf>
    <xf numFmtId="0" fontId="151" fillId="3" borderId="53" xfId="45719" applyFont="true" applyBorder="true" applyAlignment="true">
      <alignment horizontal="right" vertical="top" wrapText="true"/>
    </xf>
    <xf numFmtId="0" fontId="151" fillId="3" borderId="10" xfId="45699" applyFont="true" applyAlignment="true">
      <alignment horizontal="right" vertical="top" wrapText="true"/>
    </xf>
    <xf numFmtId="0" fontId="151" fillId="3" borderId="52" xfId="45700" applyFont="true" applyBorder="true" applyAlignment="true">
      <alignment horizontal="right" vertical="top" wrapText="true"/>
    </xf>
    <xf numFmtId="0" fontId="151" fillId="3" borderId="53" xfId="45701" applyFont="true" applyBorder="true" applyAlignment="true">
      <alignment horizontal="right" vertical="top" wrapText="true"/>
    </xf>
    <xf numFmtId="0" fontId="151" fillId="3" borderId="10" xfId="45702" applyFont="true" applyAlignment="true">
      <alignment horizontal="right" vertical="top" wrapText="true"/>
    </xf>
    <xf numFmtId="0" fontId="151" fillId="3" borderId="52" xfId="45703" applyFont="true" applyBorder="true" applyAlignment="true">
      <alignment horizontal="right" vertical="top" wrapText="true"/>
    </xf>
    <xf numFmtId="0" fontId="151" fillId="3" borderId="53" xfId="45704" applyFont="true" applyBorder="true" applyAlignment="true">
      <alignment horizontal="right" vertical="top" wrapText="true"/>
    </xf>
    <xf numFmtId="0" fontId="151" fillId="26" borderId="102" xfId="45594" applyFont="true" applyFill="true" applyBorder="true" applyAlignment="true">
      <alignment horizontal="left" vertical="center" wrapText="true"/>
    </xf>
    <xf numFmtId="0" fontId="151" fillId="26" borderId="100" xfId="45594" applyFont="true" applyFill="true" applyBorder="true" applyAlignment="true">
      <alignment horizontal="left" vertical="center" wrapText="true"/>
    </xf>
    <xf numFmtId="0" fontId="151" fillId="26" borderId="105" xfId="45594" applyFont="true" applyFill="true" applyBorder="true" applyAlignment="true">
      <alignment horizontal="left" vertical="center" wrapText="true"/>
    </xf>
    <xf numFmtId="0" fontId="151" fillId="3" borderId="10" xfId="45580" applyFont="true" applyBorder="true" applyAlignment="true">
      <alignment horizontal="center" vertical="center" wrapText="true"/>
    </xf>
    <xf numFmtId="0" fontId="151" fillId="3" borderId="52" xfId="45579" applyFont="true" applyBorder="true" applyAlignment="true">
      <alignment horizontal="center" vertical="center" wrapText="true"/>
    </xf>
    <xf numFmtId="0" fontId="151" fillId="3" borderId="53" xfId="45580" applyFont="true" applyBorder="true" applyAlignment="true">
      <alignment horizontal="center" vertical="center" wrapText="true"/>
    </xf>
    <xf numFmtId="0" fontId="151" fillId="3" borderId="3" xfId="45580" applyFont="true" applyBorder="true" applyAlignment="true">
      <alignment horizontal="center" vertical="center" wrapText="true"/>
    </xf>
    <xf numFmtId="0" fontId="151" fillId="26" borderId="102" xfId="45588" applyFont="true" applyFill="true" applyBorder="true" applyAlignment="true">
      <alignment horizontal="left" vertical="center" wrapText="true"/>
    </xf>
    <xf numFmtId="0" fontId="179" fillId="3" borderId="10" xfId="45660" applyFont="true" applyAlignment="true">
      <alignment horizontal="center" vertical="center" wrapText="true"/>
    </xf>
    <xf numFmtId="0" fontId="179" fillId="3" borderId="10" xfId="45661" applyFont="true" applyAlignment="true">
      <alignment horizontal="center" vertical="center" wrapText="true"/>
    </xf>
    <xf numFmtId="0" fontId="179" fillId="3" borderId="10" xfId="45662" applyFont="true" applyAlignment="true">
      <alignment horizontal="center" vertical="center" wrapText="true"/>
    </xf>
    <xf numFmtId="0" fontId="178" fillId="3" borderId="57" xfId="45663" applyFont="true" applyBorder="true" applyAlignment="true">
      <alignment horizontal="left" wrapText="true"/>
    </xf>
    <xf numFmtId="0" fontId="178" fillId="3" borderId="57" xfId="45664" applyFont="true" applyBorder="true" applyAlignment="true">
      <alignment horizontal="left" wrapText="true"/>
    </xf>
    <xf numFmtId="0" fontId="151" fillId="26" borderId="59" xfId="45669" applyFont="true" applyFill="true" applyBorder="true" applyAlignment="true">
      <alignment horizontal="left" vertical="top" wrapText="true"/>
    </xf>
    <xf numFmtId="0" fontId="151" fillId="26" borderId="60" xfId="45672" applyFont="true" applyFill="true" applyBorder="true" applyAlignment="true">
      <alignment horizontal="left" vertical="top" wrapText="true"/>
    </xf>
    <xf numFmtId="0" fontId="150" fillId="3" borderId="10" xfId="45675" applyFont="true" applyAlignment="true">
      <alignment horizontal="left" vertical="top" wrapText="true"/>
    </xf>
    <xf numFmtId="0" fontId="150" fillId="3" borderId="10" xfId="45676" applyFont="true" applyAlignment="true">
      <alignment horizontal="left" vertical="top" wrapText="true"/>
    </xf>
    <xf numFmtId="0" fontId="150" fillId="3" borderId="10" xfId="45677" applyFont="true" applyAlignment="true">
      <alignment horizontal="left" vertical="top" wrapText="true"/>
    </xf>
    <xf numFmtId="0" fontId="151" fillId="26" borderId="102" xfId="45630" applyFont="true" applyFill="true" applyBorder="true" applyAlignment="true">
      <alignment horizontal="left" vertical="center" wrapText="true"/>
    </xf>
    <xf numFmtId="0" fontId="151" fillId="26" borderId="100" xfId="45636" applyFont="true" applyFill="true" applyBorder="true" applyAlignment="true">
      <alignment horizontal="left" vertical="center" wrapText="true"/>
    </xf>
    <xf numFmtId="0" fontId="151" fillId="26" borderId="105" xfId="45642" applyFont="true" applyFill="true" applyBorder="true" applyAlignment="true">
      <alignment horizontal="left" vertical="center" wrapText="true"/>
    </xf>
    <xf numFmtId="0" fontId="151" fillId="3" borderId="10" xfId="45622" applyFont="true" applyBorder="true" applyAlignment="true">
      <alignment horizontal="center" vertical="center" wrapText="true"/>
    </xf>
    <xf numFmtId="0" fontId="151" fillId="3" borderId="52" xfId="45621" applyFont="true" applyBorder="true" applyAlignment="true">
      <alignment horizontal="center" vertical="center" wrapText="true"/>
    </xf>
    <xf numFmtId="0" fontId="151" fillId="3" borderId="53" xfId="45622" applyFont="true" applyBorder="true" applyAlignment="true">
      <alignment horizontal="center" vertical="center" wrapText="true"/>
    </xf>
    <xf numFmtId="0" fontId="151" fillId="3" borderId="1" xfId="45622" applyFont="true" applyBorder="true" applyAlignment="true">
      <alignment horizontal="center" vertical="center" wrapText="true"/>
    </xf>
    <xf numFmtId="0" fontId="151" fillId="3" borderId="82" xfId="45621" applyFont="true" applyBorder="true" applyAlignment="true">
      <alignment horizontal="center" vertical="center" wrapText="true"/>
    </xf>
    <xf numFmtId="0" fontId="151" fillId="3" borderId="83" xfId="45622" applyFont="true" applyBorder="true" applyAlignment="true">
      <alignment horizontal="center" vertical="center" wrapText="true"/>
    </xf>
    <xf numFmtId="0" fontId="151" fillId="3" borderId="10" xfId="45520" applyFont="true" applyBorder="true" applyAlignment="true">
      <alignment horizontal="center" vertical="center" wrapText="true"/>
    </xf>
    <xf numFmtId="0" fontId="151" fillId="3" borderId="52" xfId="45519" applyFont="true" applyBorder="true" applyAlignment="true">
      <alignment horizontal="center" vertical="center" wrapText="true"/>
    </xf>
    <xf numFmtId="0" fontId="151" fillId="3" borderId="53" xfId="45520" applyFont="true" applyBorder="true" applyAlignment="true">
      <alignment horizontal="center" vertical="center" wrapText="true"/>
    </xf>
    <xf numFmtId="0" fontId="151" fillId="3" borderId="3" xfId="45520" applyFont="true" applyBorder="true" applyAlignment="true">
      <alignment horizontal="center" vertical="center" wrapText="true"/>
    </xf>
    <xf numFmtId="0" fontId="151" fillId="26" borderId="102" xfId="45504" applyFont="true" applyFill="true" applyBorder="true" applyAlignment="true">
      <alignment horizontal="left" vertical="center" wrapText="true"/>
    </xf>
    <xf numFmtId="0" fontId="151" fillId="26" borderId="100" xfId="45504" applyFont="true" applyFill="true" applyBorder="true" applyAlignment="true">
      <alignment horizontal="left" vertical="center" wrapText="true"/>
    </xf>
    <xf numFmtId="0" fontId="151" fillId="3" borderId="10" xfId="45490" applyFont="true" applyBorder="true" applyAlignment="true">
      <alignment horizontal="center" vertical="center" wrapText="true"/>
    </xf>
    <xf numFmtId="0" fontId="151" fillId="3" borderId="52" xfId="45489" applyFont="true" applyBorder="true" applyAlignment="true">
      <alignment horizontal="center" vertical="center" wrapText="true"/>
    </xf>
    <xf numFmtId="0" fontId="151" fillId="3" borderId="53" xfId="45490" applyFont="true" applyBorder="true" applyAlignment="true">
      <alignment horizontal="center" vertical="center" wrapText="true"/>
    </xf>
    <xf numFmtId="0" fontId="151" fillId="3" borderId="3" xfId="45490" applyFont="true" applyBorder="true" applyAlignment="true">
      <alignment horizontal="center" vertical="center" wrapText="true"/>
    </xf>
    <xf numFmtId="0" fontId="151" fillId="3" borderId="1" xfId="45550" applyFont="true" applyBorder="true" applyAlignment="true">
      <alignment horizontal="center" vertical="center" wrapText="true"/>
    </xf>
    <xf numFmtId="0" fontId="151" fillId="3" borderId="82" xfId="45549" applyFont="true" applyBorder="true" applyAlignment="true">
      <alignment horizontal="center" vertical="center" wrapText="true"/>
    </xf>
    <xf numFmtId="0" fontId="151" fillId="3" borderId="83" xfId="45550" applyFont="true" applyBorder="true" applyAlignment="true">
      <alignment horizontal="center" vertical="center" wrapText="true"/>
    </xf>
    <xf numFmtId="0" fontId="151" fillId="26" borderId="102" xfId="45558" applyFont="true" applyFill="true" applyBorder="true" applyAlignment="true">
      <alignment horizontal="left" vertical="center" wrapText="true"/>
    </xf>
    <xf numFmtId="0" fontId="151" fillId="26" borderId="100" xfId="45564" applyFont="true" applyFill="true" applyBorder="true" applyAlignment="true">
      <alignment horizontal="left" vertical="center" wrapText="true"/>
    </xf>
    <xf numFmtId="0" fontId="151" fillId="26" borderId="105" xfId="45570" applyFont="true" applyFill="true" applyBorder="true" applyAlignment="true">
      <alignment horizontal="left" vertical="center" wrapText="true"/>
    </xf>
    <xf numFmtId="0" fontId="151" fillId="3" borderId="10" xfId="45550" applyFont="true" applyBorder="true" applyAlignment="true">
      <alignment horizontal="center" vertical="center" wrapText="true"/>
    </xf>
    <xf numFmtId="0" fontId="151" fillId="3" borderId="52" xfId="45549" applyFont="true" applyBorder="true" applyAlignment="true">
      <alignment horizontal="center" vertical="center" wrapText="true"/>
    </xf>
    <xf numFmtId="0" fontId="151" fillId="3" borderId="53" xfId="45550" applyFont="true" applyBorder="true" applyAlignment="true">
      <alignment horizontal="center" vertical="center" wrapText="true"/>
    </xf>
    <xf numFmtId="0" fontId="151" fillId="26" borderId="102" xfId="45528" applyFont="true" applyFill="true" applyBorder="true" applyAlignment="true">
      <alignment horizontal="left" vertical="center" wrapText="true"/>
    </xf>
    <xf numFmtId="0" fontId="151" fillId="26" borderId="100" xfId="45534" applyFont="true" applyFill="true" applyBorder="true" applyAlignment="true">
      <alignment horizontal="left" vertical="center" wrapText="true"/>
    </xf>
    <xf numFmtId="0" fontId="151" fillId="3" borderId="1" xfId="45460" applyFont="true" applyBorder="true" applyAlignment="true">
      <alignment horizontal="center" vertical="center" wrapText="true"/>
    </xf>
    <xf numFmtId="0" fontId="151" fillId="3" borderId="82" xfId="45459" applyFont="true" applyBorder="true" applyAlignment="true">
      <alignment horizontal="center" vertical="center" wrapText="true"/>
    </xf>
    <xf numFmtId="0" fontId="151" fillId="3" borderId="83" xfId="45460" applyFont="true" applyBorder="true" applyAlignment="true">
      <alignment horizontal="center" vertical="center" wrapText="true"/>
    </xf>
    <xf numFmtId="0" fontId="151" fillId="26" borderId="102" xfId="45468" applyFont="true" applyFill="true" applyBorder="true" applyAlignment="true">
      <alignment horizontal="left" vertical="center" wrapText="true"/>
    </xf>
    <xf numFmtId="0" fontId="151" fillId="26" borderId="100" xfId="45474" applyFont="true" applyFill="true" applyBorder="true" applyAlignment="true">
      <alignment horizontal="left" vertical="center" wrapText="true"/>
    </xf>
    <xf numFmtId="0" fontId="151" fillId="26" borderId="105" xfId="45480" applyFont="true" applyFill="true" applyBorder="true" applyAlignment="true">
      <alignment horizontal="left" vertical="center" wrapText="true"/>
    </xf>
    <xf numFmtId="0" fontId="151" fillId="3" borderId="10" xfId="45460" applyFont="true" applyBorder="true" applyAlignment="true">
      <alignment horizontal="center" vertical="center" wrapText="true"/>
    </xf>
    <xf numFmtId="0" fontId="151" fillId="3" borderId="52" xfId="45459" applyFont="true" applyBorder="true" applyAlignment="true">
      <alignment horizontal="center" vertical="center" wrapText="true"/>
    </xf>
    <xf numFmtId="0" fontId="151" fillId="3" borderId="53" xfId="45460" applyFont="true" applyBorder="true" applyAlignment="true">
      <alignment horizontal="center" vertical="center" wrapText="true"/>
    </xf>
    <xf numFmtId="0" fontId="151" fillId="26" borderId="59" xfId="45594" applyFont="true" applyFill="true" applyBorder="true" applyAlignment="true">
      <alignment horizontal="left" vertical="center" wrapText="true"/>
    </xf>
    <xf numFmtId="0" fontId="151" fillId="26" borderId="60" xfId="45600" applyFont="true" applyFill="true" applyBorder="true" applyAlignment="true">
      <alignment horizontal="left" vertical="center" wrapText="true"/>
    </xf>
  </cellXfs>
  <cellStyles count="45732">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4732781124" xfId="45150" xr:uid="{60CC9620-B611-40D8-A28B-CEE9B82FB403}"/>
    <cellStyle name="style1544732781386" xfId="45153" xr:uid="{9913F759-F86B-4A43-A0E5-2BDBB582559C}"/>
    <cellStyle name="style1544732781958" xfId="45156" xr:uid="{72CF7EAC-3EBA-439E-8598-92EF38ED8EA2}"/>
    <cellStyle name="style1544732782068" xfId="45159" xr:uid="{BADC4C05-828E-4C15-A766-B38A1AC3CFD5}"/>
    <cellStyle name="style1544732782197" xfId="45162" xr:uid="{A50C47C7-E3A6-44D9-AB73-D79120DF9B0F}"/>
    <cellStyle name="style1544732782448" xfId="45163" xr:uid="{91629016-D5D0-4D84-8D4A-4437C23E9373}"/>
    <cellStyle name="style1544732782862" xfId="45169" xr:uid="{26C501C3-4BCD-48A1-849C-2739EFDCFC25}"/>
    <cellStyle name="style1544732782995" xfId="45170" xr:uid="{65124795-05A5-4585-BB98-E5B07A49C175}"/>
    <cellStyle name="style1544732783132" xfId="45168" xr:uid="{50B3E6BC-B023-4966-A7CF-DF49450842BB}"/>
    <cellStyle name="style1544732783268" xfId="45171" xr:uid="{D657909A-429A-4F89-8069-74324E709523}"/>
    <cellStyle name="style1544732783421" xfId="45172" xr:uid="{872FB084-EB42-4718-90CD-694A013B17F8}"/>
    <cellStyle name="style1544732783552" xfId="45173" xr:uid="{A2143322-932A-41AB-ABAD-B694248F9187}"/>
    <cellStyle name="style1544732783918" xfId="45174" xr:uid="{313A1508-E8AF-46A7-BF19-F95E0A5251EC}"/>
    <cellStyle name="style1544732784055" xfId="45175" xr:uid="{76BB2EFC-CBA6-4D66-8751-B3D5EF5F0730}"/>
    <cellStyle name="style1544732784188" xfId="45176" xr:uid="{42E3A6D7-6F76-49A4-942A-747EE89D980C}"/>
    <cellStyle name="style1544732784357" xfId="45195" xr:uid="{FE1AAEC3-6B20-4E2F-A6F3-9B684C0C0097}"/>
    <cellStyle name="style1544732784471" xfId="45196" xr:uid="{DF170F4D-A9DA-41A5-8F5F-A5171124064A}"/>
    <cellStyle name="style1544732786918" xfId="45151" xr:uid="{6FE2B7D0-1E1A-4DF0-8BCF-9ED1D85618CB}"/>
    <cellStyle name="style1544732787163" xfId="45154" xr:uid="{2B61B4B8-BF09-4573-9779-54C364A65CB5}"/>
    <cellStyle name="style1544732787687" xfId="45157" xr:uid="{0F64E4A3-82AA-4450-AE6D-57166FC3EE25}"/>
    <cellStyle name="style1544732787787" xfId="45160" xr:uid="{E481C790-FEE6-4971-A50F-79058B66586D}"/>
    <cellStyle name="style1544732787919" xfId="45165" xr:uid="{AE7F3222-4E1A-4EF3-8789-BB23D1ADB32E}"/>
    <cellStyle name="style1544732788163" xfId="45167" xr:uid="{8E61C6F6-C1ED-4EEA-AE96-934C8194ADDB}"/>
    <cellStyle name="style1544732788599" xfId="45187" xr:uid="{4CD8B877-4BCC-484E-B3CD-2F6F1C60A322}"/>
    <cellStyle name="style1544732788743" xfId="45188" xr:uid="{F5F2CE29-B7EF-484E-A50E-A9B1BFE1C882}"/>
    <cellStyle name="style1544732788874" xfId="45186" xr:uid="{0FD92400-0B8B-41EC-8597-504435A20322}"/>
    <cellStyle name="style1544732789014" xfId="45189" xr:uid="{64FF6EEB-33B5-425C-BCCF-12FDAF65E178}"/>
    <cellStyle name="style1544732789155" xfId="45190" xr:uid="{16EEE8A4-C671-4148-B2CF-E02BF5E09B7C}"/>
    <cellStyle name="style1544732789270" xfId="45191" xr:uid="{63B333A3-7110-4E6A-9A0C-5E24E7A647C5}"/>
    <cellStyle name="style1544732789604" xfId="45192" xr:uid="{774591EA-53E1-402C-91DA-AF419EDCA491}"/>
    <cellStyle name="style1544732789726" xfId="45193" xr:uid="{688A451A-287D-4531-86FA-36C793858F2D}"/>
    <cellStyle name="style1544732789838" xfId="45194" xr:uid="{F0D61B23-227B-4994-982D-A6F05F5AB5F0}"/>
    <cellStyle name="style1544732790022" xfId="45199" xr:uid="{EB404942-98E8-480F-AB0A-29A09F375805}"/>
    <cellStyle name="style1544732790123" xfId="45200" xr:uid="{18A8203E-4825-4DA3-8459-1EFCBF7C81F2}"/>
    <cellStyle name="style1544732792955" xfId="45152" xr:uid="{7FEF0081-B0D1-4CEE-823B-DFB9E1388BA0}"/>
    <cellStyle name="style1544732793201" xfId="45155" xr:uid="{BDEC0CC7-74E8-4220-840D-653FD5D2E709}"/>
    <cellStyle name="style1544732793732" xfId="45158" xr:uid="{FE66EA15-1AE8-469C-B18E-DB9356632434}"/>
    <cellStyle name="style1544732793848" xfId="45161" xr:uid="{DD85184F-9CBA-441A-AAF8-A0DCA80D3AC6}"/>
    <cellStyle name="style1544732793988" xfId="45164" xr:uid="{241D107E-69D8-4CA2-AE5B-1AF471E89CDC}"/>
    <cellStyle name="style1544732794240" xfId="45166" xr:uid="{AAC303AD-CDE9-423F-A5C1-693B0402CD9F}"/>
    <cellStyle name="style1544732794640" xfId="45178" xr:uid="{1192143C-949D-4103-A53C-02FE34EE4218}"/>
    <cellStyle name="style1544732794757" xfId="45179" xr:uid="{010DC605-8A80-4478-B79F-AAF20B34031F}"/>
    <cellStyle name="style1544732794870" xfId="45177" xr:uid="{735FC721-6520-4736-B259-86E14ABB38F6}"/>
    <cellStyle name="style1544732795019" xfId="45180" xr:uid="{9E4DD355-1517-4261-99B6-FED6C3ADF517}"/>
    <cellStyle name="style1544732795144" xfId="45181" xr:uid="{884B4381-31E3-4091-A7F5-6332E7A900DA}"/>
    <cellStyle name="style1544732795266" xfId="45182" xr:uid="{9AB73A1E-03E4-42D2-890B-4B80CAA55FEF}"/>
    <cellStyle name="style1544732795611" xfId="45183" xr:uid="{CC4D0859-C278-4781-8EEC-C2A2F9C40804}"/>
    <cellStyle name="style1544732795734" xfId="45184" xr:uid="{64926D1A-8270-4C94-9D9A-17F0E8884702}"/>
    <cellStyle name="style1544732795851" xfId="45185" xr:uid="{7F7CF9F7-6FC7-4534-A061-E99302AD0130}"/>
    <cellStyle name="style1544732796024" xfId="45197" xr:uid="{7DEAF809-794A-4B79-85B1-7857CEAE7F7D}"/>
    <cellStyle name="style1544732796128" xfId="45198" xr:uid="{AC1464AE-CDF4-4837-AB81-C69DA434F899}"/>
    <cellStyle name="style1544734835745" xfId="44927" xr:uid="{222E35FF-9387-454B-B739-766E9B1AA7D5}"/>
    <cellStyle name="style1544734835884" xfId="44928" xr:uid="{548E1C2A-0707-4A1D-A029-8F7EC8F7139A}"/>
    <cellStyle name="style1544734836006" xfId="44933" xr:uid="{EBA68133-5CF3-4921-8F63-5B13D792FDA9}"/>
    <cellStyle name="style1544734836130" xfId="44934" xr:uid="{7DB3C6D4-BA9E-4AC0-A9F8-727D0AC4C08F}"/>
    <cellStyle name="style1544734836400" xfId="44930" xr:uid="{3E8D8569-B81E-4558-A2CC-47489AA23017}"/>
    <cellStyle name="style1544734836529" xfId="44931" xr:uid="{D5575804-E937-439C-BA35-17254CCC7AED}"/>
    <cellStyle name="style1544734836654" xfId="44929" xr:uid="{AE520CD0-AA89-404C-9B50-F886DD8658F7}"/>
    <cellStyle name="style1544734836779" xfId="44932" xr:uid="{42E0E303-F583-465B-B0DB-6F7824A9587E}"/>
    <cellStyle name="style1544734836956" xfId="44935" xr:uid="{8EE7C831-A9EB-41A5-9BF0-BA6415A38DD8}"/>
    <cellStyle name="style1544734837085" xfId="44936" xr:uid="{200129DB-6672-45A3-ADCC-514E57B3A318}"/>
    <cellStyle name="style1544734837212" xfId="44937" xr:uid="{7A022A1A-C8EC-4D63-9805-3AE4250E212A}"/>
    <cellStyle name="style1544734837340" xfId="44938" xr:uid="{B6C6A57F-309A-4696-9E36-4A29AB477D6D}"/>
    <cellStyle name="style1544734837469" xfId="44939" xr:uid="{FE0320BA-56F5-48CC-89B5-70FB85961124}"/>
    <cellStyle name="style1544734837612" xfId="44945" xr:uid="{BF9BB216-9B6F-4204-A5C1-2F237A64F775}"/>
    <cellStyle name="style1544734837736" xfId="44940" xr:uid="{5312C847-76A4-4867-943D-AE394E95532C}"/>
    <cellStyle name="style1544734837902" xfId="44946" xr:uid="{E8DD245A-7965-47D7-8097-FAD9F09E0D77}"/>
    <cellStyle name="style1544734838030" xfId="44951" xr:uid="{5E891C57-F6E6-4E65-B10A-DB602C2E7E43}"/>
    <cellStyle name="style1544734838190" xfId="44952" xr:uid="{92F9BEC9-383C-4DC2-80A3-6355653B0528}"/>
    <cellStyle name="style1544734838334" xfId="44941" xr:uid="{7321D3C6-2B41-4999-8EDC-6F34D54256FC}"/>
    <cellStyle name="style1544734838467" xfId="44942" xr:uid="{24CCFFF4-E600-4974-B290-8373B3F68BAF}"/>
    <cellStyle name="style1544734838594" xfId="44943" xr:uid="{B59A5423-1925-4905-9819-76361C0F817C}"/>
    <cellStyle name="style1544734838717" xfId="44944" xr:uid="{C0E9966E-9770-4E0A-B6B5-227558698625}"/>
    <cellStyle name="style1544734838839" xfId="44947" xr:uid="{16335805-0C7E-4D40-9708-91E3C246AE2D}"/>
    <cellStyle name="style1544734838961" xfId="44948" xr:uid="{57AAE2F4-8193-4AD5-B655-BA9916A5E79E}"/>
    <cellStyle name="style1544734839084" xfId="44949" xr:uid="{D38EBAB3-1A69-4C23-BDAD-392E72410C68}"/>
    <cellStyle name="style1544734839208" xfId="44950" xr:uid="{E3A82337-A202-44DD-8529-E8E94EC92161}"/>
    <cellStyle name="style1544734839348" xfId="44953" xr:uid="{AC96431F-A745-45DD-BEA4-14B33BBC11D9}"/>
    <cellStyle name="style1544734839477" xfId="44954" xr:uid="{360EFAE8-545E-493C-AD9A-B42DD3CE5A86}"/>
    <cellStyle name="style1544734839601" xfId="44955" xr:uid="{86EC9349-B145-4DC1-927F-07ABADA64BE8}"/>
    <cellStyle name="style1544734839721" xfId="44956" xr:uid="{E85D2093-D4FC-4F86-8BC2-2B554D7BB67C}"/>
    <cellStyle name="style1544734841586" xfId="44957" xr:uid="{5DA0B2C2-0533-4EE8-B19C-35DACD3D4523}"/>
    <cellStyle name="style1544734841725" xfId="44958" xr:uid="{E4548F87-D526-4021-AF99-D22A96534616}"/>
    <cellStyle name="style1544734841831" xfId="44963" xr:uid="{423876A5-4C5F-474A-ACB8-AFB0E7B718C3}"/>
    <cellStyle name="style1544734841940" xfId="44964" xr:uid="{898DAC74-3FE3-4931-BB47-D34B93CE82CD}"/>
    <cellStyle name="style1544734842154" xfId="44960" xr:uid="{75207238-4826-4076-BBA0-2B64B642FFD0}"/>
    <cellStyle name="style1544734842261" xfId="44961" xr:uid="{4A6A40E6-9539-4382-8E57-8538DCEB7752}"/>
    <cellStyle name="style1544734842370" xfId="44959" xr:uid="{778880FD-F174-408C-8AAD-21E1F7009E39}"/>
    <cellStyle name="style1544734842485" xfId="44962" xr:uid="{8D54120C-FB0B-40D1-AF90-264A82F2D01C}"/>
    <cellStyle name="style1544734842610" xfId="44965" xr:uid="{9C0CC559-E013-43E0-84DB-73B48D7DDEC8}"/>
    <cellStyle name="style1544734842759" xfId="44966" xr:uid="{ECB8E70B-D4E7-4394-8386-7046AF672383}"/>
    <cellStyle name="style1544734842866" xfId="44967" xr:uid="{AFA4FB66-A854-4994-8B0C-8E3296E23EEA}"/>
    <cellStyle name="style1544734842978" xfId="44968" xr:uid="{E8137428-0C6F-44D5-B268-FF76B79A5AA8}"/>
    <cellStyle name="style1544734843083" xfId="44969" xr:uid="{EE741C65-0C29-44E2-988B-73141F2676CB}"/>
    <cellStyle name="style1544734843217" xfId="44975" xr:uid="{68A99FF7-EF1E-43E6-9C84-5CCCA6B9249E}"/>
    <cellStyle name="style1544734843330" xfId="44970" xr:uid="{218A417A-A0CF-4FC4-AB7B-7C39246C5473}"/>
    <cellStyle name="style1544734843445" xfId="44976" xr:uid="{C14A3A8B-3531-4570-91E5-09DDA8F32654}"/>
    <cellStyle name="style1544734843557" xfId="44981" xr:uid="{FD0B078B-ACC7-4753-A582-9FCB36716453}"/>
    <cellStyle name="style1544734843666" xfId="44982" xr:uid="{0D9E2B28-0F33-4C2E-8C16-120E04F56ED8}"/>
    <cellStyle name="style1544734843772" xfId="44971" xr:uid="{90CFC2C0-A5AE-40E3-91BC-E4955A812910}"/>
    <cellStyle name="style1544734843878" xfId="44972" xr:uid="{DE0CC248-39AF-4215-A25B-9E43E7A506F2}"/>
    <cellStyle name="style1544734843985" xfId="44973" xr:uid="{2DA16C3D-88B3-4DEA-89E1-FD185711AD3D}"/>
    <cellStyle name="style1544734844092" xfId="44974" xr:uid="{45D62248-E1A0-4F58-9DED-25F5AE0BAAF6}"/>
    <cellStyle name="style1544734844199" xfId="44977" xr:uid="{E805C381-BF76-418B-A7B7-D0317B819E43}"/>
    <cellStyle name="style1544734844313" xfId="44978" xr:uid="{3A0D87A9-473B-4C70-8B69-C692C0482F53}"/>
    <cellStyle name="style1544734844426" xfId="44979" xr:uid="{AF83BF6D-EC1B-435D-A02C-A6AE0CCF3435}"/>
    <cellStyle name="style1544734844536" xfId="44980" xr:uid="{50DA1FA8-8660-4DD7-A54E-33EAFC982CE8}"/>
    <cellStyle name="style1544734844673" xfId="44983" xr:uid="{34163273-A57C-43BD-ACCD-E6D17130E903}"/>
    <cellStyle name="style1544734844781" xfId="44984" xr:uid="{95D461F3-305A-4498-9F47-5F76AABEC341}"/>
    <cellStyle name="style1544734844887" xfId="44985" xr:uid="{166542C5-D02D-44C0-9151-9AF1344468D3}"/>
    <cellStyle name="style1544734844993" xfId="44986" xr:uid="{F9CC2211-7D28-47EE-8B14-0E86891D97D0}"/>
    <cellStyle name="style1544734847065" xfId="44987" xr:uid="{CAACC9E1-1FC8-4479-84E0-A44501FEE548}"/>
    <cellStyle name="style1544734847182" xfId="44988" xr:uid="{3C0BD156-18AC-4119-B28B-EADF65D87054}"/>
    <cellStyle name="style1544734847290" xfId="44993" xr:uid="{9304C30C-9F08-48E0-A70C-0695CC4CCE63}"/>
    <cellStyle name="style1544734847399" xfId="44994" xr:uid="{CC252082-CA56-445C-8E70-A6649034F46F}"/>
    <cellStyle name="style1544734847636" xfId="44990" xr:uid="{55D48162-4B49-4B9C-90C7-AC3DAA36FF59}"/>
    <cellStyle name="style1544734847747" xfId="44991" xr:uid="{5C51B288-9047-484C-B21F-5845EF8990FF}"/>
    <cellStyle name="style1544734847853" xfId="44989" xr:uid="{73251592-6270-4FE4-A871-5551C189FD7B}"/>
    <cellStyle name="style1544734847961" xfId="44992" xr:uid="{7FA6B6CA-5FB4-4A66-9480-DF2B4933857A}"/>
    <cellStyle name="style1544734848092" xfId="44995" xr:uid="{F0FEE037-ED2A-4754-B5A5-1F3C7F8C4A17}"/>
    <cellStyle name="style1544734848232" xfId="44996" xr:uid="{AAA11B5A-A2D9-4450-A125-3F73EA50B41C}"/>
    <cellStyle name="style1544734848349" xfId="44997" xr:uid="{2E333F28-E824-4F81-9753-116EAF37709D}"/>
    <cellStyle name="style1544734848500" xfId="44998" xr:uid="{EE7E5952-1FEE-4B06-9524-570CAADADD8E}"/>
    <cellStyle name="style1544734848692" xfId="44999" xr:uid="{10F4F47D-28F5-4004-B958-4B3B33F7D983}"/>
    <cellStyle name="style1544734848825" xfId="45005" xr:uid="{1A9BBA96-641A-4B26-A0DC-22178324B857}"/>
    <cellStyle name="style1544734848939" xfId="45000" xr:uid="{E2186FA2-BE56-4C14-B969-5C7DD4318A16}"/>
    <cellStyle name="style1544734849048" xfId="45006" xr:uid="{7C8B3C71-B1DB-47D2-BBAB-47D684A3342F}"/>
    <cellStyle name="style1544734849169" xfId="45011" xr:uid="{F5BA68A0-DAD2-4EEF-827C-B333E837CF90}"/>
    <cellStyle name="style1544734849284" xfId="45012" xr:uid="{5F9CAB23-32BC-4B76-8A29-7F519C2C0E27}"/>
    <cellStyle name="style1544734849400" xfId="45001" xr:uid="{5D3E727E-5F62-4A44-9D25-D7E7EEA7AB3C}"/>
    <cellStyle name="style1544734849520" xfId="45002" xr:uid="{8286E845-C4B8-45C3-88D5-DF3BD265F65D}"/>
    <cellStyle name="style1544734849626" xfId="45003" xr:uid="{4537FB1E-1C9B-42D9-ADF2-94CDE72275E1}"/>
    <cellStyle name="style1544734849737" xfId="45004" xr:uid="{5D98FB40-0AB6-45AF-81B3-41A3A0B1FD5E}"/>
    <cellStyle name="style1544734849848" xfId="45007" xr:uid="{6F3DF99B-AF52-4296-8BD0-AEBC57F45EA5}"/>
    <cellStyle name="style1544734849955" xfId="45008" xr:uid="{09119938-8B05-4F44-98B1-4EA785D5E8F4}"/>
    <cellStyle name="style1544734850087" xfId="45009" xr:uid="{5B5D95D6-EF67-4D2E-8FE3-E32011B72F03}"/>
    <cellStyle name="style1544734850209" xfId="45010" xr:uid="{093C99AE-BC62-4D35-9DFA-BEFE0405B71D}"/>
    <cellStyle name="style1544734850412" xfId="45013" xr:uid="{628190A5-2EC9-49EE-ADB5-CC54D8379AF9}"/>
    <cellStyle name="style1544734850522" xfId="45014" xr:uid="{97370E50-C661-4669-9616-A0F49C53582F}"/>
    <cellStyle name="style1544734850639" xfId="45015" xr:uid="{BB3E40FB-2F6F-422B-AA46-87C78D1C1F32}"/>
    <cellStyle name="style1544734850751" xfId="45016" xr:uid="{15868A31-70E6-4CBD-B756-BF1B1179689F}"/>
    <cellStyle name="style1544734852963" xfId="45017" xr:uid="{4BA6B81B-3335-4C83-993D-11F5D6115559}"/>
    <cellStyle name="style1544734853081" xfId="45018" xr:uid="{6D1565D0-9FF7-4796-905F-38C165E712CE}"/>
    <cellStyle name="style1544734853187" xfId="45023" xr:uid="{9BC15520-B8E7-45DF-AFE0-04779E504C65}"/>
    <cellStyle name="style1544734853298" xfId="45024" xr:uid="{F034D242-BA2B-4F61-A742-0B0122C7F031}"/>
    <cellStyle name="style1544734853562" xfId="45020" xr:uid="{CCEAD731-C678-4591-AB32-C9B738A3516F}"/>
    <cellStyle name="style1544734853678" xfId="45021" xr:uid="{60189C69-12EA-41B3-8772-AA94C09B779C}"/>
    <cellStyle name="style1544734853784" xfId="45019" xr:uid="{71538EB8-82BA-4AD5-BECB-07A1FF3EC4B8}"/>
    <cellStyle name="style1544734853904" xfId="45022" xr:uid="{D8E29AC8-CA33-49BB-886D-C7F79C88D9B4}"/>
    <cellStyle name="style1544734854019" xfId="45025" xr:uid="{D32AB8F8-3D80-490B-B611-671F0C94BA2B}"/>
    <cellStyle name="style1544734854156" xfId="45026" xr:uid="{48829BBD-8A7F-43A2-AADC-0D4F2C54DC2B}"/>
    <cellStyle name="style1544734854266" xfId="45027" xr:uid="{50352C11-2120-4B84-A5DB-91077667E14E}"/>
    <cellStyle name="style1544734854388" xfId="45028" xr:uid="{B6CD3016-A7EC-43F7-9362-F304A6BB0D81}"/>
    <cellStyle name="style1544734854529" xfId="45029" xr:uid="{8F348CA5-52EC-4214-BE99-938B290BEB8E}"/>
    <cellStyle name="style1544734854710" xfId="45035" xr:uid="{252D57D6-8E33-4D69-8A95-C7AD6AC73506}"/>
    <cellStyle name="style1544734854892" xfId="45030" xr:uid="{F34133E5-BDF4-408D-BABB-00AF00A22CA0}"/>
    <cellStyle name="style1544734855015" xfId="45036" xr:uid="{0D0AABFA-647A-4F0D-9FD2-DC9FF1745999}"/>
    <cellStyle name="style1544734855141" xfId="45041" xr:uid="{E599D560-8F55-4B5C-93C8-2E8F588A2010}"/>
    <cellStyle name="style1544734855255" xfId="45042" xr:uid="{6314798D-4AB3-47D8-B189-3B6DAF05F5C2}"/>
    <cellStyle name="style1544734855371" xfId="45031" xr:uid="{DB90FE0A-3B82-4BF8-8B61-1C284DCE25CB}"/>
    <cellStyle name="style1544734855503" xfId="45032" xr:uid="{C8E8B15E-7109-4BF3-91E8-B41CA45EF872}"/>
    <cellStyle name="style1544734855640" xfId="45033" xr:uid="{727ADF4A-43D9-40EA-BF87-3EEB2505B3FC}"/>
    <cellStyle name="style1544734855759" xfId="45034" xr:uid="{0D2FEFD5-0EF9-4E26-BDCE-2BDDDD3AD5DE}"/>
    <cellStyle name="style1544734855869" xfId="45037" xr:uid="{6EB82F5D-B036-4573-BB65-53A61A31BAAE}"/>
    <cellStyle name="style1544734855984" xfId="45038" xr:uid="{100AE72C-E751-4834-8A74-E137EE0DB73B}"/>
    <cellStyle name="style1544734856107" xfId="45039" xr:uid="{2DAD13DC-9464-48B1-A930-B8E7B7EDB475}"/>
    <cellStyle name="style1544734856224" xfId="45040" xr:uid="{B9AED4DA-04C9-44D7-B90E-8A29006C1DA6}"/>
    <cellStyle name="style1544734856354" xfId="45043" xr:uid="{7D0943B7-FAE8-41C3-AEB6-4886994447EE}"/>
    <cellStyle name="style1544734856472" xfId="45044" xr:uid="{D9A92C71-18ED-4323-B6F4-9601644BE2C6}"/>
    <cellStyle name="style1544734856579" xfId="45045" xr:uid="{3DF54CBA-DB31-4002-82F5-F8AACAB129A5}"/>
    <cellStyle name="style1544734856724" xfId="45046" xr:uid="{7D68FB90-226C-42FC-915B-68F81DADDB1C}"/>
    <cellStyle name="style1544734858837" xfId="45047" xr:uid="{6C12B75D-E366-43FA-B702-0A5DD875BC67}"/>
    <cellStyle name="style1544734858958" xfId="45048" xr:uid="{BEC3B711-8C54-4892-9537-CD72B514F867}"/>
    <cellStyle name="style1544734859070" xfId="45053" xr:uid="{CE95E314-3907-4AB2-B59A-862584B2691E}"/>
    <cellStyle name="style1544734859200" xfId="45054" xr:uid="{2F9E0013-CE1A-4623-AD6A-61D724FF139D}"/>
    <cellStyle name="style1544734859471" xfId="45050" xr:uid="{0F8895A4-10EA-4D1C-BCBA-F24C04A4F9A9}"/>
    <cellStyle name="style1544734859590" xfId="45051" xr:uid="{8BACFD2B-2EB9-4646-A080-7990F057FE9C}"/>
    <cellStyle name="style1544734859752" xfId="45049" xr:uid="{851D2CF7-BD14-494F-93DC-63E8D3420F83}"/>
    <cellStyle name="style1544734859902" xfId="45052" xr:uid="{27A054C3-CCB8-4373-AEA4-B74045376C1A}"/>
    <cellStyle name="style1544734860037" xfId="45055" xr:uid="{2B19B383-B005-430E-BBF6-93A719F7E721}"/>
    <cellStyle name="style1544734860177" xfId="45056" xr:uid="{5EAA6EB9-7C7E-4AA3-A933-9EA79312928E}"/>
    <cellStyle name="style1544734860320" xfId="45057" xr:uid="{79AEB312-151F-4A3C-915D-3661595A9F60}"/>
    <cellStyle name="style1544734860477" xfId="45058" xr:uid="{43AD23F3-49A7-415E-8EB2-CAFD952BC0EA}"/>
    <cellStyle name="style1544734860617" xfId="45059" xr:uid="{FE072627-ACD0-474A-BB3B-644EA6C0527D}"/>
    <cellStyle name="style1544734860764" xfId="45065" xr:uid="{29E11CCA-59A3-4442-B503-2218AE3FD5D7}"/>
    <cellStyle name="style1544734860902" xfId="45060" xr:uid="{D6288EDE-ACA0-44DC-A559-6B91446CDE54}"/>
    <cellStyle name="style1544734861044" xfId="45066" xr:uid="{85014979-7611-4F7C-ABCF-6EB3FD3FA4F8}"/>
    <cellStyle name="style1544734861199" xfId="45071" xr:uid="{4331BF97-63AC-4C9B-ADC9-A64690ED097F}"/>
    <cellStyle name="style1544734861339" xfId="45085" xr:uid="{231D8771-C59A-43A8-92F6-B60CA8DCAFA6}"/>
    <cellStyle name="style1544734861497" xfId="45072" xr:uid="{16E64982-6C67-47FB-ABC9-860B79837030}"/>
    <cellStyle name="style1544734861636" xfId="45061" xr:uid="{E17DB58F-903B-4552-9598-A5802017575C}"/>
    <cellStyle name="style1544734861761" xfId="45062" xr:uid="{4296BD75-856D-4BB2-8881-23AC20500E54}"/>
    <cellStyle name="style1544734861915" xfId="45063" xr:uid="{DBA2CC94-2E67-4804-8779-CFFAFEFAA96C}"/>
    <cellStyle name="style1544734862093" xfId="45064" xr:uid="{83F8F257-80BE-40DB-B665-9F8B19109EE6}"/>
    <cellStyle name="style1544734862313" xfId="45067" xr:uid="{38388F38-C891-417C-AD93-170417461C81}"/>
    <cellStyle name="style1544734862509" xfId="45068" xr:uid="{BCD425E7-9B79-488C-A4DB-ED4914960D98}"/>
    <cellStyle name="style1544734862686" xfId="45069" xr:uid="{3EBF2BD8-9EF8-4119-803C-A3832F6BFC37}"/>
    <cellStyle name="style1544734862845" xfId="45070" xr:uid="{7339A50A-4E09-4732-8DA2-C4B516945872}"/>
    <cellStyle name="style1544734863067" xfId="45073" xr:uid="{FD8E31FF-73F1-493F-99E9-7B8B0D10FFED}"/>
    <cellStyle name="style1544734863247" xfId="45074" xr:uid="{2A1AF0FF-A3BE-4762-A463-6C07016B78F9}"/>
    <cellStyle name="style1544734863491" xfId="45075" xr:uid="{CA078ED1-A8CE-4F05-A8AB-D18CF2F942C8}"/>
    <cellStyle name="style1544734863690" xfId="45076" xr:uid="{0CEBD876-4763-4C40-8E0E-7358F0669969}"/>
    <cellStyle name="style1544734863904" xfId="45077" xr:uid="{3E83E051-990E-4F7E-9DDF-53D384FDB3CF}"/>
    <cellStyle name="style1544734864062" xfId="45078" xr:uid="{A8C85C73-4C54-4254-B207-6DB3F4D7F859}"/>
    <cellStyle name="style1544734864219" xfId="45079" xr:uid="{DC3A54BD-272B-4324-AEB6-FDFF3DF7BBD4}"/>
    <cellStyle name="style1544734864370" xfId="45080" xr:uid="{E752B0A0-4EAB-45C7-8036-60001EC6AADA}"/>
    <cellStyle name="style1544734864535" xfId="45081" xr:uid="{2BE24203-BB81-44FB-838E-41286E6B3EFA}"/>
    <cellStyle name="style1544734864682" xfId="45082" xr:uid="{9D30CA9F-9E68-4078-BBDA-E1EBF798B85C}"/>
    <cellStyle name="style1544734864776" xfId="45083" xr:uid="{4A355C90-42DF-4AC0-A5AF-3F1CA7170CE3}"/>
    <cellStyle name="style1544734864876" xfId="45084" xr:uid="{61D3088C-5D74-4574-8E6F-AF565ED32050}"/>
    <cellStyle name="style1544734865009" xfId="45086" xr:uid="{DC8BAACF-0E9B-4AA8-BB85-3A35CE6238BA}"/>
    <cellStyle name="style1544734865114" xfId="45087" xr:uid="{F61B404D-A369-4DA7-BDA8-703570E6EA72}"/>
    <cellStyle name="style1544734865231" xfId="45088" xr:uid="{081F3BBC-4A21-4E02-86CF-288AEB084D78}"/>
    <cellStyle name="style1544734865340" xfId="45089" xr:uid="{57BD226E-878A-4C5E-B2E9-260B6E46C273}"/>
    <cellStyle name="style1544734867789" xfId="45090" xr:uid="{B35F51B4-12A8-4AE6-A78E-3F34B7BA4B0D}"/>
    <cellStyle name="style1544734867933" xfId="45091" xr:uid="{F6F2AC58-65E1-4DE4-B7B7-9FB8FD763B51}"/>
    <cellStyle name="style1544734868112" xfId="45096" xr:uid="{EA44A45A-BA9D-45BB-B9D2-C98F3F576E35}"/>
    <cellStyle name="style1544734868291" xfId="45097" xr:uid="{F96AAD03-664A-4055-880F-AC1D7E70F6D1}"/>
    <cellStyle name="style1544734868621" xfId="45093" xr:uid="{B3FD0598-2FC1-46B5-8C83-096A09DCDEE4}"/>
    <cellStyle name="style1544734868777" xfId="45094" xr:uid="{EF8D5454-845E-448E-B951-754EBFAA83FB}"/>
    <cellStyle name="style1544734868954" xfId="45092" xr:uid="{2C9953CC-80AE-4273-92A9-954AF983F222}"/>
    <cellStyle name="style1544734869116" xfId="45095" xr:uid="{24AFC6E5-5C1C-4385-B1DC-758D4D3E0BB5}"/>
    <cellStyle name="style1544734869270" xfId="45098" xr:uid="{3F10594C-5686-49F5-A864-EA2A02BCCD6A}"/>
    <cellStyle name="style1544734869456" xfId="45099" xr:uid="{35F791DF-5B2D-4C23-A28D-CDFD0D50C1E7}"/>
    <cellStyle name="style1544734869593" xfId="45100" xr:uid="{26AE0E10-16EF-443E-94AC-7BB61FB32A22}"/>
    <cellStyle name="style1544734869709" xfId="45101" xr:uid="{196663C0-0CBF-43A5-B68A-63D494DD2EA9}"/>
    <cellStyle name="style1544734869847" xfId="45102" xr:uid="{944D37E4-6F8F-46A2-A0F6-D98D3E45814E}"/>
    <cellStyle name="style1544734869975" xfId="45108" xr:uid="{48A1D9DE-16D9-460E-BA30-50EC6032C80C}"/>
    <cellStyle name="style1544734870107" xfId="45114" xr:uid="{AC55638D-E977-4CD1-9740-9F909AA1FE11}"/>
    <cellStyle name="style1544734870363" xfId="45103" xr:uid="{F78CFED7-6094-404B-974D-FFFC03370457}"/>
    <cellStyle name="style1544734870605" xfId="45109" xr:uid="{A311FB6A-10CC-45C9-825F-F0997E4A834F}"/>
    <cellStyle name="style1544734871004" xfId="45115" xr:uid="{FDB26D1C-4CF3-4C4F-9CE9-0CC6E31D3EED}"/>
    <cellStyle name="style1544734871310" xfId="45104" xr:uid="{AD262F38-6BC2-4D63-A003-87E7A77CC0A9}"/>
    <cellStyle name="style1544734871431" xfId="45105" xr:uid="{5C10C7D3-74C1-41BC-859A-988D8FDB9083}"/>
    <cellStyle name="style1544734871554" xfId="45106" xr:uid="{B0B4C7F8-E9FA-4DE4-B518-7CE2B6F61406}"/>
    <cellStyle name="style1544734871686" xfId="45107" xr:uid="{E8C356DC-1899-4E32-9B01-28CD7422725F}"/>
    <cellStyle name="style1544734871817" xfId="45110" xr:uid="{AF1C19FA-0637-4C72-97B3-F21B2E68BC90}"/>
    <cellStyle name="style1544734871956" xfId="45111" xr:uid="{651BE644-C7B1-442D-8EF1-1C8F8085EBBF}"/>
    <cellStyle name="style1544734872098" xfId="45112" xr:uid="{6356F35D-F6FC-4386-B778-75B6B862D62E}"/>
    <cellStyle name="style1544734872246" xfId="45113" xr:uid="{AF03C002-3355-41CC-8933-66E2F981BA61}"/>
    <cellStyle name="style1544734872368" xfId="45116" xr:uid="{CCE12AB8-41F5-4111-9620-75153AB4714F}"/>
    <cellStyle name="style1544734872524" xfId="45117" xr:uid="{1629B486-6ABF-4AD6-BA2A-4F23A3DB2B07}"/>
    <cellStyle name="style1544734872667" xfId="45118" xr:uid="{10AE1547-3622-4FC7-A921-B25E97A5B086}"/>
    <cellStyle name="style1544734872822" xfId="45119" xr:uid="{9BE9D380-D612-4AED-A1E8-C7632639E978}"/>
    <cellStyle name="style1544734873000" xfId="45120" xr:uid="{B5C10A86-9225-4843-B43C-1B5FB3A206F1}"/>
    <cellStyle name="style1544734873098" xfId="45121" xr:uid="{2252C811-108F-4676-BD0A-B84EF8F4D51C}"/>
    <cellStyle name="style1544734873200" xfId="45122" xr:uid="{D1C9FC91-0706-4092-9E35-A44FCD15AFBA}"/>
    <cellStyle name="style1544734873304" xfId="45123" xr:uid="{D8ABE1F2-9B93-4C35-81C4-12318D01C6E0}"/>
    <cellStyle name="style1544734873409" xfId="45124" xr:uid="{A8D8B28F-4307-4C75-96B0-3075145AD7B6}"/>
    <cellStyle name="style1544734873509" xfId="45125" xr:uid="{89B4D076-B6AF-4D24-B6C0-99F47FA3FF7A}"/>
    <cellStyle name="style1544734873609" xfId="45126" xr:uid="{17797660-DAD4-4829-96EB-15A346756BBE}"/>
    <cellStyle name="style1544734873722" xfId="45127" xr:uid="{761B569E-B02C-4590-AEF4-B04D4BED9E7B}"/>
    <cellStyle name="style1544734873819" xfId="45128" xr:uid="{F7B56F80-BE96-4229-9F3C-0C7D56D6E301}"/>
    <cellStyle name="style1544734873915" xfId="45129" xr:uid="{1721F0F0-9450-4277-8619-C94E6F944A3A}"/>
    <cellStyle name="style1544734874016" xfId="45130" xr:uid="{4120E174-4B07-433A-A2E9-B6BB7977C73B}"/>
    <cellStyle name="style1544734874117" xfId="45131" xr:uid="{191E28D4-CB07-4F41-A139-6B7ABE7FE70C}"/>
    <cellStyle name="style1544734877438" xfId="45133" xr:uid="{65B079E0-7828-4F0C-8C57-E82862B8EC90}"/>
    <cellStyle name="style1544734877587" xfId="45134" xr:uid="{F07B4E9C-4378-435D-9088-A05E2B64F3DB}"/>
    <cellStyle name="style1544734877745" xfId="45132" xr:uid="{1FF8C634-BBCE-457F-A18A-0EFA857A7EE1}"/>
    <cellStyle name="style1544734877879" xfId="45135" xr:uid="{40503032-A2D6-4823-9AB4-9FE6A0D78A9D}"/>
    <cellStyle name="style1544734878023" xfId="45136" xr:uid="{2780D7B0-75CB-4E66-9BEB-4081FA439D76}"/>
    <cellStyle name="style1544734878198" xfId="45137" xr:uid="{E0913B80-98BF-4A24-9601-633350D6E4A1}"/>
    <cellStyle name="style1544734878353" xfId="45138" xr:uid="{285D0839-CF04-4E15-AA8D-4DDCEC0A263E}"/>
    <cellStyle name="style1544734878490" xfId="45139" xr:uid="{F2B3BB71-7D73-483A-9396-9D39F15BF4B5}"/>
    <cellStyle name="style1544734878606" xfId="45141" xr:uid="{BF271CFA-2F72-47A8-94EB-90BCFD622B4C}"/>
    <cellStyle name="style1544734878822" xfId="45142" xr:uid="{4F00D129-46AB-4B45-95FC-70EF61C90709}"/>
    <cellStyle name="style1544734878940" xfId="45144" xr:uid="{CA0B37E5-50FF-4BD6-8516-E53A6F31727E}"/>
    <cellStyle name="style1544734879056" xfId="45145" xr:uid="{CD1F306D-5D4A-48EA-B65C-E5F3B5F1EA11}"/>
    <cellStyle name="style1544734879171" xfId="45140" xr:uid="{51AB1938-5760-4D6C-8720-8F3ECF1ECAA8}"/>
    <cellStyle name="style1544734879336" xfId="45143" xr:uid="{BDFE40C5-5439-430F-9842-6BC1CCA6E99B}"/>
    <cellStyle name="style1544734879522" xfId="45146" xr:uid="{1D92916A-A6AD-433E-AEE4-0B361E23CACD}"/>
    <cellStyle name="style1544734879862" xfId="45148" xr:uid="{5DED1ECF-9ECB-466C-9FA3-EBD8C8099A46}"/>
    <cellStyle name="style1544734880079" xfId="45149" xr:uid="{221DDC91-69CF-40C8-BB3C-A3BB4A6A13F6}"/>
    <cellStyle name="style1544734880251" xfId="45147" xr:uid="{804B4887-B02F-46DA-90FD-873D8FCA8641}"/>
    <cellStyle name="style1544785785705" xfId="45405" xr:uid="{D46E7CF1-1872-4178-BAA2-D877ABCE4900}"/>
    <cellStyle name="style1544785785980" xfId="45408" xr:uid="{D67218AF-D3F2-49E6-8CE1-F3C411398D07}"/>
    <cellStyle name="style1544785786471" xfId="45411" xr:uid="{40EE2C02-6AAA-4B72-B68D-4DC63AE887A0}"/>
    <cellStyle name="style1544785786575" xfId="45414" xr:uid="{E43389D3-E04A-4F6D-9FB2-079AAF113E40}"/>
    <cellStyle name="style1544785786675" xfId="45418" xr:uid="{F07CF54E-BECA-4997-B189-FDE076BCFBB5}"/>
    <cellStyle name="style1544785786922" xfId="45421" xr:uid="{6AF1F802-D780-4181-A596-5FEDD91550CB}"/>
    <cellStyle name="style1544785787283" xfId="45433" xr:uid="{CCBB6473-EC84-4F6A-B55B-B3CB161080FE}"/>
    <cellStyle name="style1544785787406" xfId="45434" xr:uid="{FAAD266C-A0AD-41FC-A0C5-CA05EEFD4D53}"/>
    <cellStyle name="style1544785787534" xfId="45432" xr:uid="{9AAB38E6-C548-400B-A8B8-1BE894995874}"/>
    <cellStyle name="style1544785787666" xfId="45435" xr:uid="{1E8E930A-A70B-4E4D-A9A1-D56C33C12C96}"/>
    <cellStyle name="style1544785787790" xfId="45436" xr:uid="{FC777B61-D66B-4F77-B47E-7455B432DC40}"/>
    <cellStyle name="style1544785787912" xfId="45437" xr:uid="{0DC0E24A-8536-4A08-95E0-2769F93CFA61}"/>
    <cellStyle name="style1544785788256" xfId="45438" xr:uid="{AB1259C8-238D-4AC6-AF5E-64FB221A1B91}"/>
    <cellStyle name="style1544785788379" xfId="45439" xr:uid="{61B47C13-EE5C-46DF-B43C-96457738D737}"/>
    <cellStyle name="style1544785788501" xfId="45440" xr:uid="{F825DC0D-0F1D-4883-81A7-77DADEA8913B}"/>
    <cellStyle name="style1544785788653" xfId="45452" xr:uid="{92BF54D7-DCC5-4232-A954-430CE227681A}"/>
    <cellStyle name="style1544785788748" xfId="45453" xr:uid="{63031C7F-AFED-47D6-86BE-AAD497322B37}"/>
    <cellStyle name="style1544785791123" xfId="45406" xr:uid="{CB3B2624-5B6A-4C64-BF7E-06EEA209A6E2}"/>
    <cellStyle name="style1544785791347" xfId="45409" xr:uid="{C0603B12-5F9A-494C-8E74-83B860D16E41}"/>
    <cellStyle name="style1544785792225" xfId="45412" xr:uid="{A1461189-B32C-4578-82BC-01D8F622BFEC}"/>
    <cellStyle name="style1544785792322" xfId="45415" xr:uid="{78CA95D3-59E5-4103-8989-9B057CF99D0A}"/>
    <cellStyle name="style1544785792423" xfId="45419" xr:uid="{DC688300-8075-4277-8B47-920F0BD21DEF}"/>
    <cellStyle name="style1544785792685" xfId="45422" xr:uid="{61FD3DD8-3322-4D67-92DC-E5E8D2A4AFA0}"/>
    <cellStyle name="style1544785793019" xfId="45442" xr:uid="{FC1EDF03-4DC8-429B-9678-3593DE787D2A}"/>
    <cellStyle name="style1544785793130" xfId="45443" xr:uid="{2F035865-8C8D-468C-A468-D3EE9BBD56D6}"/>
    <cellStyle name="style1544785793238" xfId="45441" xr:uid="{C580A93C-F06A-45D0-B77C-5C03213A1025}"/>
    <cellStyle name="style1544785793347" xfId="45444" xr:uid="{497B7F2E-A215-4DC9-A79E-47090ABFC6B3}"/>
    <cellStyle name="style1544785793465" xfId="45445" xr:uid="{5520F002-AB3F-48CB-A75D-979B22240C3F}"/>
    <cellStyle name="style1544785793583" xfId="45446" xr:uid="{AC953D5C-E3C0-4BA4-AAF4-F4602E9797B1}"/>
    <cellStyle name="style1544785793946" xfId="45447" xr:uid="{C38B8215-96D6-4703-BA88-34B63A9DDACB}"/>
    <cellStyle name="style1544785794055" xfId="45448" xr:uid="{5AA6285A-42D4-4446-ACAA-E9EA7AB77B41}"/>
    <cellStyle name="style1544785794165" xfId="45449" xr:uid="{04F2F35E-0021-489D-9496-9EA584438A4A}"/>
    <cellStyle name="style1544785794354" xfId="45454" xr:uid="{AF036D9B-8C17-41B4-B1EA-C71B9AA1FB45}"/>
    <cellStyle name="style1544785794454" xfId="45455" xr:uid="{86884F04-1D8F-4886-9A95-5107342E5CBE}"/>
    <cellStyle name="style1544785796848" xfId="45407" xr:uid="{3508D693-24FC-493E-A778-FF943D8071DB}"/>
    <cellStyle name="style1544785797065" xfId="45410" xr:uid="{12C28044-7127-455F-B893-5832AFE3651D}"/>
    <cellStyle name="style1544785797650" xfId="45413" xr:uid="{53127456-0FA3-469E-B231-B03C20B12A84}"/>
    <cellStyle name="style1544785797747" xfId="45416" xr:uid="{CB2EF2DF-5499-45AA-94A6-97B8FDD72C06}"/>
    <cellStyle name="style1544785797854" xfId="45417" xr:uid="{001519EB-6C7C-47D6-987F-8D3C929638AE}"/>
    <cellStyle name="style1544785798069" xfId="45420" xr:uid="{90057228-EFAB-483C-9CF5-E057B2929878}"/>
    <cellStyle name="style1544785798404" xfId="45424" xr:uid="{B526D0D7-8E7C-41AE-AAFC-ECF4945E28AE}"/>
    <cellStyle name="style1544785798513" xfId="45425" xr:uid="{D3F92090-A135-4EA4-B2CD-534B827A11A5}"/>
    <cellStyle name="style1544785798647" xfId="45423" xr:uid="{546227E3-2870-4FD5-889F-83398A7D0D1C}"/>
    <cellStyle name="style1544785798772" xfId="45426" xr:uid="{FA7B6344-2992-4B87-876E-132320A53C17}"/>
    <cellStyle name="style1544785798885" xfId="45427" xr:uid="{B5DF140B-6594-4E25-8ABD-CBA5494FFDD7}"/>
    <cellStyle name="style1544785799003" xfId="45428" xr:uid="{B1726047-88C8-4074-9181-AB4158438E5A}"/>
    <cellStyle name="style1544785799320" xfId="45429" xr:uid="{A018D697-07D0-4F6D-BFA8-6EC9562B0D2C}"/>
    <cellStyle name="style1544785799430" xfId="45430" xr:uid="{6289C78C-FA6A-4FBE-B52E-893B68256ADE}"/>
    <cellStyle name="style1544785799551" xfId="45431" xr:uid="{B552F7E4-9CCE-4CA8-83B2-44F21FC100AD}"/>
    <cellStyle name="style1544785799681" xfId="45450" xr:uid="{9FEAD818-4605-47BB-8FD3-464CE4200E88}"/>
    <cellStyle name="style1544785799784" xfId="45451" xr:uid="{74917689-A5FC-4D34-906A-D6F5F41B3DCC}"/>
    <cellStyle name="style1544786058275" xfId="45201" xr:uid="{23349977-682C-49BD-A5AF-876C2BC9F9E7}"/>
    <cellStyle name="style1544786058431" xfId="45202" xr:uid="{30DDE240-EF4D-4107-81A8-92C86B49209B}"/>
    <cellStyle name="style1544786058563" xfId="45207" xr:uid="{1B0BA7C7-98D1-4782-8A79-D1893FF442DA}"/>
    <cellStyle name="style1544786058692" xfId="45208" xr:uid="{58D6D95D-6CD9-4A7D-AFB2-C2242A6BF713}"/>
    <cellStyle name="style1544786058942" xfId="45204" xr:uid="{415EA0FE-51AC-46A6-AA53-C1E8C48EDB50}"/>
    <cellStyle name="style1544786059071" xfId="45205" xr:uid="{E63D02C4-656A-47EE-AEE5-F5D24D4A894C}"/>
    <cellStyle name="style1544786059195" xfId="45203" xr:uid="{5EC69983-A398-41FE-AEDE-875E1BC05649}"/>
    <cellStyle name="style1544786059353" xfId="45206" xr:uid="{09412548-5336-41C8-B9AA-B275DB02A66F}"/>
    <cellStyle name="style1544786059482" xfId="45209" xr:uid="{DE4F2FB9-9480-413D-BFFB-9D390AE20A6D}"/>
    <cellStyle name="style1544786059619" xfId="45210" xr:uid="{44724D9D-70DF-4882-B57D-8658D7AA4C48}"/>
    <cellStyle name="style1544786059743" xfId="45211" xr:uid="{7FAF9409-00F1-4D99-8251-F847C0A41B05}"/>
    <cellStyle name="style1544786059869" xfId="45212" xr:uid="{99C3C8A0-944B-40D1-9454-D2DF9D3A4209}"/>
    <cellStyle name="style1544786060025" xfId="45213" xr:uid="{09E78888-CDEB-4526-AFF9-85546730C596}"/>
    <cellStyle name="style1544786060168" xfId="45216" xr:uid="{57937E91-F16E-4ECE-8BC3-F241F1AB5EBC}"/>
    <cellStyle name="style1544786060291" xfId="45214" xr:uid="{DE4F4568-57AE-497C-9E9F-999078F52FBC}"/>
    <cellStyle name="style1544786060414" xfId="45217" xr:uid="{BDFE66CB-61A2-4CCA-A84E-4F445BCC2F8D}"/>
    <cellStyle name="style1544786060564" xfId="45221" xr:uid="{C8AD27D3-C22B-4F64-B7FD-B2FDCB8922C4}"/>
    <cellStyle name="style1544786060689" xfId="45222" xr:uid="{6882A578-3654-489A-9411-85B0AFD8E31B}"/>
    <cellStyle name="style1544786060811" xfId="45215" xr:uid="{E22A84C7-C015-4BBD-92E7-26F49EDE6519}"/>
    <cellStyle name="style1544786061332" xfId="45218" xr:uid="{C44BEF41-584A-4415-9C4A-FC1697AD110F}"/>
    <cellStyle name="style1544786061454" xfId="45219" xr:uid="{17F7732D-E3E2-4504-99D9-6426EE1CFF6B}"/>
    <cellStyle name="style1544786061709" xfId="45220" xr:uid="{B0AB2DE7-AD38-4B1B-90A2-7586C71038AD}"/>
    <cellStyle name="style1544786061898" xfId="45223" xr:uid="{FFA2B052-14D0-4C26-867D-D2CFBFAC4FF7}"/>
    <cellStyle name="style1544786064153" xfId="45224" xr:uid="{BE4EE71C-5A03-48A9-BC28-BE973E9F49A4}"/>
    <cellStyle name="style1544786064353" xfId="45225" xr:uid="{BB62A368-1F03-487F-84B7-1D904687AE53}"/>
    <cellStyle name="style1544786064461" xfId="45230" xr:uid="{5CED1527-F012-4449-BE78-97CE18D18F75}"/>
    <cellStyle name="style1544786064572" xfId="45231" xr:uid="{A8E507B5-7A34-420D-8645-C94921FAD96F}"/>
    <cellStyle name="style1544786064789" xfId="45227" xr:uid="{27A52E1F-648B-4573-B5EE-94288BFEC385}"/>
    <cellStyle name="style1544786064897" xfId="45228" xr:uid="{5BE601C1-B629-4326-B53E-D18432E42DC0}"/>
    <cellStyle name="style1544786065005" xfId="45226" xr:uid="{F29AC712-DAD7-4806-99FF-28914BA917D6}"/>
    <cellStyle name="style1544786065114" xfId="45229" xr:uid="{FF0350EF-3F26-47CB-9DB5-D796A3FCB078}"/>
    <cellStyle name="style1544786065222" xfId="45232" xr:uid="{4E7E03AE-E2C5-4C5F-B9BD-3773A330E112}"/>
    <cellStyle name="style1544786065332" xfId="45233" xr:uid="{F6A45621-ECAD-4A54-907D-34DD63681B71}"/>
    <cellStyle name="style1544786065447" xfId="45234" xr:uid="{8830512E-C927-440A-A677-07266E1DBA12}"/>
    <cellStyle name="style1544786065561" xfId="45235" xr:uid="{75924AAE-FEBE-45C1-93F2-59AA9383255D}"/>
    <cellStyle name="style1544786065671" xfId="45236" xr:uid="{391FEF5C-09EF-490E-8CB7-7DA6716BE1B9}"/>
    <cellStyle name="style1544786065786" xfId="45239" xr:uid="{5754A5BF-C8C5-4F49-9127-9903081471E2}"/>
    <cellStyle name="style1544786065904" xfId="45237" xr:uid="{86D70680-FBB6-477B-83F3-260BFFCE54D8}"/>
    <cellStyle name="style1544786066011" xfId="45240" xr:uid="{7356832A-FF1A-4699-9930-373745B74931}"/>
    <cellStyle name="style1544786066124" xfId="45245" xr:uid="{A1B179B6-AC36-42FF-9A37-521A52FACE26}"/>
    <cellStyle name="style1544786066232" xfId="45246" xr:uid="{DC9862A4-461D-4538-B42D-D9E3D3C231D8}"/>
    <cellStyle name="style1544786066341" xfId="45238" xr:uid="{A532469B-3BE9-4580-8C1E-537425C07464}"/>
    <cellStyle name="style1544786066778" xfId="45241" xr:uid="{843AE3BA-0E8E-4C36-BB5D-04E2C4C3D595}"/>
    <cellStyle name="style1544786066886" xfId="45242" xr:uid="{91F620D7-E421-4555-99C2-753A9BEB0084}"/>
    <cellStyle name="style1544786066992" xfId="45243" xr:uid="{87DDAA8C-1E38-4781-B3F4-2B02A08B8DC3}"/>
    <cellStyle name="style1544786067100" xfId="45244" xr:uid="{5B2F6B76-C236-4E18-B244-88A5B745705B}"/>
    <cellStyle name="style1544786067246" xfId="45247" xr:uid="{9C52E358-E5CB-4BEC-A64A-259DC2EF86D9}"/>
    <cellStyle name="style1544786067354" xfId="45248" xr:uid="{0AF6F7F4-3679-44E4-8941-D15599351F9C}"/>
    <cellStyle name="style1544786067465" xfId="45249" xr:uid="{B7F850B6-F3F8-46DF-8669-C6BD6D23ED87}"/>
    <cellStyle name="style1544786067596" xfId="45250" xr:uid="{324B4F3C-F2E6-4640-AFCB-3A3564328B27}"/>
    <cellStyle name="style1544786069460" xfId="45251" xr:uid="{47E2B215-16A4-4F0D-BBBD-04EAB55559B7}"/>
    <cellStyle name="style1544786069594" xfId="45252" xr:uid="{B84C2DD7-1217-4F4E-A674-0ED6B2168EDC}"/>
    <cellStyle name="style1544786069710" xfId="45257" xr:uid="{30094829-D33C-457B-8327-F3208BB1B49E}"/>
    <cellStyle name="style1544786069819" xfId="45258" xr:uid="{4E3FF0D0-A2C9-413F-A139-FC3F059E4621}"/>
    <cellStyle name="style1544786070038" xfId="45254" xr:uid="{8A19ABDF-86D8-4D7D-8B09-B05D0FBF5682}"/>
    <cellStyle name="style1544786070148" xfId="45255" xr:uid="{126DB349-3553-4C13-A815-107DEA00F8BE}"/>
    <cellStyle name="style1544786070255" xfId="45253" xr:uid="{9EF828EC-3A84-454F-8C66-33D2D721304C}"/>
    <cellStyle name="style1544786070366" xfId="45256" xr:uid="{B92AB69C-0199-4744-BE51-7560091AA75A}"/>
    <cellStyle name="style1544786070474" xfId="45259" xr:uid="{DFEF7CC5-A356-485E-AA26-43E7590CD9C6}"/>
    <cellStyle name="style1544786070588" xfId="45260" xr:uid="{32CFB599-849E-41F8-93C9-3CC0D95DA556}"/>
    <cellStyle name="style1544786070698" xfId="45261" xr:uid="{A2418D23-CA63-4CAC-A0EC-F95D4F2C76C1}"/>
    <cellStyle name="style1544786070809" xfId="45262" xr:uid="{D9EAEE26-402F-46F6-A83E-23D6EEF5E289}"/>
    <cellStyle name="style1544786070919" xfId="45263" xr:uid="{72EEF875-6871-4AEB-8B49-F4247D54BB5A}"/>
    <cellStyle name="style1544786071034" xfId="45269" xr:uid="{3E3B20F3-8C8A-4B2D-AC7E-6A493399B236}"/>
    <cellStyle name="style1544786071143" xfId="45264" xr:uid="{D495586A-B144-4DD5-8160-A6A8DCFCD3CB}"/>
    <cellStyle name="style1544786071250" xfId="45270" xr:uid="{6F58503F-F3B3-400C-964E-5841B8FAC010}"/>
    <cellStyle name="style1544786071360" xfId="45275" xr:uid="{4D83C926-C989-4E82-B1EC-7E720A696454}"/>
    <cellStyle name="style1544786071474" xfId="45276" xr:uid="{8A21014F-AFBD-4908-BB50-3A48B444C5CD}"/>
    <cellStyle name="style1544786071588" xfId="45265" xr:uid="{727BE8B7-E91D-4A2F-AD8C-3C42DFF333B3}"/>
    <cellStyle name="style1544786071698" xfId="45266" xr:uid="{DACE4A24-22EC-4D43-96A8-13BDC1773355}"/>
    <cellStyle name="style1544786071804" xfId="45267" xr:uid="{6CACBF7A-B851-45A4-B33A-4E9C788A930B}"/>
    <cellStyle name="style1544786071913" xfId="45268" xr:uid="{8EEEA371-883B-4D44-A1B5-57D1A238B62E}"/>
    <cellStyle name="style1544786072019" xfId="45271" xr:uid="{646FC40D-1DEE-40ED-93F2-726CA245AE70}"/>
    <cellStyle name="style1544786072131" xfId="45272" xr:uid="{A49FC59E-894C-49E4-8CF4-68CACBC4F340}"/>
    <cellStyle name="style1544786072240" xfId="45273" xr:uid="{70EA5551-EDEF-4CE1-B9B3-E863B1151B12}"/>
    <cellStyle name="style1544786072349" xfId="45274" xr:uid="{C1DCA4DA-AE7E-42B8-B614-542961C50A0F}"/>
    <cellStyle name="style1544786072491" xfId="45277" xr:uid="{CEDBC627-619E-423E-8A74-280DA4BA5552}"/>
    <cellStyle name="style1544786072603" xfId="45278" xr:uid="{A512524D-D977-49DA-89E3-CA87361C834A}"/>
    <cellStyle name="style1544786072712" xfId="45279" xr:uid="{AB7906E0-B0BC-424E-8024-8E33E3385912}"/>
    <cellStyle name="style1544786072822" xfId="45280" xr:uid="{A84676E0-F1CB-4296-934D-D355AD4BA2DF}"/>
    <cellStyle name="style1544786074958" xfId="45281" xr:uid="{EBAD6A63-4242-4D49-A75F-019A9AEEF974}"/>
    <cellStyle name="style1544786075075" xfId="45282" xr:uid="{B028D2CC-D88B-43F0-B888-6B6EB01F1FB7}"/>
    <cellStyle name="style1544786075184" xfId="45287" xr:uid="{F16BDD37-05EC-451A-992F-615EE895C29D}"/>
    <cellStyle name="style1544786075322" xfId="45288" xr:uid="{38D04E8D-4F18-4B74-9A48-2608F75EB136}"/>
    <cellStyle name="style1544786075604" xfId="45284" xr:uid="{052522A8-E6B1-4FBE-97B8-6F9E6E338003}"/>
    <cellStyle name="style1544786075713" xfId="45285" xr:uid="{140D6F06-82A7-4D27-913A-9E1EB943F0C9}"/>
    <cellStyle name="style1544786075827" xfId="45283" xr:uid="{385F4321-7E99-4F43-9A3F-DDAFC32876F7}"/>
    <cellStyle name="style1544786075938" xfId="45286" xr:uid="{6FCCFCAC-43E4-4EA2-98B7-86BDED952C38}"/>
    <cellStyle name="style1544786076046" xfId="45289" xr:uid="{CFCEA7E7-EF4D-4157-B141-861BC9305ADA}"/>
    <cellStyle name="style1544786076185" xfId="45290" xr:uid="{464FD2FB-57D3-4DAC-A1E5-488F5A78D53D}"/>
    <cellStyle name="style1544786076293" xfId="45291" xr:uid="{3A11AB86-4C75-421A-BFF3-48A1E9FB9099}"/>
    <cellStyle name="style1544786076410" xfId="45292" xr:uid="{6047988A-DE2C-49FF-B5A5-E61C917827EE}"/>
    <cellStyle name="style1544786076520" xfId="45293" xr:uid="{D596E062-BF0D-4020-A9BD-4078F8A4E256}"/>
    <cellStyle name="style1544786076643" xfId="45296" xr:uid="{F77D4E0C-A9B0-4DD1-A257-3145BFF1B4AA}"/>
    <cellStyle name="style1544786076762" xfId="45294" xr:uid="{8CC31F92-5E17-4854-A75A-5C59D7978D8B}"/>
    <cellStyle name="style1544786076895" xfId="45297" xr:uid="{29009DC2-5218-4306-911A-B1340D90F6D6}"/>
    <cellStyle name="style1544786077006" xfId="45301" xr:uid="{F684246E-9049-4DA2-822D-31315C7EA41D}"/>
    <cellStyle name="style1544786077114" xfId="45302" xr:uid="{9B77C0D4-0764-4041-A853-57AEC2078DA5}"/>
    <cellStyle name="style1544786077222" xfId="45295" xr:uid="{6102DBA0-1B5A-4247-82C5-3430A16851C9}"/>
    <cellStyle name="style1544786077661" xfId="45298" xr:uid="{F25D43F8-B999-4C8D-A219-FA39A85BFDBF}"/>
    <cellStyle name="style1544786077768" xfId="45299" xr:uid="{694CD174-41FA-4035-B8A7-5BAC4D150039}"/>
    <cellStyle name="style1544786077985" xfId="45300" xr:uid="{709127E5-37DF-4AE2-BDB1-AE9DD545AD82}"/>
    <cellStyle name="style1544786078109" xfId="45303" xr:uid="{0DCFC07F-E0CC-4C4D-A138-87E42A51BA3F}"/>
    <cellStyle name="style1544786078217" xfId="45304" xr:uid="{F958FC21-54D2-4AE7-9849-446FA8E694B0}"/>
    <cellStyle name="style1544786078439" xfId="45305" xr:uid="{4C6A30F7-5A7C-48CA-B32F-BD0599FE6BA1}"/>
    <cellStyle name="style1544786080219" xfId="45306" xr:uid="{6088CC59-4CBF-4AE6-A9DE-384DBE06AD22}"/>
    <cellStyle name="style1544786080336" xfId="45307" xr:uid="{087C20CF-98F5-430E-9A65-07978977EE5C}"/>
    <cellStyle name="style1544786080442" xfId="45312" xr:uid="{441AF272-0211-4603-B138-54DEE2207588}"/>
    <cellStyle name="style1544786080551" xfId="45313" xr:uid="{B3AA99BE-50DE-4569-9E33-BA2A89AF3BD1}"/>
    <cellStyle name="style1544786080773" xfId="45309" xr:uid="{0707C6A3-269E-4B5A-8BED-9F0FEFAE4501}"/>
    <cellStyle name="style1544786080878" xfId="45310" xr:uid="{40E29D58-CF64-4D59-BC35-03B1D12E82E7}"/>
    <cellStyle name="style1544786080985" xfId="45308" xr:uid="{B64EE62C-E488-4837-813E-3902101F5962}"/>
    <cellStyle name="style1544786081094" xfId="45311" xr:uid="{5EE75F65-CC17-421D-B816-05C64D74058C}"/>
    <cellStyle name="style1544786081204" xfId="45314" xr:uid="{A8309976-F591-4600-96AB-B107AE7ECE63}"/>
    <cellStyle name="style1544786081312" xfId="45315" xr:uid="{581693EC-CC73-4FCC-862A-A6707FC5900C}"/>
    <cellStyle name="style1544786081427" xfId="45316" xr:uid="{27EE4675-9D58-414B-AE74-FF6AA78628AB}"/>
    <cellStyle name="style1544786081539" xfId="45317" xr:uid="{F9E7B72B-9E31-4702-9E43-2019B97CCAE0}"/>
    <cellStyle name="style1544786081653" xfId="45318" xr:uid="{436BA273-D66E-40D7-BD4A-5F842C34EE91}"/>
    <cellStyle name="style1544786081770" xfId="45321" xr:uid="{B8C5CC04-D6F5-441F-9CF0-04BD5775C444}"/>
    <cellStyle name="style1544786081878" xfId="45319" xr:uid="{EE23EB65-48D8-40FA-A9FD-66F4E824132D}"/>
    <cellStyle name="style1544786081985" xfId="45322" xr:uid="{3C4DB5D7-D9B4-4987-AB31-0C74731F4F56}"/>
    <cellStyle name="style1544786082095" xfId="45327" xr:uid="{03EA582F-AECE-4BDA-BCC1-D42A9F28D6C0}"/>
    <cellStyle name="style1544786082202" xfId="45328" xr:uid="{21281E66-7B0D-4CE8-9314-92AE65D744D6}"/>
    <cellStyle name="style1544786082315" xfId="45320" xr:uid="{8E018F8D-F71A-488C-AF9E-0F5EEC545281}"/>
    <cellStyle name="style1544786082782" xfId="45323" xr:uid="{A04DE994-1B66-4B45-AB36-F09EEBE693DD}"/>
    <cellStyle name="style1544786082892" xfId="45324" xr:uid="{92B53EF8-08DA-4B76-B035-924AD2D1F3AA}"/>
    <cellStyle name="style1544786083001" xfId="45325" xr:uid="{C01614C8-1EA5-4F25-B3CB-44C95770BF4F}"/>
    <cellStyle name="style1544786083110" xfId="45326" xr:uid="{2E459D6D-E250-4F47-9791-8C2E00B29A90}"/>
    <cellStyle name="style1544786083238" xfId="45329" xr:uid="{7403A078-3297-47CD-B307-C347BCD5DC2B}"/>
    <cellStyle name="style1544786083347" xfId="45330" xr:uid="{C3668285-B34F-4C64-AB63-69A55E50A10D}"/>
    <cellStyle name="style1544786083460" xfId="45331" xr:uid="{D75AECD2-066B-46B3-9FD4-797932F6EAE0}"/>
    <cellStyle name="style1544786083591" xfId="45332" xr:uid="{AA9CB41E-E469-44C8-BEDF-0E205642286C}"/>
    <cellStyle name="style1544786083716" xfId="45333" xr:uid="{F8A2AE6C-D7BB-44C8-A648-522D6732E417}"/>
    <cellStyle name="style1544786083809" xfId="45334" xr:uid="{A9BAE2A5-6C9A-43D2-9D06-AC659F986694}"/>
    <cellStyle name="style1544786083904" xfId="45335" xr:uid="{E3649ED4-7349-4183-B51E-D0CED3275934}"/>
    <cellStyle name="style1544786084070" xfId="45336" xr:uid="{E1F6938F-D9E6-4FB8-BC7C-B21DBCCCAF60}"/>
    <cellStyle name="style1544786084168" xfId="45337" xr:uid="{C49C7AFC-3A43-4AF4-AAC6-62C52612F2CB}"/>
    <cellStyle name="style1544786084265" xfId="45338" xr:uid="{853E8AA9-35C8-4021-9A05-61EB06616052}"/>
    <cellStyle name="style1544786084361" xfId="45339" xr:uid="{0FEFD60D-AA78-4038-A286-E397F4FA26E3}"/>
    <cellStyle name="style1544786084466" xfId="45340" xr:uid="{7CDD6E5E-AF9D-455B-BF19-F894F4086AC2}"/>
    <cellStyle name="style1544786084577" xfId="45341" xr:uid="{DA3574F4-8031-4F0E-8908-D4F8CCE91962}"/>
    <cellStyle name="style1544786084675" xfId="45342" xr:uid="{DDCEAA0A-615A-4D5F-8C69-F331256BC102}"/>
    <cellStyle name="style1544786084776" xfId="45343" xr:uid="{598A684B-B27A-4139-BDF6-66C8568CC26D}"/>
    <cellStyle name="style1544786084873" xfId="45344" xr:uid="{A0D399E8-A108-4936-899C-60C53D6C2EF7}"/>
    <cellStyle name="style1544786088033" xfId="45345" xr:uid="{11565914-1D56-4330-A546-97EA5E5DE6B1}"/>
    <cellStyle name="style1544786088158" xfId="45346" xr:uid="{4D369757-0FC4-4B3A-9D4C-8299CA96ED45}"/>
    <cellStyle name="style1544786088268" xfId="45351" xr:uid="{88BA1AF6-B267-4B5B-BF3B-34226CD4265A}"/>
    <cellStyle name="style1544786088384" xfId="45352" xr:uid="{5AFD3598-B692-4FE2-B9D4-B9A28A148249}"/>
    <cellStyle name="style1544786088799" xfId="45348" xr:uid="{8EDEFF1B-5B41-4E31-B867-A5A79CCE9957}"/>
    <cellStyle name="style1544786089047" xfId="45349" xr:uid="{EBF3E2C8-76E4-4E52-A1AC-CCEB7294F15B}"/>
    <cellStyle name="style1544786089387" xfId="45347" xr:uid="{DD1FE19F-3D5A-432E-883B-7E78C2BD315E}"/>
    <cellStyle name="style1544786089542" xfId="45350" xr:uid="{3CAC13D1-ACE7-4075-9DC0-27E5D7B0ED6D}"/>
    <cellStyle name="style1544786089705" xfId="45353" xr:uid="{BDBBC9FD-2062-452A-BA92-D827682A90D2}"/>
    <cellStyle name="style1544786089820" xfId="45354" xr:uid="{92E29602-4EB9-4A4E-9E17-E1E65B8CD6CB}"/>
    <cellStyle name="style1544786089991" xfId="45355" xr:uid="{3CD2DBE1-18E4-460B-B28B-F83649AC3630}"/>
    <cellStyle name="style1544786090107" xfId="45356" xr:uid="{E44B0815-5FC5-4CE6-93FC-F68024A29F5F}"/>
    <cellStyle name="style1544786090242" xfId="45357" xr:uid="{CE2B715A-E1C0-438C-A118-214C860CAD1C}"/>
    <cellStyle name="style1544786090368" xfId="45363" xr:uid="{2700EB49-5945-44F6-A0C8-F35B7A24DC45}"/>
    <cellStyle name="style1544786090531" xfId="45369" xr:uid="{9F54B420-A960-41BA-9A10-479A298DC783}"/>
    <cellStyle name="style1544786090649" xfId="45358" xr:uid="{477B7F73-0190-45C3-8983-841712557D1B}"/>
    <cellStyle name="style1544786090759" xfId="45364" xr:uid="{9B88E699-B90C-41F1-9B68-8487B19B3201}"/>
    <cellStyle name="style1544786090873" xfId="45370" xr:uid="{74E2B667-9756-4BFF-A094-D977A0D62F0B}"/>
    <cellStyle name="style1544786091005" xfId="45359" xr:uid="{BC498CBB-A128-4707-B94A-FB53F6D2D95D}"/>
    <cellStyle name="style1544786091194" xfId="45360" xr:uid="{BCD825C2-F3B3-44B6-A2DE-6A4D3F340E39}"/>
    <cellStyle name="style1544786091348" xfId="45361" xr:uid="{989031E6-BD22-40B9-BD34-AE47E58A5936}"/>
    <cellStyle name="style1544786091476" xfId="45362" xr:uid="{552D1D09-5761-4A28-97D8-D0496A3E0CC7}"/>
    <cellStyle name="style1544786091609" xfId="45365" xr:uid="{ED6B5968-E7DE-45A6-A525-F2EF90DC7BED}"/>
    <cellStyle name="style1544786091728" xfId="45366" xr:uid="{E6BB3D29-76B1-4AA5-8508-70098BAC4DDF}"/>
    <cellStyle name="style1544786091854" xfId="45367" xr:uid="{D5AA20EB-6761-414F-AD12-D6673000F958}"/>
    <cellStyle name="style1544786091979" xfId="45368" xr:uid="{3D98BCE6-7105-489C-A283-6DE7408F1DA3}"/>
    <cellStyle name="style1544786092105" xfId="45371" xr:uid="{26215008-5746-49D5-8D36-829710848124}"/>
    <cellStyle name="style1544786092233" xfId="45372" xr:uid="{99220A73-67D2-4A0D-8404-D79F938661EF}"/>
    <cellStyle name="style1544786092359" xfId="45373" xr:uid="{A8A2113C-5EE4-418E-AFB5-AD5C6956F279}"/>
    <cellStyle name="style1544786092475" xfId="45374" xr:uid="{7F13E28B-ACB7-4314-93E8-67B99BE7C4C6}"/>
    <cellStyle name="style1544786092611" xfId="45375" xr:uid="{18ED81C3-528E-4188-8E94-15C20C4988DE}"/>
    <cellStyle name="style1544786092714" xfId="45376" xr:uid="{BF39E276-9A8A-4C8B-B0EB-5E6E8E8C323A}"/>
    <cellStyle name="style1544786092810" xfId="45377" xr:uid="{2DD964AF-863D-46D7-8667-FFCA61249501}"/>
    <cellStyle name="style1544786092909" xfId="45378" xr:uid="{9ACAD42D-6A81-41E3-98B7-91AF1F3375B3}"/>
    <cellStyle name="style1544786093037" xfId="45379" xr:uid="{92329B92-4AD1-4AAC-8376-DE2BF53FD70E}"/>
    <cellStyle name="style1544786093139" xfId="45380" xr:uid="{9635F65E-6825-4773-80C2-52F40860DB7C}"/>
    <cellStyle name="style1544786093260" xfId="45381" xr:uid="{3ECAC60E-1B3A-460D-8001-E26E6DEA0DA1}"/>
    <cellStyle name="style1544786093367" xfId="45382" xr:uid="{E3191942-05D3-4488-805A-33CB1F60F905}"/>
    <cellStyle name="style1544786093491" xfId="45383" xr:uid="{0323CD6C-DBBE-4F26-985C-0123445AFB91}"/>
    <cellStyle name="style1544786093591" xfId="45384" xr:uid="{6FE00058-FAB2-4090-A830-D7F5F92C16E5}"/>
    <cellStyle name="style1544786093685" xfId="45385" xr:uid="{4ED18D10-D31A-4B87-AE38-27D132A3E2AE}"/>
    <cellStyle name="style1544786093780" xfId="45386" xr:uid="{21955E5C-C75D-4878-806A-24E3443DA071}"/>
    <cellStyle name="style1544786096106" xfId="45388" xr:uid="{D0029DD5-674C-41BE-B2E5-84F0CE9D61A6}"/>
    <cellStyle name="style1544786096242" xfId="45389" xr:uid="{70BA2207-2F18-44AC-9F92-4EA19DD06953}"/>
    <cellStyle name="style1544786096405" xfId="45387" xr:uid="{73FF1AC8-B42E-4392-9635-5859DDF9CD88}"/>
    <cellStyle name="style1544786096551" xfId="45390" xr:uid="{991C388C-6125-4848-8534-5F3A87EB5917}"/>
    <cellStyle name="style1544786096702" xfId="45391" xr:uid="{74E35CB0-87EA-4888-B1C5-C7C843267094}"/>
    <cellStyle name="style1544786096837" xfId="45392" xr:uid="{5D0C1CF8-2323-47C8-B252-38799C363A19}"/>
    <cellStyle name="style1544786096973" xfId="45393" xr:uid="{1C22D5B7-E469-4AF2-872F-9B4FF37FDFC7}"/>
    <cellStyle name="style1544786097099" xfId="45394" xr:uid="{37CE78C0-6A3A-4A61-9EA9-324DC45F7F74}"/>
    <cellStyle name="style1544786097224" xfId="45396" xr:uid="{45FAA540-0D44-4D3F-8E11-8ACC6A35ACA0}"/>
    <cellStyle name="style1544786097346" xfId="45397" xr:uid="{B91C6F72-CB6E-4BE0-8ABC-2AC3B78CF800}"/>
    <cellStyle name="style1544786097470" xfId="45399" xr:uid="{409976ED-9CAE-4A96-89EE-47FA93C45E59}"/>
    <cellStyle name="style1544786097606" xfId="45400" xr:uid="{25B9CC79-B16F-44C1-B0B6-58A8DAE90BA0}"/>
    <cellStyle name="style1544786097737" xfId="45395" xr:uid="{6C2A5BA9-50F7-4F29-9D9E-22EAB8E8B1B9}"/>
    <cellStyle name="style1544786097873" xfId="45398" xr:uid="{8FF2BAD2-85DC-416C-A4B0-841BCBD39660}"/>
    <cellStyle name="style1544786098005" xfId="45401" xr:uid="{42FA084A-5206-4DB8-BDC1-BA7536D0626F}"/>
    <cellStyle name="style1544786098288" xfId="45403" xr:uid="{BB732A74-AB21-468C-8042-DEA20B0C4167}"/>
    <cellStyle name="style1544786098425" xfId="45404" xr:uid="{D6CD7695-4C7D-4CD4-B7B7-338CFBE76051}"/>
    <cellStyle name="style1544786098564" xfId="45402" xr:uid="{0C20532B-5CA7-45E0-8835-50380C8EAD14}"/>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647792644" xfId="45678" xr:uid="{73CD86C4-50CF-43B9-9552-3BD91E023F71}"/>
    <cellStyle name="style1558647792691" xfId="45681" xr:uid="{0BAA1B13-2C6C-428E-B81E-82A95BBC5EC5}"/>
    <cellStyle name="style1558647792801" xfId="45684" xr:uid="{8AE74A98-263D-4B9C-94CE-893B8063C726}"/>
    <cellStyle name="style1558647792816" xfId="45687" xr:uid="{0A10323A-FCBC-46D7-8602-B1A327858760}"/>
    <cellStyle name="style1558647792848" xfId="45692" xr:uid="{D1E517F1-CE44-46C0-B2B0-3695773ECF9D}"/>
    <cellStyle name="style1558647792894" xfId="45695" xr:uid="{9C935ABA-F884-4B21-8810-63681C8D92AB}"/>
    <cellStyle name="style1558647792926" xfId="45698" xr:uid="{367DC9C8-0C5B-4F8C-9902-1A4F6E25A4FD}"/>
    <cellStyle name="style1558647793002" xfId="45718" xr:uid="{EC84844D-09F8-4611-B43A-140873A0CEA4}"/>
    <cellStyle name="style1558647793014" xfId="45719" xr:uid="{4275CD3C-5470-44A4-8567-F8817A5431A0}"/>
    <cellStyle name="style1558647793046" xfId="45717" xr:uid="{20868FA9-96FE-437D-A430-7075CAC3B99D}"/>
    <cellStyle name="style1558647793077" xfId="45720" xr:uid="{79ECDB92-3362-416E-BE81-2FCE2FF2BA13}"/>
    <cellStyle name="style1558647793093" xfId="45721" xr:uid="{1FE4D574-FAAC-405F-ABA2-774EB1EEEA4F}"/>
    <cellStyle name="style1558647793124" xfId="45722" xr:uid="{65FAB6F9-6F88-412C-83C2-CA9D46E3BB9F}"/>
    <cellStyle name="style1558647793186" xfId="45723" xr:uid="{F9AE7C5D-AC4E-4303-9D4E-9FA59EE777BB}"/>
    <cellStyle name="style1558647793217" xfId="45724" xr:uid="{82B95070-C66B-4137-B01B-1B0F2F2C309A}"/>
    <cellStyle name="style1558647793233" xfId="45725" xr:uid="{CFD67EFB-3E7C-430C-8B1E-B79305DC088D}"/>
    <cellStyle name="style1558647793280" xfId="45730" xr:uid="{7BFB6B33-20B0-4AA6-9D43-F96BD1DE95F3}"/>
    <cellStyle name="style1558647793296" xfId="45731" xr:uid="{84B55FC4-1CE4-439C-A2F2-B493D8541FAE}"/>
    <cellStyle name="style1558647807250" xfId="45679" xr:uid="{627C1363-F63D-4B15-ABDB-B14F0F8419AE}"/>
    <cellStyle name="style1558647807304" xfId="45682" xr:uid="{5E991F0D-0A0F-4CD8-85E9-8C4D11FAC27B}"/>
    <cellStyle name="style1558647807393" xfId="45685" xr:uid="{380B512C-08D9-4D8D-AD6C-E9525612849F}"/>
    <cellStyle name="style1558647807409" xfId="45688" xr:uid="{EEC056B0-E9A2-42B5-ADCF-489859838B06}"/>
    <cellStyle name="style1558647807440" xfId="45690" xr:uid="{83875565-997D-48A5-BA5F-74BC420A35CA}"/>
    <cellStyle name="style1558647807471" xfId="45693" xr:uid="{A7C5B570-2C12-4369-A584-58A450BD61CB}"/>
    <cellStyle name="style1558647807502" xfId="45697" xr:uid="{1375082D-D8AB-4457-B511-6BCC99C59A01}"/>
    <cellStyle name="style1558647807580" xfId="45700" xr:uid="{FECB0C59-E917-4EDD-AEA7-C34292693E8F}"/>
    <cellStyle name="style1558647807606" xfId="45701" xr:uid="{B95BF557-C52E-4ACE-9FC3-C061E7FADCAF}"/>
    <cellStyle name="style1558647807622" xfId="45699" xr:uid="{CDED29C7-4CB7-4F9C-8521-C2445410BE24}"/>
    <cellStyle name="style1558647807637" xfId="45705" xr:uid="{8C12C1A4-585A-4DB0-8295-18A8F0666E47}"/>
    <cellStyle name="style1558647807669" xfId="45706" xr:uid="{5BC84C5F-ADBC-47FB-802F-B0D3194285BB}"/>
    <cellStyle name="style1558647807684" xfId="45707" xr:uid="{8A566601-F73C-4080-9B13-9170D999C41F}"/>
    <cellStyle name="style1558647807747" xfId="45711" xr:uid="{C1769B76-DC47-479B-98EF-719A0A7DC583}"/>
    <cellStyle name="style1558647807762" xfId="45712" xr:uid="{8C952A2F-E907-4A52-9AF4-BF9465790CE7}"/>
    <cellStyle name="style1558647807778" xfId="45713" xr:uid="{D82FE9E1-13EC-4B90-BCF9-AD3EEA107304}"/>
    <cellStyle name="style1558647807836" xfId="45726" xr:uid="{49BB6062-F10E-4836-89BA-53CEB772C2E5}"/>
    <cellStyle name="style1558647807855" xfId="45728" xr:uid="{B92AA608-EFE4-4AA5-8E72-12FC9166CEA3}"/>
    <cellStyle name="style1558647821035" xfId="45680" xr:uid="{14CFCDF4-AFF7-446D-BF44-C5DE845BDEA8}"/>
    <cellStyle name="style1558647821089" xfId="45683" xr:uid="{597553E8-C85B-4035-B94C-E6EB7B76BADF}"/>
    <cellStyle name="style1558647821174" xfId="45686" xr:uid="{5EAE88FE-1D08-4ED3-B3B4-1B5A8EC337F2}"/>
    <cellStyle name="style1558647821190" xfId="45689" xr:uid="{A970911A-4285-4CE0-84DE-8A6F0E19BCDD}"/>
    <cellStyle name="style1558647821221" xfId="45691" xr:uid="{DA6A0D64-5E36-42BA-B292-8C84DE0C13A6}"/>
    <cellStyle name="style1558647821268" xfId="45694" xr:uid="{814C802C-FCFC-4D3F-BD11-D4FCF6C4212B}"/>
    <cellStyle name="style1558647821299" xfId="45696" xr:uid="{91087A88-42B0-4168-B1EB-FD6B1CD37BCF}"/>
    <cellStyle name="style1558647821362" xfId="45703" xr:uid="{E3692AED-8139-4F16-BEBA-7A1CAA916F6A}"/>
    <cellStyle name="style1558647821377" xfId="45704" xr:uid="{CD585DC6-E07C-45E4-8753-58398652F05E}"/>
    <cellStyle name="style1558647821408" xfId="45702" xr:uid="{956004B2-6957-4D22-82A4-EE6604BAECF9}"/>
    <cellStyle name="style1558647821424" xfId="45708" xr:uid="{184714BF-C50C-439D-B87F-DE9EF165EFA2}"/>
    <cellStyle name="style1558647821455" xfId="45709" xr:uid="{7FAE8755-9869-490D-886D-B3AD27E0B54B}"/>
    <cellStyle name="style1558647821471" xfId="45710" xr:uid="{366EFDEA-5EAD-4CAA-B4B0-ED84F2F502DD}"/>
    <cellStyle name="style1558647821533" xfId="45714" xr:uid="{BC527635-57BC-4AC6-A309-80EBA4198FFE}"/>
    <cellStyle name="style1558647821549" xfId="45715" xr:uid="{E2874F3F-A1AE-4B05-9458-8CAE19F5F0DC}"/>
    <cellStyle name="style1558647821580" xfId="45716" xr:uid="{46C28E82-F4EB-41B2-A576-5C7CB998D659}"/>
    <cellStyle name="style1558647821626" xfId="45727" xr:uid="{BE02494C-E771-4491-AE11-CACA35B2ABCF}"/>
    <cellStyle name="style1558647821645" xfId="45729" xr:uid="{2ACCC3F2-D8EB-4840-BE5D-A6D3F4B33EF2}"/>
    <cellStyle name="style1558684929920" xfId="45456" xr:uid="{3DD5DDF6-5370-4ACA-AC2C-B4E70D640B2B}"/>
    <cellStyle name="style1558684929935" xfId="45457" xr:uid="{94919472-B0B8-450D-8C96-9B22A4FF1730}"/>
    <cellStyle name="style1558684929967" xfId="45462" xr:uid="{33999F33-4C2B-4ADB-B608-38F963CF4D04}"/>
    <cellStyle name="style1558684929994" xfId="45463" xr:uid="{563CDB3D-558A-4E30-8836-558BEE72BAF6}"/>
    <cellStyle name="style1558684930031" xfId="45459" xr:uid="{6C9A41A1-E823-465E-81DC-2E0BF99CCD1D}"/>
    <cellStyle name="style1558684930047" xfId="45460" xr:uid="{AAD9640D-BD2A-4A0B-A8DF-366B068B0ACD}"/>
    <cellStyle name="style1558684930078" xfId="45458" xr:uid="{5E88FA1A-19C3-4E1E-9B90-8020810133DF}"/>
    <cellStyle name="style1558684930094" xfId="45461" xr:uid="{4A795733-BFC9-473B-99AF-713E48A3CEF9}"/>
    <cellStyle name="style1558684930125" xfId="45464" xr:uid="{619A7B5C-5AC8-4CC8-99D1-CB06A17E6EFE}"/>
    <cellStyle name="style1558684930141" xfId="45465" xr:uid="{0FFF5477-C549-4EF5-86C9-387A5843AE6F}"/>
    <cellStyle name="style1558684930156" xfId="45466" xr:uid="{DC2BDFAE-79FA-45D9-8184-B6A3DF4FF448}"/>
    <cellStyle name="style1558684930194" xfId="45467" xr:uid="{FF864EB5-8E0C-4927-AA79-EEE370BC7E5E}"/>
    <cellStyle name="style1558684930209" xfId="45468" xr:uid="{28AEF700-FD18-4ADE-B51A-2043D7244D5E}"/>
    <cellStyle name="style1558684930241" xfId="45474" xr:uid="{71ADA953-F336-4A8A-A889-E546BC582F02}"/>
    <cellStyle name="style1558684930272" xfId="45469" xr:uid="{7F6CDEC4-EB69-4CBA-9F56-40E6D153AA1E}"/>
    <cellStyle name="style1558684930287" xfId="45475" xr:uid="{9FFBF3C3-BA82-4F1A-B73B-04FCFA45FA2C}"/>
    <cellStyle name="style1558684930319" xfId="45480" xr:uid="{28BA2298-75CC-4961-8679-A7AA7DB76B3C}"/>
    <cellStyle name="style1558684930334" xfId="45481" xr:uid="{97D7FD73-B188-4B27-BBBF-056419B61CC8}"/>
    <cellStyle name="style1558684930366" xfId="45470" xr:uid="{6FC4BDA5-576A-4F57-8190-D21590F3DB3C}"/>
    <cellStyle name="style1558684930397" xfId="45471" xr:uid="{6447A139-8F17-4132-B88C-27270926A64C}"/>
    <cellStyle name="style1558684930412" xfId="45472" xr:uid="{DD04609E-ED73-4CB1-A881-69303946336D}"/>
    <cellStyle name="style1558684930444" xfId="45473" xr:uid="{79AAD25C-7CE7-4B46-8752-67352EA8C1B8}"/>
    <cellStyle name="style1558684930459" xfId="45476" xr:uid="{93EDA8BE-DDA0-41D4-B014-569F8FC10075}"/>
    <cellStyle name="style1558684930490" xfId="45477" xr:uid="{9DE867D9-5D93-48FE-BAE4-3C1A97521184}"/>
    <cellStyle name="style1558684930520" xfId="45478" xr:uid="{8E5B4A1B-D4B5-4CC2-998E-099D3582B94C}"/>
    <cellStyle name="style1558684930533" xfId="45479" xr:uid="{55FD6563-AFF4-499B-A05E-F7EC2B0D92E5}"/>
    <cellStyle name="style1558684930564" xfId="45482" xr:uid="{87FA898C-1E98-49F2-A846-AD021FA5BB56}"/>
    <cellStyle name="style1558684930595" xfId="45483" xr:uid="{41B1CD01-7183-427A-A0DD-7BDA5FBA2116}"/>
    <cellStyle name="style1558684930626" xfId="45484" xr:uid="{02B0BD3D-FBBA-45B2-9E2A-65F77E6139E6}"/>
    <cellStyle name="style1558684930642" xfId="45485" xr:uid="{B52BBA49-89F9-4A01-932C-B16FA011C85F}"/>
    <cellStyle name="style1558684943746" xfId="45486" xr:uid="{B6CB0DC1-3B44-48AB-9E35-5B73E2A35708}"/>
    <cellStyle name="style1558684943780" xfId="45487" xr:uid="{4F0672F4-65E2-4E83-BE19-4CCA07DFDAE4}"/>
    <cellStyle name="style1558684943800" xfId="45492" xr:uid="{9BA78662-0A30-4A70-BF25-A112957456E6}"/>
    <cellStyle name="style1558684943815" xfId="45493" xr:uid="{2E4DFAE2-5E1C-40CC-A66A-0FECC1CC0341}"/>
    <cellStyle name="style1558684943862" xfId="45489" xr:uid="{0ABCDDB9-00CA-4825-9464-9012C3EE5736}"/>
    <cellStyle name="style1558684943878" xfId="45490" xr:uid="{862F74DD-25EC-443F-B48A-865B12CCD5A6}"/>
    <cellStyle name="style1558684943893" xfId="45488" xr:uid="{FB8D6FE1-A5BD-48F4-84AE-757D4003DD3F}"/>
    <cellStyle name="style1558684943925" xfId="45491" xr:uid="{E0D3E65D-DFFC-4303-98AE-E8A86AA80D78}"/>
    <cellStyle name="style1558684943940" xfId="45494" xr:uid="{72675A81-F022-45EA-9522-A390DA592E7C}"/>
    <cellStyle name="style1558684943971" xfId="45495" xr:uid="{A47393C0-B26E-4860-8F58-707665E844FE}"/>
    <cellStyle name="style1558684943987" xfId="45496" xr:uid="{6D866858-22EA-452A-B243-4AC009469B51}"/>
    <cellStyle name="style1558684944003" xfId="45497" xr:uid="{6CA26A6B-C1FB-4B22-893D-828D10978CA3}"/>
    <cellStyle name="style1558684944034" xfId="45498" xr:uid="{56A418A1-7913-4991-81E8-77AC2E961452}"/>
    <cellStyle name="style1558684944050" xfId="45504" xr:uid="{952C799F-92FC-4EAB-B271-BD39AA4D4303}"/>
    <cellStyle name="style1558684944081" xfId="45499" xr:uid="{4D0C18E5-5726-4440-B579-55CC7F6F1033}"/>
    <cellStyle name="style1558684944096" xfId="45505" xr:uid="{DD2F222F-D955-41D4-B9FB-CCC5F91F2E6F}"/>
    <cellStyle name="style1558684944112" xfId="45510" xr:uid="{3043F955-31C2-42C2-BBEA-C43FEC8C75F9}"/>
    <cellStyle name="style1558684944143" xfId="45511" xr:uid="{0EAC6005-6507-48AC-85C7-62C17EB79CD7}"/>
    <cellStyle name="style1558684944159" xfId="45500" xr:uid="{8891622F-CBE4-4A3A-AA51-1891A45EF638}"/>
    <cellStyle name="style1558684944185" xfId="45501" xr:uid="{D59BBF65-9D46-4086-B087-38F2EA5A43C5}"/>
    <cellStyle name="style1558684944201" xfId="45502" xr:uid="{D2F91ECD-F8DB-4A20-B019-CC9BCC94B747}"/>
    <cellStyle name="style1558684944232" xfId="45503" xr:uid="{F864FE5E-F1A8-4C25-B639-EADA164421CC}"/>
    <cellStyle name="style1558684944248" xfId="45506" xr:uid="{FF84D745-2D3A-41B7-B2E0-D3AB3FC3E1F6}"/>
    <cellStyle name="style1558684944263" xfId="45507" xr:uid="{95309D34-C612-4878-ADE9-EA4A3A8AC146}"/>
    <cellStyle name="style1558684944297" xfId="45508" xr:uid="{EB004D06-236A-42B2-9467-1383EC9C3453}"/>
    <cellStyle name="style1558684944316" xfId="45509" xr:uid="{CC006F24-C5FA-4BC3-A427-44A30C8A09D8}"/>
    <cellStyle name="style1558684944347" xfId="45512" xr:uid="{EDCB648B-2F25-4D2B-9DD7-FC316B0E951B}"/>
    <cellStyle name="style1558684944378" xfId="45513" xr:uid="{EFF8ABCA-416C-4778-9440-BED419237CCB}"/>
    <cellStyle name="style1558684944394" xfId="45514" xr:uid="{6A7BD1B7-12B6-4551-B8A1-EC79398E6355}"/>
    <cellStyle name="style1558684944410" xfId="45515" xr:uid="{78C720AC-BD6F-4151-B574-F12A33647845}"/>
    <cellStyle name="style1558684957614" xfId="45516" xr:uid="{162E033A-C60E-4307-9EF9-8FD44278AD43}"/>
    <cellStyle name="style1558684957646" xfId="45517" xr:uid="{9FB9FA26-CFD2-45D3-9E14-F1E3506D6090}"/>
    <cellStyle name="style1558684957661" xfId="45522" xr:uid="{4C4FE545-6891-4B33-A26F-A458011156B7}"/>
    <cellStyle name="style1558684957677" xfId="45523" xr:uid="{DC767353-89EC-4996-841A-B004A9F7D29D}"/>
    <cellStyle name="style1558684957724" xfId="45519" xr:uid="{11B8E601-0ECE-482B-91EC-7EA23E77E32B}"/>
    <cellStyle name="style1558684957739" xfId="45520" xr:uid="{7F70303B-24F2-4093-BB60-906B1FC4AFDA}"/>
    <cellStyle name="style1558684957771" xfId="45518" xr:uid="{C2344120-8092-4C90-87B7-F3C9EB2F7920}"/>
    <cellStyle name="style1558684957786" xfId="45521" xr:uid="{7F124E58-E53A-439C-BD92-17305A826CDF}"/>
    <cellStyle name="style1558684957817" xfId="45524" xr:uid="{9329FA19-05D2-4691-B508-0885F88641B0}"/>
    <cellStyle name="style1558684957833" xfId="45525" xr:uid="{484F2C43-AA36-4FA0-B52D-2BC88A4BBCAE}"/>
    <cellStyle name="style1558684957849" xfId="45526" xr:uid="{89EFD69F-F67C-4936-9777-2E7EC054B3A6}"/>
    <cellStyle name="style1558684957880" xfId="45527" xr:uid="{0EA9C068-9897-43EB-A096-185CB27F9AE5}"/>
    <cellStyle name="style1558684957896" xfId="45528" xr:uid="{102ABA25-A617-4963-8F39-ADBD92F11086}"/>
    <cellStyle name="style1558684957927" xfId="45534" xr:uid="{3AE55854-AE2F-4729-BB0F-4A3225342B2E}"/>
    <cellStyle name="style1558684957942" xfId="45529" xr:uid="{8EF69A37-EAF4-4E06-9393-44E23027C4B1}"/>
    <cellStyle name="style1558684957958" xfId="45535" xr:uid="{732AD541-BBEA-478F-95AC-BAC0C270347C}"/>
    <cellStyle name="style1558684957989" xfId="45540" xr:uid="{4EAE3EC3-8AD7-4C95-8E0A-9D912A9051FA}"/>
    <cellStyle name="style1558684958005" xfId="45541" xr:uid="{A31DB829-FAE4-458C-B36A-9022C8F94A13}"/>
    <cellStyle name="style1558684958036" xfId="45530" xr:uid="{D464E398-B5BC-4CAE-AF21-9DFAB0C7A73F}"/>
    <cellStyle name="style1558684958052" xfId="45531" xr:uid="{AAA9AF1A-FD3C-4948-80A7-ADE6A9493D5A}"/>
    <cellStyle name="style1558684958083" xfId="45532" xr:uid="{3846F931-F004-4180-A4FF-516AE9917323}"/>
    <cellStyle name="style1558684958098" xfId="45533" xr:uid="{2F9678FE-7995-4BB7-BA1C-52E5C2DE1B4A}"/>
    <cellStyle name="style1558684958114" xfId="45536" xr:uid="{AEAA8266-31E7-4120-A98F-5B0F99034CF9}"/>
    <cellStyle name="style1558684958145" xfId="45537" xr:uid="{3BA8CF9D-8984-45FB-93B0-0A0F12E3BFFA}"/>
    <cellStyle name="style1558684958160" xfId="45538" xr:uid="{AD396B0E-11E8-4B87-8DA1-69CCDD4CB7F4}"/>
    <cellStyle name="style1558684958193" xfId="45539" xr:uid="{7E7B5B6F-AE4E-404E-9225-4E35830B0281}"/>
    <cellStyle name="style1558684958240" xfId="45542" xr:uid="{1A382C47-138B-4A68-B607-FDD21D5C0683}"/>
    <cellStyle name="style1558684958255" xfId="45543" xr:uid="{08217E12-E5CA-4040-BF10-07BB7922CB99}"/>
    <cellStyle name="style1558684958287" xfId="45544" xr:uid="{F8510E7B-2B8D-4599-B75C-9512A856C5BC}"/>
    <cellStyle name="style1558684958302" xfId="45545" xr:uid="{4DEB21B6-89EB-4276-9B36-8567EDE3C4A3}"/>
    <cellStyle name="style1558684972034" xfId="45546" xr:uid="{79873E36-9354-44CE-8DB5-325557E6507B}"/>
    <cellStyle name="style1558684972054" xfId="45547" xr:uid="{6C49FC3F-2E01-46B7-9F34-896220CD6973}"/>
    <cellStyle name="style1558684972074" xfId="45552" xr:uid="{F71F0B3C-D7A3-4A19-A7B9-A0F32A3FE82C}"/>
    <cellStyle name="style1558684972095" xfId="45553" xr:uid="{80CEABEE-DA2C-489A-88CD-14564AB6EAAC}"/>
    <cellStyle name="style1558684972143" xfId="45549" xr:uid="{57788F61-0791-4EC9-B548-868CD7F11195}"/>
    <cellStyle name="style1558684972166" xfId="45550" xr:uid="{333C0433-136A-443A-8BB9-A2FAABC57B8E}"/>
    <cellStyle name="style1558684972186" xfId="45548" xr:uid="{D5737627-83AA-4D3E-953B-DD77BC5A4975}"/>
    <cellStyle name="style1558684972206" xfId="45551" xr:uid="{CC77C344-BDB9-4EB7-B6AE-A4F1ED15EB50}"/>
    <cellStyle name="style1558684972227" xfId="45554" xr:uid="{1EB7709A-8873-401C-8359-530B8E6D0E6A}"/>
    <cellStyle name="style1558684972247" xfId="45555" xr:uid="{AB19493A-56FC-41AB-816A-4AC8ABAD8E3A}"/>
    <cellStyle name="style1558684972275" xfId="45556" xr:uid="{3C484514-F45F-4AFA-8D29-4256B8278654}"/>
    <cellStyle name="style1558684972297" xfId="45557" xr:uid="{C24F2513-D6F3-40E1-B8F4-F94285406F03}"/>
    <cellStyle name="style1558684972318" xfId="45558" xr:uid="{AA6A9C89-378E-40A6-932A-20AB455B2704}"/>
    <cellStyle name="style1558684972338" xfId="45564" xr:uid="{70BC9276-592A-4B33-BA94-9E3B79A36526}"/>
    <cellStyle name="style1558684972358" xfId="45559" xr:uid="{43F11B54-B122-41BF-99AF-C47CC294D2DD}"/>
    <cellStyle name="style1558684972379" xfId="45565" xr:uid="{5145E4D4-BE09-4989-8A19-5D71FCFCFDBE}"/>
    <cellStyle name="style1558684972407" xfId="45570" xr:uid="{85F59BA3-0A80-4F9D-83BB-24ECE040C415}"/>
    <cellStyle name="style1558684972429" xfId="45571" xr:uid="{16AD7777-A79C-4DDA-93D8-07D099879229}"/>
    <cellStyle name="style1558684972449" xfId="45560" xr:uid="{97205C51-EF8B-4C3B-83AA-A135D8B67CD0}"/>
    <cellStyle name="style1558684972470" xfId="45561" xr:uid="{3B0E4D33-B09F-4750-AB85-AAE982FBB7A7}"/>
    <cellStyle name="style1558684972490" xfId="45562" xr:uid="{B0B489AD-1644-42D9-9644-6542DA0B43C1}"/>
    <cellStyle name="style1558684972518" xfId="45563" xr:uid="{9EFF1298-0CDF-4A95-AEB0-ECEFC6256564}"/>
    <cellStyle name="style1558684972538" xfId="45566" xr:uid="{66463445-9A48-416B-B482-9BA68D9F497C}"/>
    <cellStyle name="style1558684972560" xfId="45567" xr:uid="{E0C6865E-B845-4C90-9874-0076033FC55F}"/>
    <cellStyle name="style1558684972581" xfId="45568" xr:uid="{67D12226-073B-43A5-A7BC-4646524579B8}"/>
    <cellStyle name="style1558684972601" xfId="45569" xr:uid="{A1A619E2-AB22-4EAE-B3D5-154184427D2E}"/>
    <cellStyle name="style1558684972631" xfId="45572" xr:uid="{523BE79F-FC87-4CC0-A1DA-86E5EEA36D17}"/>
    <cellStyle name="style1558684972659" xfId="45573" xr:uid="{D0A36BEB-C5EF-450B-A63A-4E86362A5E87}"/>
    <cellStyle name="style1558684972680" xfId="45574" xr:uid="{12DE004D-B5D3-4AAD-9A5E-D7A0ACC2033D}"/>
    <cellStyle name="style1558684972702" xfId="45575" xr:uid="{8AD0DC2E-3ADF-436D-BD73-0ACC1A098602}"/>
    <cellStyle name="style1558684985820" xfId="45576" xr:uid="{EFFD4A83-DAB4-4246-9446-EA23398EDA9D}"/>
    <cellStyle name="style1558684985851" xfId="45577" xr:uid="{71E4834D-0D33-47E1-9884-FF3A5BA40D88}"/>
    <cellStyle name="style1558684985866" xfId="45582" xr:uid="{76E06AFA-51BB-442F-80BF-92EB861FFED7}"/>
    <cellStyle name="style1558684985898" xfId="45583" xr:uid="{43FCCA76-C6CE-46AE-9B3D-FB68DA1CA11B}"/>
    <cellStyle name="style1558684985929" xfId="45579" xr:uid="{C77A6C6F-4060-466B-89EB-08443F479385}"/>
    <cellStyle name="style1558684985960" xfId="45580" xr:uid="{08BB09DD-50BD-4519-AC7D-086F406DB5BB}"/>
    <cellStyle name="style1558684985976" xfId="45578" xr:uid="{03A10528-B649-4ED0-A8DF-4D4A34279500}"/>
    <cellStyle name="style1558684986007" xfId="45581" xr:uid="{ADDA6380-1D47-427A-8F1C-F120F03FCCB8}"/>
    <cellStyle name="style1558684986038" xfId="45584" xr:uid="{1AA623C0-D67B-4BFF-A5DC-E89612F25A45}"/>
    <cellStyle name="style1558684986054" xfId="45585" xr:uid="{E2B574FA-11BF-4D43-943E-8B1F39B23EE4}"/>
    <cellStyle name="style1558684986070" xfId="45586" xr:uid="{20835632-37C8-4BA3-A7FB-E5D6082BF427}"/>
    <cellStyle name="style1558684986101" xfId="45587" xr:uid="{5AFA2C61-F3F6-4F93-8C0D-DE3F21DD85AA}"/>
    <cellStyle name="style1558684986116" xfId="45588" xr:uid="{244FA428-BB9B-4B09-A725-295FAC0C1645}"/>
    <cellStyle name="style1558684986132" xfId="45594" xr:uid="{656EBA98-7AEE-4905-AAB2-CF0DA1505ED7}"/>
    <cellStyle name="style1558684986168" xfId="45589" xr:uid="{03A1A7E6-DF9F-450B-9018-D70FA050C889}"/>
    <cellStyle name="style1558684986189" xfId="45595" xr:uid="{70733D59-8759-4D7E-8973-FDFA9BD29D60}"/>
    <cellStyle name="style1558684986207" xfId="45600" xr:uid="{6E511B83-4273-474C-A83C-D2B475034882}"/>
    <cellStyle name="style1558684986223" xfId="45601" xr:uid="{98B24C19-65B9-436A-8914-501AF66890D9}"/>
    <cellStyle name="style1558684986254" xfId="45590" xr:uid="{14C210F4-1439-420C-81B9-C328AA0F7CCB}"/>
    <cellStyle name="style1558684986269" xfId="45591" xr:uid="{3E5716DB-1538-4619-8E95-BA7D107962FF}"/>
    <cellStyle name="style1558684986285" xfId="45592" xr:uid="{3158BCAF-0B71-49D5-A5E1-141AEC2DFAC3}"/>
    <cellStyle name="style1558684986316" xfId="45593" xr:uid="{5B1BA8F4-75B0-4BE7-A186-427B1040D5AA}"/>
    <cellStyle name="style1558684986332" xfId="45596" xr:uid="{8E1E0F36-A67E-41D4-8FC1-694AEDED18C6}"/>
    <cellStyle name="style1558684986348" xfId="45597" xr:uid="{6AAC5B00-9EB4-4FC1-8DF9-60982C91B247}"/>
    <cellStyle name="style1558684986379" xfId="45598" xr:uid="{C3D6C9FF-BD3E-46C4-8F4D-BE0A6DECEE70}"/>
    <cellStyle name="style1558684986394" xfId="45599" xr:uid="{17BC30CE-EEC9-465A-800B-328B05DFC76C}"/>
    <cellStyle name="style1558684986441" xfId="45602" xr:uid="{8E89D539-A815-4399-ABCA-BBD1120D93CE}"/>
    <cellStyle name="style1558684986457" xfId="45603" xr:uid="{6E38B9A9-D2D8-473E-8265-8CAA3BF2778D}"/>
    <cellStyle name="style1558684986488" xfId="45604" xr:uid="{A37CEA04-4BF7-49F4-B0FF-4D60C1988FCC}"/>
    <cellStyle name="style1558684986504" xfId="45605" xr:uid="{3024B9B7-924C-427F-9A5C-E21C93222C5B}"/>
    <cellStyle name="style1558684986535" xfId="45606" xr:uid="{DC3A8F3D-C780-4899-8D85-DD38EF9C2EB7}"/>
    <cellStyle name="style1558684986551" xfId="45607" xr:uid="{CD6C2302-0FD2-4342-B91E-3BA7EFC94A79}"/>
    <cellStyle name="style1558684986566" xfId="45608" xr:uid="{3784776F-790F-47D6-8C66-C2F7801105C6}"/>
    <cellStyle name="style1558684986582" xfId="45609" xr:uid="{F276F4F6-0EF0-430A-BB1B-CA9A88B79718}"/>
    <cellStyle name="style1558684986613" xfId="45610" xr:uid="{70BCF165-07EB-420D-B494-346E0D9968FD}"/>
    <cellStyle name="style1558684986629" xfId="45611" xr:uid="{E8A6BCE4-8D6C-4BC9-A5A8-D4C44CC1AD42}"/>
    <cellStyle name="style1558684986644" xfId="45612" xr:uid="{18A657EA-4FCD-45F1-8DEB-FAF025B9DF19}"/>
    <cellStyle name="style1558684986660" xfId="45613" xr:uid="{2FAC6617-CA07-4896-BA91-EBF26CA5A6B8}"/>
    <cellStyle name="style1558684986706" xfId="45614" xr:uid="{878A74C6-511D-4F05-9FB0-1C0E763402E6}"/>
    <cellStyle name="style1558684986714" xfId="45615" xr:uid="{7C2910DC-7D23-4A30-A44D-4F304EBCF00F}"/>
    <cellStyle name="style1558684986729" xfId="45616" xr:uid="{9E16FC4E-BDDF-4145-BE4F-84B8C05C764B}"/>
    <cellStyle name="style1558684986761" xfId="45617" xr:uid="{BA2B6D11-3232-4FF7-B6E2-10798874841E}"/>
    <cellStyle name="style1558685000044" xfId="45618" xr:uid="{956C317F-E134-4D1F-9E5E-D4F4FB0B897A}"/>
    <cellStyle name="style1558685000075" xfId="45619" xr:uid="{4D5F44AB-03DD-4567-BA53-B3D1D965E262}"/>
    <cellStyle name="style1558685000091" xfId="45624" xr:uid="{2D9F100E-0489-49CF-9ECB-2FF32392D871}"/>
    <cellStyle name="style1558685000106" xfId="45625" xr:uid="{BA3F910E-93E8-4BEC-A1F0-7C2BAC5193FA}"/>
    <cellStyle name="style1558685000153" xfId="45621" xr:uid="{3886F458-F318-4DA3-8D48-F01114AD2FB9}"/>
    <cellStyle name="style1558685000169" xfId="45622" xr:uid="{09042F15-9E69-4328-969F-4F3DE1CA250D}"/>
    <cellStyle name="style1558685000200" xfId="45620" xr:uid="{BA420F55-3754-412A-A980-A8F9FC16C536}"/>
    <cellStyle name="style1558685000229" xfId="45623" xr:uid="{F45BB840-8706-43F0-94E9-FC741CED6F29}"/>
    <cellStyle name="style1558685000245" xfId="45626" xr:uid="{81C830F8-783A-4A24-9FA7-0E301A9135F6}"/>
    <cellStyle name="style1558685000260" xfId="45627" xr:uid="{88824306-56E7-45CE-BF3B-00F472236E8B}"/>
    <cellStyle name="style1558685000292" xfId="45628" xr:uid="{CB34C788-5EAD-4833-9FE6-79909F5D4641}"/>
    <cellStyle name="style1558685000307" xfId="45629" xr:uid="{9E53BAA1-9BB3-48F5-B810-AEDDF9618FAB}"/>
    <cellStyle name="style1558685000323" xfId="45630" xr:uid="{3E1B4CB5-07B1-444A-B036-B124A7B658F6}"/>
    <cellStyle name="style1558685000354" xfId="45636" xr:uid="{9813E187-2824-4879-8133-D21730C06CD7}"/>
    <cellStyle name="style1558685000370" xfId="45642" xr:uid="{7D3ADA27-8A15-4E9F-902F-7EC060F3D753}"/>
    <cellStyle name="style1558685000401" xfId="45631" xr:uid="{D60AC3F2-3710-4222-9450-38EE1B550F18}"/>
    <cellStyle name="style1558685000417" xfId="45637" xr:uid="{87650E02-064F-46E4-AECF-6210FAA96C86}"/>
    <cellStyle name="style1558685000432" xfId="45643" xr:uid="{A6022FB3-5BDA-4922-B643-2E9085D86DB3}"/>
    <cellStyle name="style1558685000463" xfId="45632" xr:uid="{DB3C8F67-A858-46C1-B882-B57A31DB2327}"/>
    <cellStyle name="style1558685000491" xfId="45633" xr:uid="{00F88761-BEC5-4901-AACD-2BDE4A8F13E9}"/>
    <cellStyle name="style1558685000512" xfId="45634" xr:uid="{4F5E7D96-E9C4-4CD1-BE67-01B2C14DA741}"/>
    <cellStyle name="style1558685000529" xfId="45635" xr:uid="{695B2774-C438-44C5-86E4-3738FC804895}"/>
    <cellStyle name="style1558685000545" xfId="45638" xr:uid="{1503325B-9EB0-4414-B868-9C7BB7FB79B3}"/>
    <cellStyle name="style1558685000576" xfId="45639" xr:uid="{BA7F9E0F-A6B2-40E0-A75F-8FC2A6A540A7}"/>
    <cellStyle name="style1558685000592" xfId="45640" xr:uid="{F0B9EA8A-9739-4B28-81A2-D655E7F01802}"/>
    <cellStyle name="style1558685000623" xfId="45641" xr:uid="{F5BEBFE4-F679-4F90-AA05-488B8C266D4B}"/>
    <cellStyle name="style1558685000638" xfId="45644" xr:uid="{002FA7AA-D9AF-444B-B338-5E79E8CB12D2}"/>
    <cellStyle name="style1558685000654" xfId="45645" xr:uid="{A2C474C0-2D15-46D8-8DD3-187A0EE9BFD6}"/>
    <cellStyle name="style1558685000685" xfId="45646" xr:uid="{82EDB8F1-83D0-4D2D-8A92-46843DE44E37}"/>
    <cellStyle name="style1558685000701" xfId="45647" xr:uid="{79E4D176-A7C1-4471-957B-D12BDE0B216C}"/>
    <cellStyle name="style1558685000732" xfId="45648" xr:uid="{AABA04B0-7B8B-4764-8C52-B6922B83A590}"/>
    <cellStyle name="style1558685000748" xfId="45649" xr:uid="{3916091B-846A-4138-8D91-2C4C8702298F}"/>
    <cellStyle name="style1558685000763" xfId="45650" xr:uid="{4A7A9C88-E5BD-41F0-AB83-017B83F6D7E0}"/>
    <cellStyle name="style1558685000779" xfId="45651" xr:uid="{61136758-C639-4909-A28F-E0A0A8CAE76E}"/>
    <cellStyle name="style1558685000795" xfId="45652" xr:uid="{9CEA9DE6-4333-479F-B629-3CDD6006B017}"/>
    <cellStyle name="style1558685000826" xfId="45653" xr:uid="{B7A2AF8B-AB88-4C05-844A-83CD63D6D4FB}"/>
    <cellStyle name="style1558685000841" xfId="45654" xr:uid="{C5A13A53-B0F8-4E66-8BC1-8F4CECA1F371}"/>
    <cellStyle name="style1558685000857" xfId="45655" xr:uid="{550AF463-AE08-4143-9CB3-71B762A88D33}"/>
    <cellStyle name="style1558685000873" xfId="45656" xr:uid="{31CEAE64-AEC2-4315-B97F-63BB87561073}"/>
    <cellStyle name="style1558685000888" xfId="45657" xr:uid="{A4493EB3-8467-4660-AA39-A0C9A2BBE019}"/>
    <cellStyle name="style1558685000904" xfId="45658" xr:uid="{445EEF33-8845-41FB-98D4-AC55C5332A49}"/>
    <cellStyle name="style1558685000935" xfId="45659" xr:uid="{F5CF1883-D2EF-49B0-B909-307C64ACDDF5}"/>
    <cellStyle name="style1558685014274" xfId="45661" xr:uid="{3408059B-527B-4412-9670-C99B5F6D49CD}"/>
    <cellStyle name="style1558685014296" xfId="45662" xr:uid="{4254CB18-7632-484A-B6A5-550CDA55CB07}"/>
    <cellStyle name="style1558685014312" xfId="45660" xr:uid="{7FCFD72E-6038-4658-923D-D32B3DF7C36D}"/>
    <cellStyle name="style1558685014328" xfId="45663" xr:uid="{F492CDBC-97A4-4419-99A0-8C99E66F920B}"/>
    <cellStyle name="style1558685014359" xfId="45664" xr:uid="{5E71DA9D-0C18-4F55-861C-2AFDE7703C7B}"/>
    <cellStyle name="style1558685014390" xfId="45665" xr:uid="{7DDC0263-F7E3-4A8F-B130-5B7C13C6CE79}"/>
    <cellStyle name="style1558685014406" xfId="45666" xr:uid="{D6C3D690-8F9C-493B-AC17-8FAB568A4373}"/>
    <cellStyle name="style1558685014421" xfId="45667" xr:uid="{ABBC88ED-314B-4E61-98CA-73DB1EB2937C}"/>
    <cellStyle name="style1558685014453" xfId="45669" xr:uid="{568506F2-487C-4AF9-B769-60AA68BE2C7B}"/>
    <cellStyle name="style1558685014468" xfId="45670" xr:uid="{0EF20177-B28C-4251-807F-72BB1EB5CB94}"/>
    <cellStyle name="style1558685014484" xfId="45672" xr:uid="{E193C3CF-E042-45B7-9000-C786408B8BBA}"/>
    <cellStyle name="style1558685014515" xfId="45673" xr:uid="{B4976059-9F8C-4F4B-B41A-9F1B2A68D897}"/>
    <cellStyle name="style1558685014531" xfId="45668" xr:uid="{A736A7A8-14C0-4DC8-BF2C-547738E8846D}"/>
    <cellStyle name="style1558685014562" xfId="45671" xr:uid="{44D82943-0B94-4CC9-A3AF-B159966E5672}"/>
    <cellStyle name="style1558685014578" xfId="45674" xr:uid="{62A4ABF5-E696-4C61-9E00-65DDC186E4F6}"/>
    <cellStyle name="style1558685014624" xfId="45676" xr:uid="{53D9E8BD-356B-4E19-A37D-6E35BC917212}"/>
    <cellStyle name="style1558685014656" xfId="45677" xr:uid="{45FD3466-6AA2-41C1-9040-BEA06D564D7C}"/>
    <cellStyle name="style1558685014671" xfId="45675" xr:uid="{57A7875F-F640-4117-A418-7FE70131D5C0}"/>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 Target="worksheets/sheet8.xml" Type="http://schemas.openxmlformats.org/officeDocument/2006/relationships/worksheet" Id="rId13"/></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2">
                  <c:v>2017</c:v>
                </c:pt>
              </c:numCache>
            </c:numRef>
          </c:xVal>
          <c:yVal>
            <c:numRef>
              <c:f>Water!$AB$105:$AB$116</c:f>
              <c:numCache>
                <c:formatCode>0.0</c:formatCode>
                <c:ptCount val="12"/>
                <c:pt idx="0">
                  <c:v>0.14698487853526085</c:v>
                </c:pt>
                <c:pt idx="1">
                  <c:v>0.55206820114705024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2">
                  <c:v>2017</c:v>
                </c:pt>
              </c:numCache>
            </c:numRef>
          </c:xVal>
          <c:yVal>
            <c:numRef>
              <c:f>Water!$W$105:$W$116</c:f>
              <c:numCache>
                <c:formatCode>0.0</c:formatCode>
                <c:ptCount val="12"/>
                <c:pt idx="0">
                  <c:v>4.2521574589355673</c:v>
                </c:pt>
                <c:pt idx="1">
                  <c:v>5.061245551280467</c:v>
                </c:pt>
                <c:pt idx="2">
                  <c:v>2.7563413876055248E-3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2">
                  <c:v>2017</c:v>
                </c:pt>
              </c:numCache>
            </c:numRef>
          </c:xVal>
          <c:yVal>
            <c:numRef>
              <c:f>Water!$R$105:$R$116</c:f>
              <c:numCache>
                <c:formatCode>0.0</c:formatCode>
                <c:ptCount val="12"/>
                <c:pt idx="0">
                  <c:v>28.409410493228432</c:v>
                </c:pt>
                <c:pt idx="1">
                  <c:v>4.8131452712233278</c:v>
                </c:pt>
                <c:pt idx="2">
                  <c:v>2.5237418076692562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2">
                  <c:v>2017</c:v>
                </c:pt>
              </c:numCache>
            </c:numRef>
          </c:xVal>
          <c:yVal>
            <c:numRef>
              <c:f>Water!$M$105:$M$116</c:f>
              <c:numCache>
                <c:formatCode>0.0</c:formatCode>
                <c:ptCount val="12"/>
                <c:pt idx="0">
                  <c:v>28.929884303438385</c:v>
                </c:pt>
                <c:pt idx="1">
                  <c:v>5.5317923150995663</c:v>
                </c:pt>
                <c:pt idx="2">
                  <c:v>10.154659180781504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2">
                  <c:v>2017</c:v>
                </c:pt>
              </c:numCache>
            </c:numRef>
          </c:xVal>
          <c:yVal>
            <c:numRef>
              <c:f>Water!$H$105:$H$116</c:f>
              <c:numCache>
                <c:formatCode>0.0</c:formatCode>
                <c:ptCount val="12"/>
                <c:pt idx="0">
                  <c:v>32.047443939772641</c:v>
                </c:pt>
                <c:pt idx="1">
                  <c:v>10.212013297958125</c:v>
                </c:pt>
                <c:pt idx="2">
                  <c:v>3.5178260558465948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2">
                  <c:v>2017</c:v>
                </c:pt>
              </c:numCache>
            </c:numRef>
          </c:xVal>
          <c:yVal>
            <c:numRef>
              <c:f>Water!$X$105:$X$116</c:f>
              <c:numCache>
                <c:formatCode>0.0</c:formatCode>
                <c:ptCount val="12"/>
                <c:pt idx="0">
                  <c:v>93.922271861001121</c:v>
                </c:pt>
                <c:pt idx="1">
                  <c:v>98.97099326424491</c:v>
                </c:pt>
                <c:pt idx="2">
                  <c:v>99.578242639128476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2">
                  <c:v>2017</c:v>
                </c:pt>
              </c:numCache>
            </c:numRef>
          </c:xVal>
          <c:yVal>
            <c:numRef>
              <c:f>Water!$S$105:$S$116</c:f>
              <c:numCache>
                <c:formatCode>0.0</c:formatCode>
                <c:ptCount val="12"/>
                <c:pt idx="0">
                  <c:v>57.936342590032133</c:v>
                </c:pt>
                <c:pt idx="1">
                  <c:v>94.011674044228144</c:v>
                </c:pt>
                <c:pt idx="2">
                  <c:v>99.039752738317475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2">
                  <c:v>2017</c:v>
                </c:pt>
              </c:numCache>
            </c:numRef>
          </c:xVal>
          <c:yVal>
            <c:numRef>
              <c:f>Water!$N$105:$N$116</c:f>
              <c:numCache>
                <c:formatCode>0.0</c:formatCode>
                <c:ptCount val="12"/>
                <c:pt idx="0">
                  <c:v>20.42079242005029</c:v>
                </c:pt>
                <c:pt idx="1">
                  <c:v>93.912245083206514</c:v>
                </c:pt>
                <c:pt idx="2">
                  <c:v>92.403828637482277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2">
                  <c:v>2017</c:v>
                </c:pt>
              </c:numCache>
            </c:numRef>
          </c:xVal>
          <c:yVal>
            <c:numRef>
              <c:f>Water!$I$105:$I$116</c:f>
              <c:numCache>
                <c:formatCode>0.0</c:formatCode>
                <c:ptCount val="12"/>
                <c:pt idx="0">
                  <c:v>12.647835136183438</c:v>
                </c:pt>
                <c:pt idx="1">
                  <c:v>91.686781546585308</c:v>
                </c:pt>
                <c:pt idx="2">
                  <c:v>75.549677384237029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2">
                  <c:v>2017</c:v>
                </c:pt>
              </c:numCache>
            </c:numRef>
          </c:xVal>
          <c:yVal>
            <c:numRef>
              <c:f>Water!$D$105:$D$116</c:f>
              <c:numCache>
                <c:formatCode>0.0</c:formatCode>
                <c:ptCount val="12"/>
                <c:pt idx="0">
                  <c:v>14.774931664693158</c:v>
                </c:pt>
                <c:pt idx="1">
                  <c:v>81.196772025349404</c:v>
                </c:pt>
                <c:pt idx="2">
                  <c:v>73.674177829929761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1.9326580163984779</c:v>
                </c:pt>
                <c:pt idx="1">
                  <c:v>40.109352103692515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2.1333198000714897</c:v>
                </c:pt>
                <c:pt idx="1">
                  <c:v>44.273779574463617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58.699374992134835</c:v>
                </c:pt>
                <c:pt idx="1">
                  <c:v>15.616868321843867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37.234647191395197</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0.70891458175157351</c:v>
                </c:pt>
                <c:pt idx="1">
                  <c:v>50.915737424387459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0.50222196387602258</c:v>
                </c:pt>
                <c:pt idx="1">
                  <c:v>36.070638550403906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66.445301855905655</c:v>
                </c:pt>
                <c:pt idx="1">
                  <c:v>6.2726421394559111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32.343561598466749</c:v>
                </c:pt>
                <c:pt idx="1">
                  <c:v>6.7409818857527171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6.052586795386901</c:v>
                </c:pt>
                <c:pt idx="1">
                  <c:v>82.539390347782629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1.2803808578561304</c:v>
                </c:pt>
                <c:pt idx="1">
                  <c:v>17.460609652217371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59.551136637972377</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33.115895708784592</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44.854759071368811</c:v>
                </c:pt>
                <c:pt idx="1">
                  <c:v>88.886438098436628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5.6082362189754145</c:v>
                </c:pt>
                <c:pt idx="1">
                  <c:v>11.11356190156337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44.51222886571145</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5.024775843944326</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86.401212529917586</c:v>
                </c:pt>
                <c:pt idx="1">
                  <c:v>93.010628188086571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6.4927010077876002</c:v>
                </c:pt>
                <c:pt idx="1">
                  <c:v>6.9893718119134292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6.9323770603894985</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0.17370940190530959</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2">
                  <c:v>2017</c:v>
                </c:pt>
              </c:numCache>
            </c:numRef>
          </c:xVal>
          <c:yVal>
            <c:numRef>
              <c:f>Water!$AB$205:$AB$216</c:f>
              <c:numCache>
                <c:formatCode>0.0</c:formatCode>
                <c:ptCount val="12"/>
                <c:pt idx="0">
                  <c:v>0</c:v>
                </c:pt>
                <c:pt idx="1">
                  <c:v>0.33853173212602283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2">
                  <c:v>2017</c:v>
                </c:pt>
              </c:numCache>
            </c:numRef>
          </c:xVal>
          <c:yVal>
            <c:numRef>
              <c:f>Water!$W$205:$W$216</c:f>
              <c:numCache>
                <c:formatCode>0.0</c:formatCode>
                <c:ptCount val="12"/>
                <c:pt idx="0">
                  <c:v>0</c:v>
                </c:pt>
                <c:pt idx="1">
                  <c:v>2.0640880231796301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2">
                  <c:v>2017</c:v>
                </c:pt>
              </c:numCache>
            </c:numRef>
          </c:xVal>
          <c:yVal>
            <c:numRef>
              <c:f>Water!$R$205:$R$216</c:f>
              <c:numCache>
                <c:formatCode>0.0</c:formatCode>
                <c:ptCount val="12"/>
                <c:pt idx="0">
                  <c:v>0.38532083855773697</c:v>
                </c:pt>
                <c:pt idx="1">
                  <c:v>6.2007137664315586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2">
                  <c:v>2017</c:v>
                </c:pt>
              </c:numCache>
            </c:numRef>
          </c:xVal>
          <c:yVal>
            <c:numRef>
              <c:f>Water!$M$205:$M$216</c:f>
              <c:numCache>
                <c:formatCode>0.0</c:formatCode>
                <c:ptCount val="12"/>
                <c:pt idx="0">
                  <c:v>2.6507464735850474</c:v>
                </c:pt>
                <c:pt idx="1">
                  <c:v>1.7693598520796026</c:v>
                </c:pt>
                <c:pt idx="2">
                  <c:v>3.6334740560896354E-3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2">
                  <c:v>2017</c:v>
                </c:pt>
              </c:numCache>
            </c:numRef>
          </c:xVal>
          <c:yVal>
            <c:numRef>
              <c:f>Water!$H$205:$H$216</c:f>
              <c:numCache>
                <c:formatCode>0.0</c:formatCode>
                <c:ptCount val="12"/>
                <c:pt idx="0">
                  <c:v>10.730759009145316</c:v>
                </c:pt>
                <c:pt idx="1">
                  <c:v>1.5917905384012392</c:v>
                </c:pt>
                <c:pt idx="2">
                  <c:v>2.0017640401184313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2">
                  <c:v>2017</c:v>
                </c:pt>
              </c:numCache>
            </c:numRef>
          </c:xVal>
          <c:yVal>
            <c:numRef>
              <c:f>Water!$X$205:$X$216</c:f>
              <c:numCache>
                <c:formatCode>0.0</c:formatCode>
                <c:ptCount val="12"/>
                <c:pt idx="0">
                  <c:v>98.342070539621602</c:v>
                </c:pt>
                <c:pt idx="1">
                  <c:v>98.824395846987869</c:v>
                </c:pt>
                <c:pt idx="2">
                  <c:v>99.214428071176755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2">
                  <c:v>2017</c:v>
                </c:pt>
              </c:numCache>
            </c:numRef>
          </c:xVal>
          <c:yVal>
            <c:numRef>
              <c:f>Water!$S$205:$S$216</c:f>
              <c:numCache>
                <c:formatCode>0.0</c:formatCode>
                <c:ptCount val="12"/>
                <c:pt idx="0">
                  <c:v>92.8546377086912</c:v>
                </c:pt>
                <c:pt idx="1">
                  <c:v>97.818307765222087</c:v>
                </c:pt>
                <c:pt idx="2">
                  <c:v>99.954496051888199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2">
                  <c:v>2017</c:v>
                </c:pt>
              </c:numCache>
            </c:numRef>
          </c:xVal>
          <c:yVal>
            <c:numRef>
              <c:f>Water!$N$205:$N$216</c:f>
              <c:numCache>
                <c:formatCode>0.0</c:formatCode>
                <c:ptCount val="12"/>
                <c:pt idx="0">
                  <c:v>84.713754025501558</c:v>
                </c:pt>
                <c:pt idx="1">
                  <c:v>93.744665039485952</c:v>
                </c:pt>
                <c:pt idx="2">
                  <c:v>99.751204933638277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2">
                  <c:v>2017</c:v>
                </c:pt>
              </c:numCache>
            </c:numRef>
          </c:xVal>
          <c:yVal>
            <c:numRef>
              <c:f>Water!$I$205:$I$216</c:f>
              <c:numCache>
                <c:formatCode>0.0</c:formatCode>
                <c:ptCount val="12"/>
                <c:pt idx="0">
                  <c:v>71.601492678275861</c:v>
                </c:pt>
                <c:pt idx="1">
                  <c:v>97.194541789827355</c:v>
                </c:pt>
                <c:pt idx="2">
                  <c:v>95.645976891191182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2">
                  <c:v>2017</c:v>
                </c:pt>
              </c:numCache>
            </c:numRef>
          </c:xVal>
          <c:yVal>
            <c:numRef>
              <c:f>Water!$D$205:$D$216</c:f>
              <c:numCache>
                <c:formatCode>0.0</c:formatCode>
                <c:ptCount val="12"/>
                <c:pt idx="0">
                  <c:v>54.683585729317443</c:v>
                </c:pt>
                <c:pt idx="1">
                  <c:v>97.309163812237898</c:v>
                </c:pt>
                <c:pt idx="2">
                  <c:v>92.584542674589997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40.183852891751897</c:v>
                </c:pt>
                <c:pt idx="1">
                  <c:v>83.638932681279087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7.608649756607111</c:v>
                </c:pt>
                <c:pt idx="1">
                  <c:v>15.836693074270023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39.889648348127139</c:v>
                </c:pt>
                <c:pt idx="1">
                  <c:v>0.10970019870092074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12.317849003513857</c:v>
                </c:pt>
                <c:pt idx="1">
                  <c:v>0.41467404574996181</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61.16054849781748</c:v>
                </c:pt>
                <c:pt idx="1">
                  <c:v>90.972421988424827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6.069219778110627</c:v>
                </c:pt>
                <c:pt idx="1">
                  <c:v>9.0275780115751729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29.638191977845224</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3.1320397462266669</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76.72469016845703</c:v>
                </c:pt>
                <c:pt idx="1">
                  <c:v>93.589896442813568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5.2549818737470968</c:v>
                </c:pt>
                <c:pt idx="1">
                  <c:v>6.4101035571864315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17.564948784954922</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0.45537917284094931</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84.154428731153715</c:v>
                </c:pt>
                <c:pt idx="1">
                  <c:v>91.908014592562679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7.4093256424105594</c:v>
                </c:pt>
                <c:pt idx="1">
                  <c:v>8.0919854074373063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8.4362456264357206</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92.910523984107002</c:v>
                </c:pt>
                <c:pt idx="1">
                  <c:v>94.036216205764518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5.2729360952318567</c:v>
                </c:pt>
                <c:pt idx="1">
                  <c:v>5.3368223256949952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1.8165399206611426</c:v>
                </c:pt>
                <c:pt idx="1">
                  <c:v>0.62696146854048607</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2">
                  <c:v>2017</c:v>
                </c:pt>
              </c:numCache>
            </c:numRef>
          </c:xVal>
          <c:yVal>
            <c:numRef>
              <c:f>Water!$AB$305:$AB$316</c:f>
              <c:numCache>
                <c:formatCode>0.0</c:formatCode>
                <c:ptCount val="12"/>
                <c:pt idx="0">
                  <c:v>14.800939582172875</c:v>
                </c:pt>
                <c:pt idx="1">
                  <c:v>6.8106160503148603</c:v>
                </c:pt>
                <c:pt idx="2">
                  <c:v>4.2162981316904835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2">
                  <c:v>2017</c:v>
                </c:pt>
              </c:numCache>
            </c:numRef>
          </c:xVal>
          <c:yVal>
            <c:numRef>
              <c:f>Water!$W$305:$W$316</c:f>
              <c:numCache>
                <c:formatCode>0.0</c:formatCode>
                <c:ptCount val="12"/>
                <c:pt idx="0">
                  <c:v>32.02475224244867</c:v>
                </c:pt>
                <c:pt idx="1">
                  <c:v>7.0274349809379215</c:v>
                </c:pt>
                <c:pt idx="2">
                  <c:v>10.482732743482455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2">
                  <c:v>2017</c:v>
                </c:pt>
              </c:numCache>
            </c:numRef>
          </c:xVal>
          <c:yVal>
            <c:numRef>
              <c:f>Water!$R$305:$R$316</c:f>
              <c:numCache>
                <c:formatCode>0.0</c:formatCode>
                <c:ptCount val="12"/>
                <c:pt idx="0">
                  <c:v>28.820599855126861</c:v>
                </c:pt>
                <c:pt idx="1">
                  <c:v>7.1865563597169331</c:v>
                </c:pt>
                <c:pt idx="2">
                  <c:v>11.099099826370091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2">
                  <c:v>2017</c:v>
                </c:pt>
              </c:numCache>
            </c:numRef>
          </c:xVal>
          <c:yVal>
            <c:numRef>
              <c:f>Water!$M$305:$M$316</c:f>
              <c:numCache>
                <c:formatCode>0.0</c:formatCode>
                <c:ptCount val="12"/>
                <c:pt idx="0">
                  <c:v>33.630282751116347</c:v>
                </c:pt>
                <c:pt idx="1">
                  <c:v>7.3548158929695493</c:v>
                </c:pt>
                <c:pt idx="2">
                  <c:v>4.5989679984516751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2">
                  <c:v>2017</c:v>
                </c:pt>
              </c:numCache>
            </c:numRef>
          </c:xVal>
          <c:yVal>
            <c:numRef>
              <c:f>Water!$H$305:$H$316</c:f>
              <c:numCache>
                <c:formatCode>0.0</c:formatCode>
                <c:ptCount val="12"/>
                <c:pt idx="0">
                  <c:v>33.810455333749594</c:v>
                </c:pt>
                <c:pt idx="1">
                  <c:v>32.810983428759592</c:v>
                </c:pt>
                <c:pt idx="2">
                  <c:v>0.88797054501816752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2">
                  <c:v>2017</c:v>
                </c:pt>
              </c:numCache>
            </c:numRef>
          </c:xVal>
          <c:yVal>
            <c:numRef>
              <c:f>Water!$X$305:$X$316</c:f>
              <c:numCache>
                <c:formatCode>0.0</c:formatCode>
                <c:ptCount val="12"/>
                <c:pt idx="0">
                  <c:v>33.951451672870462</c:v>
                </c:pt>
                <c:pt idx="1">
                  <c:v>90.876852169595182</c:v>
                </c:pt>
                <c:pt idx="2">
                  <c:v>91.764386131046365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2">
                  <c:v>2017</c:v>
                </c:pt>
              </c:numCache>
            </c:numRef>
          </c:xVal>
          <c:yVal>
            <c:numRef>
              <c:f>Water!$S$305:$S$316</c:f>
              <c:numCache>
                <c:formatCode>0.0</c:formatCode>
                <c:ptCount val="12"/>
                <c:pt idx="0">
                  <c:v>11.226484495149602</c:v>
                </c:pt>
                <c:pt idx="1">
                  <c:v>89.604010543863325</c:v>
                </c:pt>
                <c:pt idx="2">
                  <c:v>79.153625909401157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2">
                  <c:v>2017</c:v>
                </c:pt>
              </c:numCache>
            </c:numRef>
          </c:xVal>
          <c:yVal>
            <c:numRef>
              <c:f>Water!$N$305:$N$316</c:f>
              <c:numCache>
                <c:formatCode>0.0</c:formatCode>
                <c:ptCount val="12"/>
                <c:pt idx="0">
                  <c:v>11.053511256099965</c:v>
                </c:pt>
                <c:pt idx="1">
                  <c:v>87.344242567482326</c:v>
                </c:pt>
                <c:pt idx="2">
                  <c:v>75.521368649990578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2">
                  <c:v>2017</c:v>
                </c:pt>
              </c:numCache>
            </c:numRef>
          </c:xVal>
          <c:yVal>
            <c:numRef>
              <c:f>Water!$I$305:$I$316</c:f>
              <c:numCache>
                <c:formatCode>0.0</c:formatCode>
                <c:ptCount val="12"/>
                <c:pt idx="0">
                  <c:v>7.7492182159639791</c:v>
                </c:pt>
                <c:pt idx="1">
                  <c:v>83.911405716816716</c:v>
                </c:pt>
                <c:pt idx="2">
                  <c:v>80.277971453174331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2">
                  <c:v>2017</c:v>
                </c:pt>
              </c:numCache>
            </c:numRef>
          </c:xVal>
          <c:yVal>
            <c:numRef>
              <c:f>Water!$D$305:$D$316</c:f>
              <c:numCache>
                <c:formatCode>0.0</c:formatCode>
                <c:ptCount val="12"/>
                <c:pt idx="0">
                  <c:v>10.945328917434297</c:v>
                </c:pt>
                <c:pt idx="1">
                  <c:v>46.162333163261842</c:v>
                </c:pt>
                <c:pt idx="2">
                  <c:v>63.556447517661418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0.39954760156781743</c:v>
                </c:pt>
                <c:pt idx="1">
                  <c:v>21.175890528503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0.98012338855203074</c:v>
                </c:pt>
                <c:pt idx="1">
                  <c:v>51.94621491647311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58.823967350906969</c:v>
                </c:pt>
                <c:pt idx="1">
                  <c:v>26.877894555023886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39.796361658973183</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0</c:v>
                </c:pt>
                <c:pt idx="1">
                  <c:v>41.820106590808365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c:v>
                </c:pt>
                <c:pt idx="1">
                  <c:v>51.644910905496062</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61.091296384763154</c:v>
                </c:pt>
                <c:pt idx="1">
                  <c:v>6.5349825036955735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38.908703615236846</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0</c:v>
                </c:pt>
                <c:pt idx="1">
                  <c:v>47.241861315235468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c:v>
                </c:pt>
                <c:pt idx="1">
                  <c:v>40.00093595182571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67.957309230553619</c:v>
                </c:pt>
                <c:pt idx="1">
                  <c:v>4.8801938208880529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32.042690769446381</c:v>
                </c:pt>
                <c:pt idx="1">
                  <c:v>7.8770089120507691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0</c:v>
                </c:pt>
                <c:pt idx="1">
                  <c:v>64.726885919790035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c:v>
                </c:pt>
                <c:pt idx="1">
                  <c:v>26.777129337657435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64.058516939557649</c:v>
                </c:pt>
                <c:pt idx="1">
                  <c:v>1.9299828170637738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35.941483060442351</c:v>
                </c:pt>
                <c:pt idx="1">
                  <c:v>6.5660019254887629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18.805408802182068</c:v>
                </c:pt>
                <c:pt idx="1">
                  <c:v>78.430341711205145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4.634600241930162</c:v>
                </c:pt>
                <c:pt idx="1">
                  <c:v>19.329187921043175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59.834571109990975</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16.725419845896795</c:v>
                </c:pt>
                <c:pt idx="1">
                  <c:v>2.2404703677516782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0.39954760156781743</c:v>
                </c:pt>
                <c:pt idx="1">
                  <c:v>21.175890528503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0.98012338855203074</c:v>
                </c:pt>
                <c:pt idx="1">
                  <c:v>51.94621491647311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58.823967350906969</c:v>
                </c:pt>
                <c:pt idx="1">
                  <c:v>26.877894555023886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39.796361658973183</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0</c:v>
                </c:pt>
                <c:pt idx="1">
                  <c:v>41.820106590808365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c:v>
                </c:pt>
                <c:pt idx="1">
                  <c:v>51.644910905496062</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61.091296384763154</c:v>
                </c:pt>
                <c:pt idx="1">
                  <c:v>6.5349825036955735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38.908703615236846</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0</c:v>
                </c:pt>
                <c:pt idx="1">
                  <c:v>47.241861315235468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c:v>
                </c:pt>
                <c:pt idx="1">
                  <c:v>40.00093595182571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67.957309230553619</c:v>
                </c:pt>
                <c:pt idx="1">
                  <c:v>4.8801938208880529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32.042690769446381</c:v>
                </c:pt>
                <c:pt idx="1">
                  <c:v>7.8770089120507691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0</c:v>
                </c:pt>
                <c:pt idx="1">
                  <c:v>64.726885919790035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c:v>
                </c:pt>
                <c:pt idx="1">
                  <c:v>26.777129337657435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64.058516939557649</c:v>
                </c:pt>
                <c:pt idx="1">
                  <c:v>1.9299828170637738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35.941483060442351</c:v>
                </c:pt>
                <c:pt idx="1">
                  <c:v>6.5660019254887629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18.805408802182068</c:v>
                </c:pt>
                <c:pt idx="1">
                  <c:v>78.430341711205145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4.634600241930162</c:v>
                </c:pt>
                <c:pt idx="1">
                  <c:v>19.329187921043175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59.834571109990975</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16.725419845896795</c:v>
                </c:pt>
                <c:pt idx="1">
                  <c:v>2.2404703677516782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1.9326580163984779</c:v>
                </c:pt>
                <c:pt idx="1">
                  <c:v>40.109352103692515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2.1333198000714897</c:v>
                </c:pt>
                <c:pt idx="1">
                  <c:v>44.273779574463617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58.699374992134835</c:v>
                </c:pt>
                <c:pt idx="1">
                  <c:v>15.616868321843867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37.234647191395197</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0.70891458175157351</c:v>
                </c:pt>
                <c:pt idx="1">
                  <c:v>50.915737424387459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0.50222196387602258</c:v>
                </c:pt>
                <c:pt idx="1">
                  <c:v>36.070638550403906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66.445301855905655</c:v>
                </c:pt>
                <c:pt idx="1">
                  <c:v>6.2726421394559111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32.343561598466749</c:v>
                </c:pt>
                <c:pt idx="1">
                  <c:v>6.7409818857527171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6.052586795386901</c:v>
                </c:pt>
                <c:pt idx="1">
                  <c:v>82.539390347782629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1.2803808578561304</c:v>
                </c:pt>
                <c:pt idx="1">
                  <c:v>17.460609652217371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59.551136637972377</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33.115895708784592</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44.854759071368811</c:v>
                </c:pt>
                <c:pt idx="1">
                  <c:v>88.886438098436628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5.6082362189754145</c:v>
                </c:pt>
                <c:pt idx="1">
                  <c:v>11.11356190156337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44.51222886571145</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5.024775843944326</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86.401212529917586</c:v>
                </c:pt>
                <c:pt idx="1">
                  <c:v>93.010628188086571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6.4927010077876002</c:v>
                </c:pt>
                <c:pt idx="1">
                  <c:v>6.9893718119134292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6.9323770603894985</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0.17370940190530959</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40.183852891751897</c:v>
                </c:pt>
                <c:pt idx="1">
                  <c:v>83.638932681279087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7.608649756607111</c:v>
                </c:pt>
                <c:pt idx="1">
                  <c:v>15.836693074270023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39.889648348127139</c:v>
                </c:pt>
                <c:pt idx="1">
                  <c:v>0.10970019870092074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12.317849003513857</c:v>
                </c:pt>
                <c:pt idx="1">
                  <c:v>0.41467404574996181</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61.16054849781748</c:v>
                </c:pt>
                <c:pt idx="1">
                  <c:v>90.972421988424827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6.069219778110627</c:v>
                </c:pt>
                <c:pt idx="1">
                  <c:v>9.0275780115751729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29.638191977845224</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3.1320397462266669</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76.72469016845703</c:v>
                </c:pt>
                <c:pt idx="1">
                  <c:v>93.589896442813568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5.2549818737470968</c:v>
                </c:pt>
                <c:pt idx="1">
                  <c:v>6.4101035571864315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17.564948784954922</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0.45537917284094931</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84.154428731153715</c:v>
                </c:pt>
                <c:pt idx="1">
                  <c:v>91.908014592562679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7.4093256424105594</c:v>
                </c:pt>
                <c:pt idx="1">
                  <c:v>8.0919854074373063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8.4362456264357206</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92.910523984107002</c:v>
                </c:pt>
                <c:pt idx="1">
                  <c:v>94.036216205764518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5.2729360952318567</c:v>
                </c:pt>
                <c:pt idx="1">
                  <c:v>5.3368223256949952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1.8165399206611426</c:v>
                </c:pt>
                <c:pt idx="1">
                  <c:v>0.62696146854048607</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2">
                  <c:v>2017</c:v>
                </c:pt>
              </c:numCache>
            </c:numRef>
          </c:xVal>
          <c:yVal>
            <c:numRef>
              <c:f>Sanitation!$AB$105:$AB$116</c:f>
              <c:numCache>
                <c:formatCode>0.0</c:formatCode>
                <c:ptCount val="12"/>
                <c:pt idx="0">
                  <c:v>0.37082449427262965</c:v>
                </c:pt>
                <c:pt idx="1">
                  <c:v>3.3124468969536509</c:v>
                </c:pt>
                <c:pt idx="2">
                  <c:v>3.0719483356960092E-2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2">
                  <c:v>2017</c:v>
                </c:pt>
              </c:numCache>
            </c:numRef>
          </c:xVal>
          <c:yVal>
            <c:numRef>
              <c:f>Sanitation!$W$105:$W$116</c:f>
              <c:numCache>
                <c:formatCode>0.0</c:formatCode>
                <c:ptCount val="12"/>
                <c:pt idx="0">
                  <c:v>19.292350847743371</c:v>
                </c:pt>
                <c:pt idx="1">
                  <c:v>6.5654450655953722</c:v>
                </c:pt>
                <c:pt idx="2">
                  <c:v>0.14168749261332783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2">
                  <c:v>2017</c:v>
                </c:pt>
              </c:numCache>
            </c:numRef>
          </c:xVal>
          <c:yVal>
            <c:numRef>
              <c:f>Sanitation!$R$105:$R$116</c:f>
              <c:numCache>
                <c:formatCode>0.0</c:formatCode>
                <c:ptCount val="12"/>
                <c:pt idx="0">
                  <c:v>75.335680546904726</c:v>
                </c:pt>
                <c:pt idx="1">
                  <c:v>6.6780369568600726</c:v>
                </c:pt>
                <c:pt idx="2">
                  <c:v>6.5847453350581455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2">
                  <c:v>2017</c:v>
                </c:pt>
              </c:numCache>
            </c:numRef>
          </c:xVal>
          <c:yVal>
            <c:numRef>
              <c:f>Sanitation!$M$105:$M$116</c:f>
              <c:numCache>
                <c:formatCode>0.0</c:formatCode>
                <c:ptCount val="12"/>
                <c:pt idx="0">
                  <c:v>89.277911443912629</c:v>
                </c:pt>
                <c:pt idx="1">
                  <c:v>10.450584893930827</c:v>
                </c:pt>
                <c:pt idx="2">
                  <c:v>33.741122663029969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2">
                  <c:v>2017</c:v>
                </c:pt>
              </c:numCache>
            </c:numRef>
          </c:xVal>
          <c:yVal>
            <c:numRef>
              <c:f>Sanitation!$H$105:$H$116</c:f>
              <c:numCache>
                <c:formatCode>0.0</c:formatCode>
                <c:ptCount val="12"/>
                <c:pt idx="0">
                  <c:v>85.026318795608859</c:v>
                </c:pt>
                <c:pt idx="1">
                  <c:v>32.310031610808544</c:v>
                </c:pt>
                <c:pt idx="2">
                  <c:v>67.187982390038187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2">
                  <c:v>2017</c:v>
                </c:pt>
              </c:numCache>
            </c:numRef>
          </c:xVal>
          <c:yVal>
            <c:numRef>
              <c:f>Sanitation!$X$105:$X$116</c:f>
              <c:numCache>
                <c:formatCode>0.0</c:formatCode>
                <c:ptCount val="12"/>
                <c:pt idx="0">
                  <c:v>86.221211037583799</c:v>
                </c:pt>
                <c:pt idx="1">
                  <c:v>91.082507502027141</c:v>
                </c:pt>
                <c:pt idx="2">
                  <c:v>97.105662775300672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2">
                  <c:v>2017</c:v>
                </c:pt>
              </c:numCache>
            </c:numRef>
          </c:xVal>
          <c:yVal>
            <c:numRef>
              <c:f>Sanitation!$S$105:$S$116</c:f>
              <c:numCache>
                <c:formatCode>0.0</c:formatCode>
                <c:ptCount val="12"/>
                <c:pt idx="0">
                  <c:v>65.014637966682713</c:v>
                </c:pt>
                <c:pt idx="1">
                  <c:v>86.941612427511174</c:v>
                </c:pt>
                <c:pt idx="2">
                  <c:v>94.810233812028159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2">
                  <c:v>2017</c:v>
                </c:pt>
              </c:numCache>
            </c:numRef>
          </c:xVal>
          <c:yVal>
            <c:numRef>
              <c:f>Sanitation!$N$105:$N$116</c:f>
              <c:numCache>
                <c:formatCode>0.0</c:formatCode>
                <c:ptCount val="12"/>
                <c:pt idx="0">
                  <c:v>18.549219341118999</c:v>
                </c:pt>
                <c:pt idx="1">
                  <c:v>71.965849752170172</c:v>
                </c:pt>
                <c:pt idx="2">
                  <c:v>68.518274867406177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2">
                  <c:v>2017</c:v>
                </c:pt>
              </c:numCache>
            </c:numRef>
          </c:xVal>
          <c:yVal>
            <c:numRef>
              <c:f>Sanitation!$I$105:$I$116</c:f>
              <c:numCache>
                <c:formatCode>0.0</c:formatCode>
                <c:ptCount val="12"/>
                <c:pt idx="0">
                  <c:v>7.3468217845911985</c:v>
                </c:pt>
                <c:pt idx="1">
                  <c:v>33.320519869799966</c:v>
                </c:pt>
                <c:pt idx="2">
                  <c:v>29.704222733839678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2">
                  <c:v>2017</c:v>
                </c:pt>
              </c:numCache>
            </c:numRef>
          </c:xVal>
          <c:yVal>
            <c:numRef>
              <c:f>Sanitation!$D$105:$D$116</c:f>
              <c:numCache>
                <c:formatCode>0.0</c:formatCode>
                <c:ptCount val="12"/>
                <c:pt idx="0">
                  <c:v>9.6066630169291187</c:v>
                </c:pt>
                <c:pt idx="1">
                  <c:v>40.551905599069308</c:v>
                </c:pt>
                <c:pt idx="2">
                  <c:v>13.028178981878725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3.9912347241968571</c:v>
                </c:pt>
                <c:pt idx="1">
                  <c:v>6.0638903797277814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4.9933344809232674</c:v>
                </c:pt>
                <c:pt idx="1">
                  <c:v>7.5863824139600231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2.7457781073492242</c:v>
                </c:pt>
                <c:pt idx="1">
                  <c:v>22.405078708195902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88.269652687530652</c:v>
                </c:pt>
                <c:pt idx="1">
                  <c:v>63.944648498116294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1.8323639586994946</c:v>
                </c:pt>
                <c:pt idx="1">
                  <c:v>19.355537805565699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1.3645233751947579</c:v>
                </c:pt>
                <c:pt idx="1">
                  <c:v>14.413666919046639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c:v>
                </c:pt>
                <c:pt idx="1">
                  <c:v>42.587270572516445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96.803112666105747</c:v>
                </c:pt>
                <c:pt idx="1">
                  <c:v>23.643524702871218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5.3353780595800426</c:v>
                </c:pt>
                <c:pt idx="1">
                  <c:v>43.749693190794915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4.1285584585773822</c:v>
                </c:pt>
                <c:pt idx="1">
                  <c:v>33.853864499573774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2.7002128964213625</c:v>
                </c:pt>
                <c:pt idx="1">
                  <c:v>22.396442309631311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87.835850585421213</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27.894564821967883</c:v>
                </c:pt>
                <c:pt idx="1">
                  <c:v>46.805115320913572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31.702692081924347</c:v>
                </c:pt>
                <c:pt idx="1">
                  <c:v>53.194884679086428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17.628453456522493</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22.774289639585277</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44.597703852109007</c:v>
                </c:pt>
                <c:pt idx="1">
                  <c:v>52.455266079513258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39.644515960435356</c:v>
                </c:pt>
                <c:pt idx="1">
                  <c:v>46.629387920826893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15.325118418471078</c:v>
                </c:pt>
                <c:pt idx="1">
                  <c:v>0.91534599965984853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0.43266176898456621</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2016</c:v>
                </c:pt>
                <c:pt idx="2">
                  <c:v>2017</c:v>
                </c:pt>
              </c:numCache>
            </c:numRef>
          </c:xVal>
          <c:yVal>
            <c:numRef>
              <c:f>Sanitation!$AB$205:$AB$216</c:f>
              <c:numCache>
                <c:formatCode>0.0</c:formatCode>
                <c:ptCount val="12"/>
                <c:pt idx="0">
                  <c:v>0</c:v>
                </c:pt>
                <c:pt idx="1">
                  <c:v>2.6814515990509848</c:v>
                </c:pt>
                <c:pt idx="2">
                  <c:v>6.0383299633506207E-2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2016</c:v>
                </c:pt>
                <c:pt idx="2">
                  <c:v>2017</c:v>
                </c:pt>
              </c:numCache>
            </c:numRef>
          </c:xVal>
          <c:yVal>
            <c:numRef>
              <c:f>Sanitation!$W$205:$W$216</c:f>
              <c:numCache>
                <c:formatCode>0.0</c:formatCode>
                <c:ptCount val="12"/>
                <c:pt idx="0">
                  <c:v>3.6570556506476719E-2</c:v>
                </c:pt>
                <c:pt idx="1">
                  <c:v>6.4279119202462445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2016</c:v>
                </c:pt>
                <c:pt idx="2">
                  <c:v>2017</c:v>
                </c:pt>
              </c:numCache>
            </c:numRef>
          </c:xVal>
          <c:yVal>
            <c:numRef>
              <c:f>Sanitation!$R$205:$R$216</c:f>
              <c:numCache>
                <c:formatCode>0.0</c:formatCode>
                <c:ptCount val="12"/>
                <c:pt idx="0">
                  <c:v>0.98390755040865963</c:v>
                </c:pt>
                <c:pt idx="1">
                  <c:v>5.5450928846801331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2016</c:v>
                </c:pt>
                <c:pt idx="2">
                  <c:v>2017</c:v>
                </c:pt>
              </c:numCache>
            </c:numRef>
          </c:xVal>
          <c:yVal>
            <c:numRef>
              <c:f>Sanitation!$M$205:$M$216</c:f>
              <c:numCache>
                <c:formatCode>0.0</c:formatCode>
                <c:ptCount val="12"/>
                <c:pt idx="0">
                  <c:v>9.3530771523719451</c:v>
                </c:pt>
                <c:pt idx="1">
                  <c:v>2.5968870899293708</c:v>
                </c:pt>
                <c:pt idx="2">
                  <c:v>0.2558688596602875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2016</c:v>
                </c:pt>
                <c:pt idx="2">
                  <c:v>2017</c:v>
                </c:pt>
              </c:numCache>
            </c:numRef>
          </c:xVal>
          <c:yVal>
            <c:numRef>
              <c:f>Sanitation!$H$205:$H$216</c:f>
              <c:numCache>
                <c:formatCode>0.0</c:formatCode>
                <c:ptCount val="12"/>
                <c:pt idx="0">
                  <c:v>27.853789352913854</c:v>
                </c:pt>
                <c:pt idx="1">
                  <c:v>2.1810104639178753</c:v>
                </c:pt>
                <c:pt idx="2">
                  <c:v>1.220762013921979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2016</c:v>
                </c:pt>
                <c:pt idx="2">
                  <c:v>2017</c:v>
                </c:pt>
              </c:numCache>
            </c:numRef>
          </c:xVal>
          <c:yVal>
            <c:numRef>
              <c:f>Sanitation!$X$205:$X$216</c:f>
              <c:numCache>
                <c:formatCode>0.0</c:formatCode>
                <c:ptCount val="12"/>
                <c:pt idx="0">
                  <c:v>82.21708718677219</c:v>
                </c:pt>
                <c:pt idx="1">
                  <c:v>90.922898735888438</c:v>
                </c:pt>
                <c:pt idx="2">
                  <c:v>96.905026385796987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2016</c:v>
                </c:pt>
                <c:pt idx="2">
                  <c:v>2017</c:v>
                </c:pt>
              </c:numCache>
            </c:numRef>
          </c:xVal>
          <c:yVal>
            <c:numRef>
              <c:f>Sanitation!$S$205:$S$216</c:f>
              <c:numCache>
                <c:formatCode>0.0</c:formatCode>
                <c:ptCount val="12"/>
                <c:pt idx="0">
                  <c:v>89.313241680712849</c:v>
                </c:pt>
                <c:pt idx="1">
                  <c:v>86.920276689466576</c:v>
                </c:pt>
                <c:pt idx="2">
                  <c:v>96.996603601748163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2016</c:v>
                </c:pt>
                <c:pt idx="2">
                  <c:v>2017</c:v>
                </c:pt>
              </c:numCache>
            </c:numRef>
          </c:xVal>
          <c:yVal>
            <c:numRef>
              <c:f>Sanitation!$N$205:$N$216</c:f>
              <c:numCache>
                <c:formatCode>0.0</c:formatCode>
                <c:ptCount val="12"/>
                <c:pt idx="0">
                  <c:v>87.127994662103376</c:v>
                </c:pt>
                <c:pt idx="1">
                  <c:v>88.131789506020496</c:v>
                </c:pt>
                <c:pt idx="2">
                  <c:v>96.268210426347366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2016</c:v>
                </c:pt>
                <c:pt idx="2">
                  <c:v>2017</c:v>
                </c:pt>
              </c:numCache>
            </c:numRef>
          </c:xVal>
          <c:yVal>
            <c:numRef>
              <c:f>Sanitation!$I$205:$I$216</c:f>
              <c:numCache>
                <c:formatCode>0.0</c:formatCode>
                <c:ptCount val="12"/>
                <c:pt idx="0">
                  <c:v>73.541038763691631</c:v>
                </c:pt>
                <c:pt idx="1">
                  <c:v>79.910700733538675</c:v>
                </c:pt>
                <c:pt idx="2">
                  <c:v>85.087373645098467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2016</c:v>
                </c:pt>
                <c:pt idx="2">
                  <c:v>2017</c:v>
                </c:pt>
              </c:numCache>
            </c:numRef>
          </c:xVal>
          <c:yVal>
            <c:numRef>
              <c:f>Sanitation!$D$205:$D$216</c:f>
              <c:numCache>
                <c:formatCode>0.0</c:formatCode>
                <c:ptCount val="12"/>
                <c:pt idx="0">
                  <c:v>55.435016653489953</c:v>
                </c:pt>
                <c:pt idx="1">
                  <c:v>72.45137299524842</c:v>
                </c:pt>
                <c:pt idx="2">
                  <c:v>80.128379391627305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25.449958157722293</c:v>
                </c:pt>
                <c:pt idx="1">
                  <c:v>40.570305330372882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25.666640353925388</c:v>
                </c:pt>
                <c:pt idx="1">
                  <c:v>40.915722906509366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16.141177983417037</c:v>
                </c:pt>
                <c:pt idx="1">
                  <c:v>18.513971763117752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32.742223504935282</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35.167754544894976</c:v>
                </c:pt>
                <c:pt idx="1">
                  <c:v>41.671109527700182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36.404081427099484</c:v>
                </c:pt>
                <c:pt idx="1">
                  <c:v>43.13606268115258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17.468787720726823</c:v>
                </c:pt>
                <c:pt idx="1">
                  <c:v>15.192827791147238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10.959376307278717</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40.166695573054369</c:v>
                </c:pt>
                <c:pt idx="1">
                  <c:v>43.926396715638184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45.52979503548255</c:v>
                </c:pt>
                <c:pt idx="1">
                  <c:v>49.79149543115426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13.312734456486851</c:v>
                </c:pt>
                <c:pt idx="1">
                  <c:v>3.3154020125867874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0.99077493497622982</c:v>
                </c:pt>
                <c:pt idx="1">
                  <c:v>2.9667058406207616</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41.876502263783365</c:v>
                </c:pt>
                <c:pt idx="1">
                  <c:v>44.143114909052031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46.335462162981415</c:v>
                </c:pt>
                <c:pt idx="1">
                  <c:v>48.843421013064535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11.78803557323522</c:v>
                </c:pt>
                <c:pt idx="1">
                  <c:v>3.3158467046708893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3.6976173732125517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49.546030801481692</c:v>
                </c:pt>
                <c:pt idx="1">
                  <c:v>60.241451829890302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30.147044612269404</c:v>
                </c:pt>
                <c:pt idx="1">
                  <c:v>36.654838065641172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20.306924586248897</c:v>
                </c:pt>
                <c:pt idx="1">
                  <c:v>1.5179363818332945</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1.5857737226352242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2">
                  <c:v>2017</c:v>
                </c:pt>
              </c:numCache>
            </c:numRef>
          </c:xVal>
          <c:yVal>
            <c:numRef>
              <c:f>Sanitation!$AB$305:$AB$316</c:f>
              <c:numCache>
                <c:formatCode>0.0</c:formatCode>
                <c:ptCount val="12"/>
                <c:pt idx="0">
                  <c:v>43.287112107511206</c:v>
                </c:pt>
                <c:pt idx="1">
                  <c:v>16.515031786155124</c:v>
                </c:pt>
                <c:pt idx="2">
                  <c:v>7.4554783074264677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2">
                  <c:v>2017</c:v>
                </c:pt>
              </c:numCache>
            </c:numRef>
          </c:xVal>
          <c:yVal>
            <c:numRef>
              <c:f>Sanitation!$W$305:$W$316</c:f>
              <c:numCache>
                <c:formatCode>0.0</c:formatCode>
                <c:ptCount val="12"/>
                <c:pt idx="0">
                  <c:v>87.454482970868426</c:v>
                </c:pt>
                <c:pt idx="1">
                  <c:v>15.122436008990976</c:v>
                </c:pt>
                <c:pt idx="2">
                  <c:v>28.229692390339533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2">
                  <c:v>2017</c:v>
                </c:pt>
              </c:numCache>
            </c:numRef>
          </c:xVal>
          <c:yVal>
            <c:numRef>
              <c:f>Sanitation!$R$305:$R$316</c:f>
              <c:numCache>
                <c:formatCode>0.0</c:formatCode>
                <c:ptCount val="12"/>
                <c:pt idx="0">
                  <c:v>92.455702021566424</c:v>
                </c:pt>
                <c:pt idx="1">
                  <c:v>42.343680126413282</c:v>
                </c:pt>
                <c:pt idx="2">
                  <c:v>40.841090164581331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2">
                  <c:v>2017</c:v>
                </c:pt>
              </c:numCache>
            </c:numRef>
          </c:xVal>
          <c:yVal>
            <c:numRef>
              <c:f>Sanitation!$M$305:$M$316</c:f>
              <c:numCache>
                <c:formatCode>0.0</c:formatCode>
                <c:ptCount val="12"/>
                <c:pt idx="0">
                  <c:v>94.829906837244252</c:v>
                </c:pt>
                <c:pt idx="1">
                  <c:v>25.141389825735665</c:v>
                </c:pt>
                <c:pt idx="2">
                  <c:v>72.253551262847779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2">
                  <c:v>2017</c:v>
                </c:pt>
              </c:numCache>
            </c:numRef>
          </c:xVal>
          <c:yVal>
            <c:numRef>
              <c:f>Sanitation!$H$305:$H$316</c:f>
              <c:numCache>
                <c:formatCode>0.0</c:formatCode>
                <c:ptCount val="12"/>
                <c:pt idx="0">
                  <c:v>93.790521015747672</c:v>
                </c:pt>
                <c:pt idx="1">
                  <c:v>75.377993900348741</c:v>
                </c:pt>
                <c:pt idx="2">
                  <c:v>72.401112491980115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2">
                  <c:v>2017</c:v>
                </c:pt>
              </c:numCache>
            </c:numRef>
          </c:xVal>
          <c:yVal>
            <c:numRef>
              <c:f>Sanitation!$X$305:$X$316</c:f>
              <c:numCache>
                <c:formatCode>0.0</c:formatCode>
                <c:ptCount val="12"/>
                <c:pt idx="0">
                  <c:v>43.452523678514524</c:v>
                </c:pt>
                <c:pt idx="1">
                  <c:v>67.97733622664245</c:v>
                </c:pt>
                <c:pt idx="2">
                  <c:v>75.346424256031753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2">
                  <c:v>2017</c:v>
                </c:pt>
              </c:numCache>
            </c:numRef>
          </c:xVal>
          <c:yVal>
            <c:numRef>
              <c:f>Sanitation!$S$305:$S$316</c:f>
              <c:numCache>
                <c:formatCode>0.0</c:formatCode>
                <c:ptCount val="12"/>
                <c:pt idx="0">
                  <c:v>8.6903775455177321</c:v>
                </c:pt>
                <c:pt idx="1">
                  <c:v>39.93436047825314</c:v>
                </c:pt>
                <c:pt idx="2">
                  <c:v>33.929015430359492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2">
                  <c:v>2017</c:v>
                </c:pt>
              </c:numCache>
            </c:numRef>
          </c:xVal>
          <c:yVal>
            <c:numRef>
              <c:f>Sanitation!$N$305:$N$316</c:f>
              <c:numCache>
                <c:formatCode>0.0</c:formatCode>
                <c:ptCount val="12"/>
                <c:pt idx="0">
                  <c:v>5.5390057571148006</c:v>
                </c:pt>
                <c:pt idx="1">
                  <c:v>26.920970098489772</c:v>
                </c:pt>
                <c:pt idx="2">
                  <c:v>21.41481834080038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2">
                  <c:v>2017</c:v>
                </c:pt>
              </c:numCache>
            </c:numRef>
          </c:xVal>
          <c:yVal>
            <c:numRef>
              <c:f>Sanitation!$I$305:$I$316</c:f>
              <c:numCache>
                <c:formatCode>0.0</c:formatCode>
                <c:ptCount val="12"/>
                <c:pt idx="0">
                  <c:v>2.5190546926829245</c:v>
                </c:pt>
                <c:pt idx="1">
                  <c:v>15.536654822069224</c:v>
                </c:pt>
                <c:pt idx="2">
                  <c:v>3.8621693466423843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2">
                  <c:v>2017</c:v>
                </c:pt>
              </c:numCache>
            </c:numRef>
          </c:xVal>
          <c:yVal>
            <c:numRef>
              <c:f>Sanitation!$D$305:$D$316</c:f>
              <c:numCache>
                <c:formatCode>0.0</c:formatCode>
                <c:ptCount val="12"/>
                <c:pt idx="0">
                  <c:v>2.7385150960945555</c:v>
                </c:pt>
                <c:pt idx="1">
                  <c:v>13.444202964576176</c:v>
                </c:pt>
                <c:pt idx="2">
                  <c:v>6.0352752859379137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1.1546855342272344</c:v>
                </c:pt>
                <c:pt idx="1">
                  <c:v>3.5813946714502745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0.98441861825953159</c:v>
                </c:pt>
                <c:pt idx="1">
                  <c:v>3.0532915580956033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0.18139146380815419</c:v>
                </c:pt>
                <c:pt idx="1">
                  <c:v>24.853184646432055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97.67950438370508</c:v>
                </c:pt>
                <c:pt idx="1">
                  <c:v>68.512129124022067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1.2680206679637112</c:v>
                </c:pt>
                <c:pt idx="1">
                  <c:v>2.3166102215853233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0.97964470611495513</c:v>
                </c:pt>
                <c:pt idx="1">
                  <c:v>1.7897617894133597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27.744868648771472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97.752334625921335</c:v>
                </c:pt>
                <c:pt idx="1">
                  <c:v>68.148759340229844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1.7200293395618353</c:v>
                </c:pt>
                <c:pt idx="1">
                  <c:v>16.176364627889658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0.86392577456206476</c:v>
                </c:pt>
                <c:pt idx="1">
                  <c:v>8.1249650917629292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c:v>
                </c:pt>
                <c:pt idx="1">
                  <c:v>44.242054998854201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97.416044885876104</c:v>
                </c:pt>
                <c:pt idx="1">
                  <c:v>31.456615281493214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2.5014903956025241</c:v>
                </c:pt>
                <c:pt idx="1">
                  <c:v>24.037695006226908</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1.506882850152204</c:v>
                </c:pt>
                <c:pt idx="1">
                  <c:v>14.480163675922473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c:v>
                </c:pt>
                <c:pt idx="1">
                  <c:v>44.020592669423422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95.991626754245274</c:v>
                </c:pt>
                <c:pt idx="1">
                  <c:v>17.461548648427197</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19.819925265185017</c:v>
                </c:pt>
                <c:pt idx="1">
                  <c:v>42.712853195529739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17.833707399234985</c:v>
                </c:pt>
                <c:pt idx="1">
                  <c:v>38.432462074596309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12.544412718963031</c:v>
                </c:pt>
                <c:pt idx="1">
                  <c:v>17.914048931554134</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49.801954616616968</c:v>
                </c:pt>
                <c:pt idx="1">
                  <c:v>0.9406357983198177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1.1546855342272344</c:v>
                </c:pt>
                <c:pt idx="1">
                  <c:v>3.5813946714502745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0.98441861825953159</c:v>
                </c:pt>
                <c:pt idx="1">
                  <c:v>3.0532915580956033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0.18139146380815419</c:v>
                </c:pt>
                <c:pt idx="1">
                  <c:v>24.853184646432055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97.67950438370508</c:v>
                </c:pt>
                <c:pt idx="1">
                  <c:v>68.512129124022067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1.2680206679637112</c:v>
                </c:pt>
                <c:pt idx="1">
                  <c:v>2.3166102215853233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0.97964470611495513</c:v>
                </c:pt>
                <c:pt idx="1">
                  <c:v>1.7897617894133597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27.744868648771472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97.752334625921335</c:v>
                </c:pt>
                <c:pt idx="1">
                  <c:v>68.148759340229844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1.7200293395618353</c:v>
                </c:pt>
                <c:pt idx="1">
                  <c:v>16.176364627889658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0.86392577456206476</c:v>
                </c:pt>
                <c:pt idx="1">
                  <c:v>8.1249650917629292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c:v>
                </c:pt>
                <c:pt idx="1">
                  <c:v>44.242054998854201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97.416044885876104</c:v>
                </c:pt>
                <c:pt idx="1">
                  <c:v>31.456615281493214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2.5014903956025241</c:v>
                </c:pt>
                <c:pt idx="1">
                  <c:v>24.037695006226908</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1.506882850152204</c:v>
                </c:pt>
                <c:pt idx="1">
                  <c:v>14.480163675922473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c:v>
                </c:pt>
                <c:pt idx="1">
                  <c:v>44.020592669423422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95.991626754245274</c:v>
                </c:pt>
                <c:pt idx="1">
                  <c:v>17.461548648427197</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19.819925265185017</c:v>
                </c:pt>
                <c:pt idx="1">
                  <c:v>42.712853195529739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17.833707399234985</c:v>
                </c:pt>
                <c:pt idx="1">
                  <c:v>38.432462074596309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12.544412718963031</c:v>
                </c:pt>
                <c:pt idx="1">
                  <c:v>17.914048931554134</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49.801954616616968</c:v>
                </c:pt>
                <c:pt idx="1">
                  <c:v>0.9406357983198177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3.9912347241968571</c:v>
                </c:pt>
                <c:pt idx="1">
                  <c:v>6.0638903797277814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4.9933344809232674</c:v>
                </c:pt>
                <c:pt idx="1">
                  <c:v>7.5863824139600231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2.7457781073492242</c:v>
                </c:pt>
                <c:pt idx="1">
                  <c:v>22.405078708195902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88.269652687530652</c:v>
                </c:pt>
                <c:pt idx="1">
                  <c:v>63.944648498116294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1.8323639586994946</c:v>
                </c:pt>
                <c:pt idx="1">
                  <c:v>19.355537805565699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1.3645233751947579</c:v>
                </c:pt>
                <c:pt idx="1">
                  <c:v>14.413666919046639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c:v>
                </c:pt>
                <c:pt idx="1">
                  <c:v>42.587270572516445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96.803112666105747</c:v>
                </c:pt>
                <c:pt idx="1">
                  <c:v>23.643524702871218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5.3353780595800426</c:v>
                </c:pt>
                <c:pt idx="1">
                  <c:v>43.749693190794915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4.1285584585773822</c:v>
                </c:pt>
                <c:pt idx="1">
                  <c:v>33.853864499573774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2.7002128964213625</c:v>
                </c:pt>
                <c:pt idx="1">
                  <c:v>22.396442309631311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87.835850585421213</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27.894564821967883</c:v>
                </c:pt>
                <c:pt idx="1">
                  <c:v>46.805115320913572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31.702692081924347</c:v>
                </c:pt>
                <c:pt idx="1">
                  <c:v>53.194884679086428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17.628453456522493</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22.774289639585277</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44.597703852109007</c:v>
                </c:pt>
                <c:pt idx="1">
                  <c:v>52.455266079513258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39.644515960435356</c:v>
                </c:pt>
                <c:pt idx="1">
                  <c:v>46.629387920826893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15.325118418471078</c:v>
                </c:pt>
                <c:pt idx="1">
                  <c:v>0.91534599965984853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0.43266176898456621</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25.449958157722293</c:v>
                </c:pt>
                <c:pt idx="1">
                  <c:v>40.570305330372882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25.666640353925388</c:v>
                </c:pt>
                <c:pt idx="1">
                  <c:v>40.915722906509366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16.141177983417037</c:v>
                </c:pt>
                <c:pt idx="1">
                  <c:v>18.513971763117752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32.742223504935282</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35.167754544894976</c:v>
                </c:pt>
                <c:pt idx="1">
                  <c:v>41.671109527700182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36.404081427099484</c:v>
                </c:pt>
                <c:pt idx="1">
                  <c:v>43.13606268115258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17.468787720726823</c:v>
                </c:pt>
                <c:pt idx="1">
                  <c:v>15.192827791147238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10.959376307278717</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40.166695573054369</c:v>
                </c:pt>
                <c:pt idx="1">
                  <c:v>43.926396715638184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45.52979503548255</c:v>
                </c:pt>
                <c:pt idx="1">
                  <c:v>49.79149543115426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13.312734456486851</c:v>
                </c:pt>
                <c:pt idx="1">
                  <c:v>3.3154020125867874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0.99077493497622982</c:v>
                </c:pt>
                <c:pt idx="1">
                  <c:v>2.9667058406207616</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41.876502263783365</c:v>
                </c:pt>
                <c:pt idx="1">
                  <c:v>44.143114909052031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46.335462162981415</c:v>
                </c:pt>
                <c:pt idx="1">
                  <c:v>48.843421013064535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11.78803557323522</c:v>
                </c:pt>
                <c:pt idx="1">
                  <c:v>3.3158467046708893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3.6976173732125517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49.546030801481692</c:v>
                </c:pt>
                <c:pt idx="1">
                  <c:v>60.241451829890302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30.147044612269404</c:v>
                </c:pt>
                <c:pt idx="1">
                  <c:v>36.654838065641172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20.306924586248897</c:v>
                </c:pt>
                <c:pt idx="1">
                  <c:v>1.5179363818332945</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1.5857737226352242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2.5122051988543506</c:v>
                </c:pt>
                <c:pt idx="1">
                  <c:v>1.9209853808169364</c:v>
                </c:pt>
                <c:pt idx="2">
                  <c:v>5.7948395899442815</c:v>
                </c:pt>
                <c:pt idx="3">
                  <c:v>7.0878751119084358</c:v>
                </c:pt>
                <c:pt idx="4">
                  <c:v>22.340435322917561</c:v>
                </c:pt>
              </c:numCache>
            </c:numRef>
          </c:val>
          <c:extLst>
            <c:ext xmlns:c16="http://schemas.microsoft.com/office/drawing/2014/chart" uri="{C3380CC4-5D6E-409C-BE32-E72D297353CC}">
              <c16:uniqueId val="{00000000-24DC-4B55-B00F-501F3423637C}"/>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8.4331237185799441</c:v>
                </c:pt>
                <c:pt idx="1">
                  <c:v>5.8282328351470447</c:v>
                </c:pt>
                <c:pt idx="2">
                  <c:v>5.2586716661556849</c:v>
                </c:pt>
                <c:pt idx="3">
                  <c:v>4.1386093832411666</c:v>
                </c:pt>
                <c:pt idx="4">
                  <c:v>11.611016349952918</c:v>
                </c:pt>
              </c:numCache>
            </c:numRef>
          </c:val>
          <c:extLst>
            <c:ext xmlns:c16="http://schemas.microsoft.com/office/drawing/2014/chart" uri="{C3380CC4-5D6E-409C-BE32-E72D297353CC}">
              <c16:uniqueId val="{00000001-24DC-4B55-B00F-501F3423637C}"/>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55.244215748815947</c:v>
                </c:pt>
                <c:pt idx="1">
                  <c:v>58.620499032919568</c:v>
                </c:pt>
                <c:pt idx="2">
                  <c:v>60.125888888773183</c:v>
                </c:pt>
                <c:pt idx="3">
                  <c:v>56.748763262401582</c:v>
                </c:pt>
                <c:pt idx="4">
                  <c:v>51.247608744956722</c:v>
                </c:pt>
              </c:numCache>
            </c:numRef>
          </c:val>
          <c:extLst>
            <c:ext xmlns:c16="http://schemas.microsoft.com/office/drawing/2014/chart" uri="{C3380CC4-5D6E-409C-BE32-E72D297353CC}">
              <c16:uniqueId val="{00000002-24DC-4B55-B00F-501F3423637C}"/>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33.810455333749594</c:v>
                </c:pt>
                <c:pt idx="1">
                  <c:v>33.630282751116347</c:v>
                </c:pt>
                <c:pt idx="2">
                  <c:v>28.820599855126861</c:v>
                </c:pt>
                <c:pt idx="3">
                  <c:v>32.02475224244867</c:v>
                </c:pt>
                <c:pt idx="4">
                  <c:v>14.800939582172875</c:v>
                </c:pt>
              </c:numCache>
            </c:numRef>
          </c:val>
          <c:extLst>
            <c:ext xmlns:c16="http://schemas.microsoft.com/office/drawing/2014/chart" uri="{C3380CC4-5D6E-409C-BE32-E72D297353CC}">
              <c16:uniqueId val="{00000003-24DC-4B55-B00F-501F3423637C}"/>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Central South</c:v>
                </c:pt>
                <c:pt idx="1">
                  <c:v>North East</c:v>
                </c:pt>
                <c:pt idx="2">
                  <c:v>North West</c:v>
                </c:pt>
              </c:strCache>
            </c:strRef>
          </c:cat>
          <c:val>
            <c:numRef>
              <c:f>MICS06!$R$18:$T$18</c:f>
              <c:numCache>
                <c:formatCode>###0.0</c:formatCode>
                <c:ptCount val="3"/>
                <c:pt idx="0">
                  <c:v>28.531690771575256</c:v>
                </c:pt>
                <c:pt idx="1">
                  <c:v>24.987683682704244</c:v>
                </c:pt>
                <c:pt idx="2">
                  <c:v>41.235495025640667</c:v>
                </c:pt>
              </c:numCache>
            </c:numRef>
          </c:val>
          <c:extLst>
            <c:ext xmlns:c16="http://schemas.microsoft.com/office/drawing/2014/chart" uri="{C3380CC4-5D6E-409C-BE32-E72D297353CC}">
              <c16:uniqueId val="{00000000-2879-4DFB-959F-DBC96BD7283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Central South</c:v>
                </c:pt>
                <c:pt idx="1">
                  <c:v>North East</c:v>
                </c:pt>
                <c:pt idx="2">
                  <c:v>North West</c:v>
                </c:pt>
              </c:strCache>
            </c:strRef>
          </c:cat>
          <c:val>
            <c:numRef>
              <c:f>MICS06!$R$19:$T$19</c:f>
              <c:numCache>
                <c:formatCode>###0.0</c:formatCode>
                <c:ptCount val="3"/>
                <c:pt idx="0">
                  <c:v>6.6047338879436159</c:v>
                </c:pt>
                <c:pt idx="1">
                  <c:v>16.094163983136998</c:v>
                </c:pt>
                <c:pt idx="2">
                  <c:v>10.23101765977545</c:v>
                </c:pt>
              </c:numCache>
            </c:numRef>
          </c:val>
          <c:extLst>
            <c:ext xmlns:c16="http://schemas.microsoft.com/office/drawing/2014/chart" uri="{C3380CC4-5D6E-409C-BE32-E72D297353CC}">
              <c16:uniqueId val="{00000001-2879-4DFB-959F-DBC96BD7283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Central South</c:v>
                </c:pt>
                <c:pt idx="1">
                  <c:v>North East</c:v>
                </c:pt>
                <c:pt idx="2">
                  <c:v>North West</c:v>
                </c:pt>
              </c:strCache>
            </c:strRef>
          </c:cat>
          <c:val>
            <c:numRef>
              <c:f>MICS06!$R$20:$T$20</c:f>
              <c:numCache>
                <c:formatCode>###0.0</c:formatCode>
                <c:ptCount val="3"/>
                <c:pt idx="0">
                  <c:v>36.420862542686912</c:v>
                </c:pt>
                <c:pt idx="1">
                  <c:v>54.313223849586301</c:v>
                </c:pt>
                <c:pt idx="2">
                  <c:v>48.455776161594436</c:v>
                </c:pt>
              </c:numCache>
            </c:numRef>
          </c:val>
          <c:extLst>
            <c:ext xmlns:c16="http://schemas.microsoft.com/office/drawing/2014/chart" uri="{C3380CC4-5D6E-409C-BE32-E72D297353CC}">
              <c16:uniqueId val="{00000002-2879-4DFB-959F-DBC96BD7283F}"/>
            </c:ext>
          </c:extLst>
        </c:ser>
        <c:ser>
          <c:idx val="3"/>
          <c:order val="3"/>
          <c:tx>
            <c:strRef>
              <c:f>MICS06!$B$21</c:f>
              <c:strCache>
                <c:ptCount val="1"/>
                <c:pt idx="0">
                  <c:v>Surface water</c:v>
                </c:pt>
              </c:strCache>
            </c:strRef>
          </c:tx>
          <c:spPr>
            <a:solidFill>
              <a:srgbClr val="FFB300"/>
            </a:solidFill>
          </c:spPr>
          <c:invertIfNegative val="0"/>
          <c:cat>
            <c:strRef>
              <c:f>MICS06!$R$15:$T$15</c:f>
              <c:strCache>
                <c:ptCount val="3"/>
                <c:pt idx="0">
                  <c:v>Central South</c:v>
                </c:pt>
                <c:pt idx="1">
                  <c:v>North East</c:v>
                </c:pt>
                <c:pt idx="2">
                  <c:v>North West</c:v>
                </c:pt>
              </c:strCache>
            </c:strRef>
          </c:cat>
          <c:val>
            <c:numRef>
              <c:f>MICS06!$R$21:$T$21</c:f>
              <c:numCache>
                <c:formatCode>###0.0</c:formatCode>
                <c:ptCount val="3"/>
                <c:pt idx="0">
                  <c:v>28.442712797793813</c:v>
                </c:pt>
                <c:pt idx="1">
                  <c:v>4.6049284845720919</c:v>
                </c:pt>
                <c:pt idx="2">
                  <c:v>7.7711152989219878E-2</c:v>
                </c:pt>
              </c:numCache>
            </c:numRef>
          </c:val>
          <c:extLst>
            <c:ext xmlns:c16="http://schemas.microsoft.com/office/drawing/2014/chart" uri="{C3380CC4-5D6E-409C-BE32-E72D297353CC}">
              <c16:uniqueId val="{00000001-F33E-4435-BA41-2D63014FEF45}"/>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5.6225555010213393</c:v>
                </c:pt>
                <c:pt idx="1">
                  <c:v>6.4555348074830281</c:v>
                </c:pt>
                <c:pt idx="2">
                  <c:v>14.535619264665234</c:v>
                </c:pt>
                <c:pt idx="3">
                  <c:v>45.908148486324578</c:v>
                </c:pt>
                <c:pt idx="4">
                  <c:v>84.555035199461656</c:v>
                </c:pt>
              </c:numCache>
            </c:numRef>
          </c:val>
          <c:extLst>
            <c:ext xmlns:c16="http://schemas.microsoft.com/office/drawing/2014/chart" uri="{C3380CC4-5D6E-409C-BE32-E72D297353CC}">
              <c16:uniqueId val="{00000000-09A7-40C8-A43D-42B224B15ED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9.1523761636718142</c:v>
                </c:pt>
                <c:pt idx="1">
                  <c:v>6.192300328700413</c:v>
                </c:pt>
                <c:pt idx="2">
                  <c:v>5.8851731553850684</c:v>
                </c:pt>
                <c:pt idx="3">
                  <c:v>11.982553362280383</c:v>
                </c:pt>
                <c:pt idx="4">
                  <c:v>9.3540496139459037</c:v>
                </c:pt>
              </c:numCache>
            </c:numRef>
          </c:val>
          <c:extLst>
            <c:ext xmlns:c16="http://schemas.microsoft.com/office/drawing/2014/chart" uri="{C3380CC4-5D6E-409C-BE32-E72D297353CC}">
              <c16:uniqueId val="{00000001-09A7-40C8-A43D-42B224B15ED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53.177624395534039</c:v>
                </c:pt>
                <c:pt idx="1">
                  <c:v>58.422280560377992</c:v>
                </c:pt>
                <c:pt idx="2">
                  <c:v>51.169797086721125</c:v>
                </c:pt>
                <c:pt idx="3">
                  <c:v>37.857140692459872</c:v>
                </c:pt>
                <c:pt idx="4">
                  <c:v>5.943930308057201</c:v>
                </c:pt>
              </c:numCache>
            </c:numRef>
          </c:val>
          <c:extLst>
            <c:ext xmlns:c16="http://schemas.microsoft.com/office/drawing/2014/chart" uri="{C3380CC4-5D6E-409C-BE32-E72D297353CC}">
              <c16:uniqueId val="{00000002-09A7-40C8-A43D-42B224B15EDA}"/>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32.047443939772641</c:v>
                </c:pt>
                <c:pt idx="1">
                  <c:v>28.929884303438385</c:v>
                </c:pt>
                <c:pt idx="2">
                  <c:v>28.409410493228432</c:v>
                </c:pt>
                <c:pt idx="3">
                  <c:v>4.2521574589355673</c:v>
                </c:pt>
                <c:pt idx="4">
                  <c:v>0.14698487853526085</c:v>
                </c:pt>
              </c:numCache>
            </c:numRef>
          </c:val>
          <c:extLst>
            <c:ext xmlns:c16="http://schemas.microsoft.com/office/drawing/2014/chart" uri="{C3380CC4-5D6E-409C-BE32-E72D297353CC}">
              <c16:uniqueId val="{00000003-09A7-40C8-A43D-42B224B15EDA}"/>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Central South</c:v>
                </c:pt>
                <c:pt idx="1">
                  <c:v>North East</c:v>
                </c:pt>
                <c:pt idx="2">
                  <c:v>North West</c:v>
                </c:pt>
              </c:strCache>
            </c:strRef>
          </c:cat>
          <c:val>
            <c:numRef>
              <c:f>MICS06!$R$124:$T$124</c:f>
              <c:numCache>
                <c:formatCode>###0.0</c:formatCode>
                <c:ptCount val="3"/>
                <c:pt idx="0">
                  <c:v>20.723934608621214</c:v>
                </c:pt>
                <c:pt idx="1">
                  <c:v>20.582844003394836</c:v>
                </c:pt>
                <c:pt idx="2">
                  <c:v>29.408056044063542</c:v>
                </c:pt>
              </c:numCache>
            </c:numRef>
          </c:val>
          <c:extLst>
            <c:ext xmlns:c16="http://schemas.microsoft.com/office/drawing/2014/chart" uri="{C3380CC4-5D6E-409C-BE32-E72D297353CC}">
              <c16:uniqueId val="{00000000-B3B2-4832-A832-3D5525BB2AB2}"/>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Central South</c:v>
                </c:pt>
                <c:pt idx="1">
                  <c:v>North East</c:v>
                </c:pt>
                <c:pt idx="2">
                  <c:v>North West</c:v>
                </c:pt>
              </c:strCache>
            </c:strRef>
          </c:cat>
          <c:val>
            <c:numRef>
              <c:f>MICS06!$R$125:$T$125</c:f>
              <c:numCache>
                <c:formatCode>###0.0</c:formatCode>
                <c:ptCount val="3"/>
                <c:pt idx="0">
                  <c:v>14.516863117238232</c:v>
                </c:pt>
                <c:pt idx="1">
                  <c:v>22.497106374533079</c:v>
                </c:pt>
                <c:pt idx="2">
                  <c:v>10.259372621262893</c:v>
                </c:pt>
              </c:numCache>
            </c:numRef>
          </c:val>
          <c:extLst>
            <c:ext xmlns:c16="http://schemas.microsoft.com/office/drawing/2014/chart" uri="{C3380CC4-5D6E-409C-BE32-E72D297353CC}">
              <c16:uniqueId val="{00000001-B3B2-4832-A832-3D5525BB2AB2}"/>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Central South</c:v>
                </c:pt>
                <c:pt idx="1">
                  <c:v>North East</c:v>
                </c:pt>
                <c:pt idx="2">
                  <c:v>North West</c:v>
                </c:pt>
              </c:strCache>
            </c:strRef>
          </c:cat>
          <c:val>
            <c:numRef>
              <c:f>MICS06!$R$126:$T$126</c:f>
              <c:numCache>
                <c:formatCode>###0.0</c:formatCode>
                <c:ptCount val="3"/>
                <c:pt idx="0">
                  <c:v>6.4761315210033308</c:v>
                </c:pt>
                <c:pt idx="1">
                  <c:v>6.9424520246183894</c:v>
                </c:pt>
                <c:pt idx="2">
                  <c:v>15.918800286865473</c:v>
                </c:pt>
              </c:numCache>
            </c:numRef>
          </c:val>
          <c:extLst>
            <c:ext xmlns:c16="http://schemas.microsoft.com/office/drawing/2014/chart" uri="{C3380CC4-5D6E-409C-BE32-E72D297353CC}">
              <c16:uniqueId val="{00000002-B3B2-4832-A832-3D5525BB2AB2}"/>
            </c:ext>
          </c:extLst>
        </c:ser>
        <c:ser>
          <c:idx val="3"/>
          <c:order val="3"/>
          <c:tx>
            <c:strRef>
              <c:f>MICS06!$B$127</c:f>
              <c:strCache>
                <c:ptCount val="1"/>
                <c:pt idx="0">
                  <c:v>Open defecation</c:v>
                </c:pt>
              </c:strCache>
            </c:strRef>
          </c:tx>
          <c:spPr>
            <a:solidFill>
              <a:srgbClr val="FFB300"/>
            </a:solidFill>
          </c:spPr>
          <c:invertIfNegative val="0"/>
          <c:cat>
            <c:strRef>
              <c:f>MICS06!$R$121:$T$121</c:f>
              <c:strCache>
                <c:ptCount val="3"/>
                <c:pt idx="0">
                  <c:v>Central South</c:v>
                </c:pt>
                <c:pt idx="1">
                  <c:v>North East</c:v>
                </c:pt>
                <c:pt idx="2">
                  <c:v>North West</c:v>
                </c:pt>
              </c:strCache>
            </c:strRef>
          </c:cat>
          <c:val>
            <c:numRef>
              <c:f>MICS06!$R$127:$T$127</c:f>
              <c:numCache>
                <c:formatCode>###0.0</c:formatCode>
                <c:ptCount val="3"/>
                <c:pt idx="0">
                  <c:v>58.283070753137011</c:v>
                </c:pt>
                <c:pt idx="1">
                  <c:v>49.977597597453418</c:v>
                </c:pt>
                <c:pt idx="2">
                  <c:v>44.413771047807934</c:v>
                </c:pt>
              </c:numCache>
            </c:numRef>
          </c:val>
          <c:extLst>
            <c:ext xmlns:c16="http://schemas.microsoft.com/office/drawing/2014/chart" uri="{C3380CC4-5D6E-409C-BE32-E72D297353CC}">
              <c16:uniqueId val="{00000001-1C25-4BB5-8B51-D96273BA2EF8}"/>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75B-4BCC-996D-C2669C33429D}"/>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75B-4BCC-996D-C2669C33429D}"/>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75B-4BCC-996D-C2669C33429D}"/>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Central South</c:v>
                </c:pt>
                <c:pt idx="1">
                  <c:v>North East</c:v>
                </c:pt>
                <c:pt idx="2">
                  <c:v>North West</c:v>
                </c:pt>
              </c:strCache>
            </c:strRef>
          </c:cat>
          <c:val>
            <c:numRef>
              <c:f>MICS06!$R$222:$T$222</c:f>
              <c:numCache>
                <c:formatCode>###0.0</c:formatCode>
                <c:ptCount val="3"/>
                <c:pt idx="0">
                  <c:v>0</c:v>
                </c:pt>
                <c:pt idx="1">
                  <c:v>0</c:v>
                </c:pt>
                <c:pt idx="2">
                  <c:v>0</c:v>
                </c:pt>
              </c:numCache>
            </c:numRef>
          </c:val>
          <c:extLst>
            <c:ext xmlns:c16="http://schemas.microsoft.com/office/drawing/2014/chart" uri="{C3380CC4-5D6E-409C-BE32-E72D297353CC}">
              <c16:uniqueId val="{00000000-74A0-4188-9AF4-042E0AD51B47}"/>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Central South</c:v>
                </c:pt>
                <c:pt idx="1">
                  <c:v>North East</c:v>
                </c:pt>
                <c:pt idx="2">
                  <c:v>North West</c:v>
                </c:pt>
              </c:strCache>
            </c:strRef>
          </c:cat>
          <c:val>
            <c:numRef>
              <c:f>MICS06!$R$223:$T$223</c:f>
              <c:numCache>
                <c:formatCode>###0.0</c:formatCode>
                <c:ptCount val="3"/>
                <c:pt idx="0">
                  <c:v>0</c:v>
                </c:pt>
                <c:pt idx="1">
                  <c:v>0</c:v>
                </c:pt>
                <c:pt idx="2">
                  <c:v>0</c:v>
                </c:pt>
              </c:numCache>
            </c:numRef>
          </c:val>
          <c:extLst>
            <c:ext xmlns:c16="http://schemas.microsoft.com/office/drawing/2014/chart" uri="{C3380CC4-5D6E-409C-BE32-E72D297353CC}">
              <c16:uniqueId val="{00000001-74A0-4188-9AF4-042E0AD51B47}"/>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Central South</c:v>
                </c:pt>
                <c:pt idx="1">
                  <c:v>North East</c:v>
                </c:pt>
                <c:pt idx="2">
                  <c:v>North West</c:v>
                </c:pt>
              </c:strCache>
            </c:strRef>
          </c:cat>
          <c:val>
            <c:numRef>
              <c:f>MICS06!$R$224:$T$224</c:f>
              <c:numCache>
                <c:formatCode>###0.0</c:formatCode>
                <c:ptCount val="3"/>
                <c:pt idx="0">
                  <c:v>0</c:v>
                </c:pt>
                <c:pt idx="1">
                  <c:v>0</c:v>
                </c:pt>
                <c:pt idx="2">
                  <c:v>0</c:v>
                </c:pt>
              </c:numCache>
            </c:numRef>
          </c:val>
          <c:extLst>
            <c:ext xmlns:c16="http://schemas.microsoft.com/office/drawing/2014/chart" uri="{C3380CC4-5D6E-409C-BE32-E72D297353CC}">
              <c16:uniqueId val="{00000002-74A0-4188-9AF4-042E0AD51B47}"/>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6FB-4C97-9F76-9AF41EE8DCD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6FB-4C97-9F76-9AF41EE8DCD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6FB-4C97-9F76-9AF41EE8DCD5}"/>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39.887713022252072</c:v>
                </c:pt>
                <c:pt idx="1">
                  <c:v>59.452404548044683</c:v>
                </c:pt>
                <c:pt idx="2">
                  <c:v>75.946065584607396</c:v>
                </c:pt>
                <c:pt idx="3">
                  <c:v>81.302589897731764</c:v>
                </c:pt>
                <c:pt idx="4">
                  <c:v>91.099570650054986</c:v>
                </c:pt>
              </c:numCache>
            </c:numRef>
          </c:val>
          <c:extLst>
            <c:ext xmlns:c16="http://schemas.microsoft.com/office/drawing/2014/chart" uri="{C3380CC4-5D6E-409C-BE32-E72D297353CC}">
              <c16:uniqueId val="{00000000-A5BC-49C4-8B9B-5B39D129879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14.795872707065305</c:v>
                </c:pt>
                <c:pt idx="1">
                  <c:v>12.108027815792177</c:v>
                </c:pt>
                <c:pt idx="2">
                  <c:v>8.7241499871586399</c:v>
                </c:pt>
                <c:pt idx="3">
                  <c:v>11.53689693487981</c:v>
                </c:pt>
                <c:pt idx="4">
                  <c:v>7.2389775442605844</c:v>
                </c:pt>
              </c:numCache>
            </c:numRef>
          </c:val>
          <c:extLst>
            <c:ext xmlns:c16="http://schemas.microsoft.com/office/drawing/2014/chart" uri="{C3380CC4-5D6E-409C-BE32-E72D297353CC}">
              <c16:uniqueId val="{00000001-A5BC-49C4-8B9B-5B39D129879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34.585655261537227</c:v>
                </c:pt>
                <c:pt idx="1">
                  <c:v>25.788821162578152</c:v>
                </c:pt>
                <c:pt idx="2">
                  <c:v>14.944463589676243</c:v>
                </c:pt>
                <c:pt idx="3">
                  <c:v>7.1605131673884408</c:v>
                </c:pt>
                <c:pt idx="4">
                  <c:v>1.661451805684431</c:v>
                </c:pt>
              </c:numCache>
            </c:numRef>
          </c:val>
          <c:extLst>
            <c:ext xmlns:c16="http://schemas.microsoft.com/office/drawing/2014/chart" uri="{C3380CC4-5D6E-409C-BE32-E72D297353CC}">
              <c16:uniqueId val="{00000002-A5BC-49C4-8B9B-5B39D129879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10.730759009145316</c:v>
                </c:pt>
                <c:pt idx="1">
                  <c:v>2.6507464735850474</c:v>
                </c:pt>
                <c:pt idx="2">
                  <c:v>0.38532083855773697</c:v>
                </c:pt>
                <c:pt idx="3">
                  <c:v>0</c:v>
                </c:pt>
                <c:pt idx="4">
                  <c:v>0</c:v>
                </c:pt>
              </c:numCache>
            </c:numRef>
          </c:val>
          <c:extLst>
            <c:ext xmlns:c16="http://schemas.microsoft.com/office/drawing/2014/chart" uri="{C3380CC4-5D6E-409C-BE32-E72D297353CC}">
              <c16:uniqueId val="{00000003-A5BC-49C4-8B9B-5B39D129879E}"/>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32.257205474509924</c:v>
                </c:pt>
                <c:pt idx="1">
                  <c:v>40.986444798622962</c:v>
                </c:pt>
                <c:pt idx="2">
                  <c:v>48.344920363159879</c:v>
                </c:pt>
                <c:pt idx="3">
                  <c:v>55.310029052800417</c:v>
                </c:pt>
                <c:pt idx="4">
                  <c:v>70.365829100971368</c:v>
                </c:pt>
              </c:numCache>
            </c:numRef>
          </c:val>
          <c:extLst>
            <c:ext xmlns:c16="http://schemas.microsoft.com/office/drawing/2014/chart" uri="{C3380CC4-5D6E-409C-BE32-E72D297353CC}">
              <c16:uniqueId val="{00000000-B788-4E68-895A-DB3B22D8B00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23.177811178980008</c:v>
                </c:pt>
                <c:pt idx="1">
                  <c:v>32.497109148236412</c:v>
                </c:pt>
                <c:pt idx="2">
                  <c:v>38.727152205296484</c:v>
                </c:pt>
                <c:pt idx="3">
                  <c:v>33.96881506537072</c:v>
                </c:pt>
                <c:pt idx="4">
                  <c:v>11.769696287944223</c:v>
                </c:pt>
              </c:numCache>
            </c:numRef>
          </c:val>
          <c:extLst>
            <c:ext xmlns:c16="http://schemas.microsoft.com/office/drawing/2014/chart" uri="{C3380CC4-5D6E-409C-BE32-E72D297353CC}">
              <c16:uniqueId val="{00000001-B788-4E68-895A-DB3B22D8B00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16.711193993596137</c:v>
                </c:pt>
                <c:pt idx="1">
                  <c:v>17.163368900768791</c:v>
                </c:pt>
                <c:pt idx="2">
                  <c:v>11.944019881134945</c:v>
                </c:pt>
                <c:pt idx="3">
                  <c:v>10.684585325322388</c:v>
                </c:pt>
                <c:pt idx="4">
                  <c:v>17.86447461108434</c:v>
                </c:pt>
              </c:numCache>
            </c:numRef>
          </c:val>
          <c:extLst>
            <c:ext xmlns:c16="http://schemas.microsoft.com/office/drawing/2014/chart" uri="{C3380CC4-5D6E-409C-BE32-E72D297353CC}">
              <c16:uniqueId val="{00000002-B788-4E68-895A-DB3B22D8B00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27.853789352913854</c:v>
                </c:pt>
                <c:pt idx="1">
                  <c:v>9.3530771523719451</c:v>
                </c:pt>
                <c:pt idx="2">
                  <c:v>0.98390755040865963</c:v>
                </c:pt>
                <c:pt idx="3">
                  <c:v>3.6570556506476719E-2</c:v>
                </c:pt>
                <c:pt idx="4">
                  <c:v>0</c:v>
                </c:pt>
              </c:numCache>
            </c:numRef>
          </c:val>
          <c:extLst>
            <c:ext xmlns:c16="http://schemas.microsoft.com/office/drawing/2014/chart" uri="{C3380CC4-5D6E-409C-BE32-E72D297353CC}">
              <c16:uniqueId val="{00000003-B788-4E68-895A-DB3B22D8B00D}"/>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BEE-4408-B19B-1D6BB6E6898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BEE-4408-B19B-1D6BB6E6898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BEE-4408-B19B-1D6BB6E68983}"/>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5.5961760974488728</c:v>
                </c:pt>
                <c:pt idx="1">
                  <c:v>4.0035074882767798</c:v>
                </c:pt>
                <c:pt idx="2">
                  <c:v>10.779683815555641</c:v>
                </c:pt>
                <c:pt idx="3">
                  <c:v>35.023014194919476</c:v>
                </c:pt>
                <c:pt idx="4">
                  <c:v>59.276649132802305</c:v>
                </c:pt>
              </c:numCache>
            </c:numRef>
          </c:val>
          <c:extLst>
            <c:ext xmlns:c16="http://schemas.microsoft.com/office/drawing/2014/chart" uri="{C3380CC4-5D6E-409C-BE32-E72D297353CC}">
              <c16:uniqueId val="{00000000-77C7-4ABD-916C-F9A0826B723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4.0104869194802486</c:v>
                </c:pt>
                <c:pt idx="1">
                  <c:v>3.149154739512344</c:v>
                </c:pt>
                <c:pt idx="2">
                  <c:v>7.5411341156465097</c:v>
                </c:pt>
                <c:pt idx="3">
                  <c:v>29.813995181711999</c:v>
                </c:pt>
                <c:pt idx="4">
                  <c:v>26.893418695421069</c:v>
                </c:pt>
              </c:numCache>
            </c:numRef>
          </c:val>
          <c:extLst>
            <c:ext xmlns:c16="http://schemas.microsoft.com/office/drawing/2014/chart" uri="{C3380CC4-5D6E-409C-BE32-E72D297353CC}">
              <c16:uniqueId val="{00000001-77C7-4ABD-916C-F9A0826B723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5.3670181874620253</c:v>
                </c:pt>
                <c:pt idx="1">
                  <c:v>3.569426328298305</c:v>
                </c:pt>
                <c:pt idx="2">
                  <c:v>6.3435015218931285</c:v>
                </c:pt>
                <c:pt idx="3">
                  <c:v>15.87063977562542</c:v>
                </c:pt>
                <c:pt idx="4">
                  <c:v>13.459107677504239</c:v>
                </c:pt>
              </c:numCache>
            </c:numRef>
          </c:val>
          <c:extLst>
            <c:ext xmlns:c16="http://schemas.microsoft.com/office/drawing/2014/chart" uri="{C3380CC4-5D6E-409C-BE32-E72D297353CC}">
              <c16:uniqueId val="{00000002-77C7-4ABD-916C-F9A0826B723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85.026318795608859</c:v>
                </c:pt>
                <c:pt idx="1">
                  <c:v>89.277911443912629</c:v>
                </c:pt>
                <c:pt idx="2">
                  <c:v>75.335680546904726</c:v>
                </c:pt>
                <c:pt idx="3">
                  <c:v>19.292350847743371</c:v>
                </c:pt>
                <c:pt idx="4">
                  <c:v>0.37082449427262965</c:v>
                </c:pt>
              </c:numCache>
            </c:numRef>
          </c:val>
          <c:extLst>
            <c:ext xmlns:c16="http://schemas.microsoft.com/office/drawing/2014/chart" uri="{C3380CC4-5D6E-409C-BE32-E72D297353CC}">
              <c16:uniqueId val="{00000003-77C7-4ABD-916C-F9A0826B7239}"/>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1.6774019672997127</c:v>
                </c:pt>
                <c:pt idx="1">
                  <c:v>0.96278524090131523</c:v>
                </c:pt>
                <c:pt idx="2">
                  <c:v>3.3358651545634643</c:v>
                </c:pt>
                <c:pt idx="3">
                  <c:v>4.1607707451171612</c:v>
                </c:pt>
                <c:pt idx="4">
                  <c:v>22.802280400227744</c:v>
                </c:pt>
              </c:numCache>
            </c:numRef>
          </c:val>
          <c:extLst>
            <c:ext xmlns:c16="http://schemas.microsoft.com/office/drawing/2014/chart" uri="{C3380CC4-5D6E-409C-BE32-E72D297353CC}">
              <c16:uniqueId val="{00000000-47E8-4815-8590-72C09D30D9A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1.0611131287948428</c:v>
                </c:pt>
                <c:pt idx="1">
                  <c:v>1.5562694517816094</c:v>
                </c:pt>
                <c:pt idx="2">
                  <c:v>1.8827900669911319</c:v>
                </c:pt>
                <c:pt idx="3">
                  <c:v>4.1661295215367291</c:v>
                </c:pt>
                <c:pt idx="4">
                  <c:v>20.314482558242837</c:v>
                </c:pt>
              </c:numCache>
            </c:numRef>
          </c:val>
          <c:extLst>
            <c:ext xmlns:c16="http://schemas.microsoft.com/office/drawing/2014/chart" uri="{C3380CC4-5D6E-409C-BE32-E72D297353CC}">
              <c16:uniqueId val="{00000001-47E8-4815-8590-72C09D30D9A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3.4709638881577671</c:v>
                </c:pt>
                <c:pt idx="1">
                  <c:v>2.651038470072804</c:v>
                </c:pt>
                <c:pt idx="2">
                  <c:v>2.3256427568789784</c:v>
                </c:pt>
                <c:pt idx="3">
                  <c:v>4.218616762477609</c:v>
                </c:pt>
                <c:pt idx="4">
                  <c:v>13.596124934018217</c:v>
                </c:pt>
              </c:numCache>
            </c:numRef>
          </c:val>
          <c:extLst>
            <c:ext xmlns:c16="http://schemas.microsoft.com/office/drawing/2014/chart" uri="{C3380CC4-5D6E-409C-BE32-E72D297353CC}">
              <c16:uniqueId val="{00000002-47E8-4815-8590-72C09D30D9A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93.790521015747672</c:v>
                </c:pt>
                <c:pt idx="1">
                  <c:v>94.829906837244252</c:v>
                </c:pt>
                <c:pt idx="2">
                  <c:v>92.455702021566424</c:v>
                </c:pt>
                <c:pt idx="3">
                  <c:v>87.454482970868426</c:v>
                </c:pt>
                <c:pt idx="4">
                  <c:v>43.287112107511206</c:v>
                </c:pt>
              </c:numCache>
            </c:numRef>
          </c:val>
          <c:extLst>
            <c:ext xmlns:c16="http://schemas.microsoft.com/office/drawing/2014/chart" uri="{C3380CC4-5D6E-409C-BE32-E72D297353CC}">
              <c16:uniqueId val="{00000003-47E8-4815-8590-72C09D30D9A3}"/>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SFHS16!$M$15:$Q$15</c:f>
              <c:strCache>
                <c:ptCount val="5"/>
                <c:pt idx="0">
                  <c:v>Poorest</c:v>
                </c:pt>
                <c:pt idx="1">
                  <c:v>Poor</c:v>
                </c:pt>
                <c:pt idx="2">
                  <c:v>Middle</c:v>
                </c:pt>
                <c:pt idx="3">
                  <c:v>Rich</c:v>
                </c:pt>
                <c:pt idx="4">
                  <c:v>Richest</c:v>
                </c:pt>
              </c:strCache>
            </c:strRef>
          </c:cat>
          <c:val>
            <c:numRef>
              <c:f>SFHS16!$M$18:$Q$18</c:f>
              <c:numCache>
                <c:formatCode>###0.0</c:formatCode>
                <c:ptCount val="5"/>
                <c:pt idx="0">
                  <c:v>16.141561762132653</c:v>
                </c:pt>
                <c:pt idx="1">
                  <c:v>54.289711335564633</c:v>
                </c:pt>
                <c:pt idx="2">
                  <c:v>48.80308151036845</c:v>
                </c:pt>
                <c:pt idx="3">
                  <c:v>70.194007585822192</c:v>
                </c:pt>
                <c:pt idx="4">
                  <c:v>86.01905274503666</c:v>
                </c:pt>
              </c:numCache>
            </c:numRef>
          </c:val>
          <c:extLst>
            <c:ext xmlns:c16="http://schemas.microsoft.com/office/drawing/2014/chart" uri="{C3380CC4-5D6E-409C-BE32-E72D297353CC}">
              <c16:uniqueId val="{00000000-3A48-4B60-88E4-7D9F7F79121E}"/>
            </c:ext>
          </c:extLst>
        </c:ser>
        <c:ser>
          <c:idx val="1"/>
          <c:order val="1"/>
          <c:tx>
            <c:strRef>
              <c:f>SFHS16!$B$19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SFHS16!$M$15:$Q$15</c:f>
              <c:strCache>
                <c:ptCount val="5"/>
                <c:pt idx="0">
                  <c:v>Poorest</c:v>
                </c:pt>
                <c:pt idx="1">
                  <c:v>Poor</c:v>
                </c:pt>
                <c:pt idx="2">
                  <c:v>Middle</c:v>
                </c:pt>
                <c:pt idx="3">
                  <c:v>Rich</c:v>
                </c:pt>
                <c:pt idx="4">
                  <c:v>Richest</c:v>
                </c:pt>
              </c:strCache>
            </c:strRef>
          </c:cat>
          <c:val>
            <c:numRef>
              <c:f>SFHS16!$M$19:$Q$19</c:f>
              <c:numCache>
                <c:formatCode>###0.0</c:formatCode>
                <c:ptCount val="5"/>
                <c:pt idx="0">
                  <c:v>30.020771401129185</c:v>
                </c:pt>
                <c:pt idx="1">
                  <c:v>29.621694381252109</c:v>
                </c:pt>
                <c:pt idx="2">
                  <c:v>38.541161057113847</c:v>
                </c:pt>
                <c:pt idx="3">
                  <c:v>19.41000295804109</c:v>
                </c:pt>
                <c:pt idx="4">
                  <c:v>4.8577994245584888</c:v>
                </c:pt>
              </c:numCache>
            </c:numRef>
          </c:val>
          <c:extLst>
            <c:ext xmlns:c16="http://schemas.microsoft.com/office/drawing/2014/chart" uri="{C3380CC4-5D6E-409C-BE32-E72D297353CC}">
              <c16:uniqueId val="{00000001-3A48-4B60-88E4-7D9F7F79121E}"/>
            </c:ext>
          </c:extLst>
        </c:ser>
        <c:ser>
          <c:idx val="2"/>
          <c:order val="2"/>
          <c:tx>
            <c:strRef>
              <c:f>SFHS16!$B$20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SFHS16!$M$15:$Q$15</c:f>
              <c:strCache>
                <c:ptCount val="5"/>
                <c:pt idx="0">
                  <c:v>Poorest</c:v>
                </c:pt>
                <c:pt idx="1">
                  <c:v>Poor</c:v>
                </c:pt>
                <c:pt idx="2">
                  <c:v>Middle</c:v>
                </c:pt>
                <c:pt idx="3">
                  <c:v>Rich</c:v>
                </c:pt>
                <c:pt idx="4">
                  <c:v>Richest</c:v>
                </c:pt>
              </c:strCache>
            </c:strRef>
          </c:cat>
          <c:val>
            <c:numRef>
              <c:f>SFHS16!$M$20:$Q$20</c:f>
              <c:numCache>
                <c:formatCode>###0.0</c:formatCode>
                <c:ptCount val="5"/>
                <c:pt idx="0">
                  <c:v>21.026683407978567</c:v>
                </c:pt>
                <c:pt idx="1">
                  <c:v>8.7337783902137005</c:v>
                </c:pt>
                <c:pt idx="2">
                  <c:v>5.4692010728007716</c:v>
                </c:pt>
                <c:pt idx="3">
                  <c:v>3.3685544751987919</c:v>
                </c:pt>
                <c:pt idx="4">
                  <c:v>2.3125317800899836</c:v>
                </c:pt>
              </c:numCache>
            </c:numRef>
          </c:val>
          <c:extLst>
            <c:ext xmlns:c16="http://schemas.microsoft.com/office/drawing/2014/chart" uri="{C3380CC4-5D6E-409C-BE32-E72D297353CC}">
              <c16:uniqueId val="{00000002-3A48-4B60-88E4-7D9F7F79121E}"/>
            </c:ext>
          </c:extLst>
        </c:ser>
        <c:ser>
          <c:idx val="3"/>
          <c:order val="3"/>
          <c:tx>
            <c:strRef>
              <c:f>SFHS16!$B$21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SFHS16!$M$15:$Q$15</c:f>
              <c:strCache>
                <c:ptCount val="5"/>
                <c:pt idx="0">
                  <c:v>Poorest</c:v>
                </c:pt>
                <c:pt idx="1">
                  <c:v>Poor</c:v>
                </c:pt>
                <c:pt idx="2">
                  <c:v>Middle</c:v>
                </c:pt>
                <c:pt idx="3">
                  <c:v>Rich</c:v>
                </c:pt>
                <c:pt idx="4">
                  <c:v>Richest</c:v>
                </c:pt>
              </c:strCache>
            </c:strRef>
          </c:cat>
          <c:val>
            <c:numRef>
              <c:f>SFHS16!$M$21:$Q$21</c:f>
              <c:numCache>
                <c:formatCode>###0.0</c:formatCode>
                <c:ptCount val="5"/>
                <c:pt idx="0">
                  <c:v>32.810983428759592</c:v>
                </c:pt>
                <c:pt idx="1">
                  <c:v>7.3548158929695493</c:v>
                </c:pt>
                <c:pt idx="2">
                  <c:v>7.1865563597169331</c:v>
                </c:pt>
                <c:pt idx="3">
                  <c:v>7.0274349809379215</c:v>
                </c:pt>
                <c:pt idx="4">
                  <c:v>6.8106160503148603</c:v>
                </c:pt>
              </c:numCache>
            </c:numRef>
          </c:val>
          <c:extLst>
            <c:ext xmlns:c16="http://schemas.microsoft.com/office/drawing/2014/chart" uri="{C3380CC4-5D6E-409C-BE32-E72D297353CC}">
              <c16:uniqueId val="{00000003-3A48-4B60-88E4-7D9F7F79121E}"/>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SFHS16!$B$18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SFHS16!$R$15:$Z$15</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SFHS16!$R$18:$Z$18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5EA6-487E-AB99-EBA837B1C0D7}"/>
            </c:ext>
          </c:extLst>
        </c:ser>
        <c:ser>
          <c:idx val="1"/>
          <c:order val="1"/>
          <c:tx>
            <c:strRef>
              <c:f>SFHS16!$B$19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SFHS16!$R$15:$Z$15</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SFHS16!$R$19:$Z$19</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5EA6-487E-AB99-EBA837B1C0D7}"/>
            </c:ext>
          </c:extLst>
        </c:ser>
        <c:ser>
          <c:idx val="2"/>
          <c:order val="2"/>
          <c:tx>
            <c:strRef>
              <c:f>SFHS16!$B$20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SFHS16!$R$15:$Z$15</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SFHS16!$R$20:$Z$20</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5EA6-487E-AB99-EBA837B1C0D7}"/>
            </c:ext>
          </c:extLst>
        </c:ser>
        <c:ser>
          <c:idx val="3"/>
          <c:order val="3"/>
          <c:tx>
            <c:strRef>
              <c:f>SFHS16!$B$21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SFHS16!$R$15:$Z$15</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SFHS16!$R$21:$Z$21</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5EA6-487E-AB99-EBA837B1C0D7}"/>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SFHS16!$C$15:$G$15</c:f>
              <c:strCache>
                <c:ptCount val="5"/>
                <c:pt idx="0">
                  <c:v>Poorest</c:v>
                </c:pt>
                <c:pt idx="1">
                  <c:v>Poor</c:v>
                </c:pt>
                <c:pt idx="2">
                  <c:v>Middle</c:v>
                </c:pt>
                <c:pt idx="3">
                  <c:v>Rich</c:v>
                </c:pt>
                <c:pt idx="4">
                  <c:v>Richest</c:v>
                </c:pt>
              </c:strCache>
            </c:strRef>
          </c:cat>
          <c:val>
            <c:numRef>
              <c:f>SFHS16!$C$18:$G$18</c:f>
              <c:numCache>
                <c:formatCode>###0.0</c:formatCode>
                <c:ptCount val="5"/>
                <c:pt idx="0">
                  <c:v>46.290410231510741</c:v>
                </c:pt>
                <c:pt idx="1">
                  <c:v>60.536540394408391</c:v>
                </c:pt>
                <c:pt idx="2">
                  <c:v>88.181996758319656</c:v>
                </c:pt>
                <c:pt idx="3">
                  <c:v>92.574664633601842</c:v>
                </c:pt>
                <c:pt idx="4">
                  <c:v>94.994345538013292</c:v>
                </c:pt>
              </c:numCache>
            </c:numRef>
          </c:val>
          <c:extLst>
            <c:ext xmlns:c16="http://schemas.microsoft.com/office/drawing/2014/chart" uri="{C3380CC4-5D6E-409C-BE32-E72D297353CC}">
              <c16:uniqueId val="{00000000-9F7D-4F89-879B-3D407ED500CF}"/>
            </c:ext>
          </c:extLst>
        </c:ser>
        <c:ser>
          <c:idx val="1"/>
          <c:order val="1"/>
          <c:tx>
            <c:strRef>
              <c:f>SFHS16!$B$19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SFHS16!$C$15:$G$15</c:f>
              <c:strCache>
                <c:ptCount val="5"/>
                <c:pt idx="0">
                  <c:v>Poorest</c:v>
                </c:pt>
                <c:pt idx="1">
                  <c:v>Poor</c:v>
                </c:pt>
                <c:pt idx="2">
                  <c:v>Middle</c:v>
                </c:pt>
                <c:pt idx="3">
                  <c:v>Rich</c:v>
                </c:pt>
                <c:pt idx="4">
                  <c:v>Richest</c:v>
                </c:pt>
              </c:strCache>
            </c:strRef>
          </c:cat>
          <c:val>
            <c:numRef>
              <c:f>SFHS16!$C$19:$G$19</c:f>
              <c:numCache>
                <c:formatCode>###0.0</c:formatCode>
                <c:ptCount val="5"/>
                <c:pt idx="0">
                  <c:v>34.906361793838563</c:v>
                </c:pt>
                <c:pt idx="1">
                  <c:v>31.150241152176921</c:v>
                </c:pt>
                <c:pt idx="2">
                  <c:v>5.7302483248868317</c:v>
                </c:pt>
                <c:pt idx="3">
                  <c:v>1.4370094106263069</c:v>
                </c:pt>
                <c:pt idx="4">
                  <c:v>3.9766477262315938</c:v>
                </c:pt>
              </c:numCache>
            </c:numRef>
          </c:val>
          <c:extLst>
            <c:ext xmlns:c16="http://schemas.microsoft.com/office/drawing/2014/chart" uri="{C3380CC4-5D6E-409C-BE32-E72D297353CC}">
              <c16:uniqueId val="{00000001-9F7D-4F89-879B-3D407ED500CF}"/>
            </c:ext>
          </c:extLst>
        </c:ser>
        <c:ser>
          <c:idx val="2"/>
          <c:order val="2"/>
          <c:tx>
            <c:strRef>
              <c:f>SFHS16!$B$20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SFHS16!$C$15:$G$15</c:f>
              <c:strCache>
                <c:ptCount val="5"/>
                <c:pt idx="0">
                  <c:v>Poorest</c:v>
                </c:pt>
                <c:pt idx="1">
                  <c:v>Poor</c:v>
                </c:pt>
                <c:pt idx="2">
                  <c:v>Middle</c:v>
                </c:pt>
                <c:pt idx="3">
                  <c:v>Rich</c:v>
                </c:pt>
                <c:pt idx="4">
                  <c:v>Richest</c:v>
                </c:pt>
              </c:strCache>
            </c:strRef>
          </c:cat>
          <c:val>
            <c:numRef>
              <c:f>SFHS16!$C$20:$G$20</c:f>
              <c:numCache>
                <c:formatCode>###0.0</c:formatCode>
                <c:ptCount val="5"/>
                <c:pt idx="0">
                  <c:v>8.591214676692573</c:v>
                </c:pt>
                <c:pt idx="1">
                  <c:v>2.7814261383151262</c:v>
                </c:pt>
                <c:pt idx="2">
                  <c:v>1.2746096455701803</c:v>
                </c:pt>
                <c:pt idx="3">
                  <c:v>0.92708040449139162</c:v>
                </c:pt>
                <c:pt idx="4">
                  <c:v>0.47693853460806679</c:v>
                </c:pt>
              </c:numCache>
            </c:numRef>
          </c:val>
          <c:extLst>
            <c:ext xmlns:c16="http://schemas.microsoft.com/office/drawing/2014/chart" uri="{C3380CC4-5D6E-409C-BE32-E72D297353CC}">
              <c16:uniqueId val="{00000002-9F7D-4F89-879B-3D407ED500CF}"/>
            </c:ext>
          </c:extLst>
        </c:ser>
        <c:ser>
          <c:idx val="3"/>
          <c:order val="3"/>
          <c:tx>
            <c:strRef>
              <c:f>SFHS16!$B$21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SFHS16!$C$15:$G$15</c:f>
              <c:strCache>
                <c:ptCount val="5"/>
                <c:pt idx="0">
                  <c:v>Poorest</c:v>
                </c:pt>
                <c:pt idx="1">
                  <c:v>Poor</c:v>
                </c:pt>
                <c:pt idx="2">
                  <c:v>Middle</c:v>
                </c:pt>
                <c:pt idx="3">
                  <c:v>Rich</c:v>
                </c:pt>
                <c:pt idx="4">
                  <c:v>Richest</c:v>
                </c:pt>
              </c:strCache>
            </c:strRef>
          </c:cat>
          <c:val>
            <c:numRef>
              <c:f>SFHS16!$C$21:$G$21</c:f>
              <c:numCache>
                <c:formatCode>###0.0</c:formatCode>
                <c:ptCount val="5"/>
                <c:pt idx="0">
                  <c:v>10.212013297958125</c:v>
                </c:pt>
                <c:pt idx="1">
                  <c:v>5.5317923150995663</c:v>
                </c:pt>
                <c:pt idx="2">
                  <c:v>4.8131452712233278</c:v>
                </c:pt>
                <c:pt idx="3">
                  <c:v>5.061245551280467</c:v>
                </c:pt>
                <c:pt idx="4">
                  <c:v>0.55206820114705024</c:v>
                </c:pt>
              </c:numCache>
            </c:numRef>
          </c:val>
          <c:extLst>
            <c:ext xmlns:c16="http://schemas.microsoft.com/office/drawing/2014/chart" uri="{C3380CC4-5D6E-409C-BE32-E72D297353CC}">
              <c16:uniqueId val="{00000003-9F7D-4F89-879B-3D407ED500CF}"/>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SFHS16!$B$124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SFHS16!$R$121:$Z$121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SFHS16!$R$124:$Z$124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A28F-4B41-B8FD-F4C9A95AA075}"/>
            </c:ext>
          </c:extLst>
        </c:ser>
        <c:ser>
          <c:idx val="1"/>
          <c:order val="1"/>
          <c:tx>
            <c:strRef>
              <c:f>SFHS16!$B$125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SFHS16!$R$121:$Z$121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SFHS16!$R$125:$Z$125</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A28F-4B41-B8FD-F4C9A95AA075}"/>
            </c:ext>
          </c:extLst>
        </c:ser>
        <c:ser>
          <c:idx val="2"/>
          <c:order val="2"/>
          <c:tx>
            <c:strRef>
              <c:f>SFHS16!$B$126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SFHS16!$R$121:$Z$121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SFHS16!$R$126:$Z$126</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A28F-4B41-B8FD-F4C9A95AA075}"/>
            </c:ext>
          </c:extLst>
        </c:ser>
        <c:ser>
          <c:idx val="3"/>
          <c:order val="3"/>
          <c:tx>
            <c:strRef>
              <c:f>SFHS16!$B$127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SFHS16!$R$121:$Z$121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SFHS16!$R$127:$Z$127</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A28F-4B41-B8FD-F4C9A95AA075}"/>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SFHS16!$M$221:$Q$221</c:f>
              <c:strCache>
                <c:ptCount val="5"/>
                <c:pt idx="0">
                  <c:v>Poorest</c:v>
                </c:pt>
                <c:pt idx="1">
                  <c:v>Poor</c:v>
                </c:pt>
                <c:pt idx="2">
                  <c:v>Middle</c:v>
                </c:pt>
                <c:pt idx="3">
                  <c:v>Rich</c:v>
                </c:pt>
                <c:pt idx="4">
                  <c:v>Richest</c:v>
                </c:pt>
              </c:strCache>
            </c:strRef>
          </c:cat>
          <c:val>
            <c:numRef>
              <c:f>SFHS16!$M$222:$Q$222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33F-4582-AA50-278AE71E73E6}"/>
            </c:ext>
          </c:extLst>
        </c:ser>
        <c:ser>
          <c:idx val="1"/>
          <c:order val="1"/>
          <c:tx>
            <c:strRef>
              <c:f>SFHS16!$B$223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SFHS16!$M$221:$Q$221</c:f>
              <c:strCache>
                <c:ptCount val="5"/>
                <c:pt idx="0">
                  <c:v>Poorest</c:v>
                </c:pt>
                <c:pt idx="1">
                  <c:v>Poor</c:v>
                </c:pt>
                <c:pt idx="2">
                  <c:v>Middle</c:v>
                </c:pt>
                <c:pt idx="3">
                  <c:v>Rich</c:v>
                </c:pt>
                <c:pt idx="4">
                  <c:v>Richest</c:v>
                </c:pt>
              </c:strCache>
            </c:strRef>
          </c:cat>
          <c:val>
            <c:numRef>
              <c:f>SFHS16!$M$223:$Q$223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33F-4582-AA50-278AE71E73E6}"/>
            </c:ext>
          </c:extLst>
        </c:ser>
        <c:ser>
          <c:idx val="2"/>
          <c:order val="2"/>
          <c:tx>
            <c:strRef>
              <c:f>SFHS16!$B$224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SFHS16!$M$221:$Q$221</c:f>
              <c:strCache>
                <c:ptCount val="5"/>
                <c:pt idx="0">
                  <c:v>Poorest</c:v>
                </c:pt>
                <c:pt idx="1">
                  <c:v>Poor</c:v>
                </c:pt>
                <c:pt idx="2">
                  <c:v>Middle</c:v>
                </c:pt>
                <c:pt idx="3">
                  <c:v>Rich</c:v>
                </c:pt>
                <c:pt idx="4">
                  <c:v>Richest</c:v>
                </c:pt>
              </c:strCache>
            </c:strRef>
          </c:cat>
          <c:val>
            <c:numRef>
              <c:f>SFHS16!$M$224:$Q$224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33F-4582-AA50-278AE71E73E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SFHS16!$B$222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SFHS16!$R$221:$Z$221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7348-4B69-BDB6-913E398D38BA}"/>
            </c:ext>
          </c:extLst>
        </c:ser>
        <c:ser>
          <c:idx val="1"/>
          <c:order val="1"/>
          <c:tx>
            <c:strRef>
              <c:f>SFHS16!$B$223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SFHS16!$R$221:$Z$221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7348-4B69-BDB6-913E398D38BA}"/>
            </c:ext>
          </c:extLst>
        </c:ser>
        <c:ser>
          <c:idx val="2"/>
          <c:order val="2"/>
          <c:tx>
            <c:strRef>
              <c:f>SFHS16!$B$224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SFHS16!$R$221:$Z$221</c:f>
              <c:strCache>
                <c:ptCount val="9"/>
                <c:pt idx="0">
                  <c:v>Awdal</c:v>
                </c:pt>
                <c:pt idx="1">
                  <c:v>Banadir</c:v>
                </c:pt>
                <c:pt idx="2">
                  <c:v>Bari</c:v>
                </c:pt>
                <c:pt idx="3">
                  <c:v>Mudug</c:v>
                </c:pt>
                <c:pt idx="4">
                  <c:v>Nugaal</c:v>
                </c:pt>
                <c:pt idx="5">
                  <c:v>Sanaag</c:v>
                </c:pt>
                <c:pt idx="6">
                  <c:v>Sool</c:v>
                </c:pt>
                <c:pt idx="7">
                  <c:v>Togdheer</c:v>
                </c:pt>
                <c:pt idx="8">
                  <c:v>Woqooyi Galbeed</c:v>
                </c:pt>
              </c:strCache>
            </c:strRef>
          </c:cat>
          <c:val>
            <c:numRef>
              <c:f>SFHS16!$R$224:$Z$224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7348-4B69-BDB6-913E398D38BA}"/>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SFHS16!$C$221:$G$221</c:f>
              <c:strCache>
                <c:ptCount val="5"/>
                <c:pt idx="0">
                  <c:v>Poorest</c:v>
                </c:pt>
                <c:pt idx="1">
                  <c:v>Poor</c:v>
                </c:pt>
                <c:pt idx="2">
                  <c:v>Middle</c:v>
                </c:pt>
                <c:pt idx="3">
                  <c:v>Rich</c:v>
                </c:pt>
                <c:pt idx="4">
                  <c:v>Richest</c:v>
                </c:pt>
              </c:strCache>
            </c:strRef>
          </c:cat>
          <c:val>
            <c:numRef>
              <c:f>SFHS16!$C$222:$G$222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B8B-4DDC-8A85-55719E8F3F3C}"/>
            </c:ext>
          </c:extLst>
        </c:ser>
        <c:ser>
          <c:idx val="1"/>
          <c:order val="1"/>
          <c:tx>
            <c:strRef>
              <c:f>SFHS16!$B$223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SFHS16!$C$221:$G$221</c:f>
              <c:strCache>
                <c:ptCount val="5"/>
                <c:pt idx="0">
                  <c:v>Poorest</c:v>
                </c:pt>
                <c:pt idx="1">
                  <c:v>Poor</c:v>
                </c:pt>
                <c:pt idx="2">
                  <c:v>Middle</c:v>
                </c:pt>
                <c:pt idx="3">
                  <c:v>Rich</c:v>
                </c:pt>
                <c:pt idx="4">
                  <c:v>Richest</c:v>
                </c:pt>
              </c:strCache>
            </c:strRef>
          </c:cat>
          <c:val>
            <c:numRef>
              <c:f>SFHS16!$C$223:$G$223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B8B-4DDC-8A85-55719E8F3F3C}"/>
            </c:ext>
          </c:extLst>
        </c:ser>
        <c:ser>
          <c:idx val="2"/>
          <c:order val="2"/>
          <c:tx>
            <c:strRef>
              <c:f>SFHS16!$B$224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SFHS16!$C$221:$G$221</c:f>
              <c:strCache>
                <c:ptCount val="5"/>
                <c:pt idx="0">
                  <c:v>Poorest</c:v>
                </c:pt>
                <c:pt idx="1">
                  <c:v>Poor</c:v>
                </c:pt>
                <c:pt idx="2">
                  <c:v>Middle</c:v>
                </c:pt>
                <c:pt idx="3">
                  <c:v>Rich</c:v>
                </c:pt>
                <c:pt idx="4">
                  <c:v>Richest</c:v>
                </c:pt>
              </c:strCache>
            </c:strRef>
          </c:cat>
          <c:val>
            <c:numRef>
              <c:f>SFHS16!$C$224:$G$224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B8B-4DDC-8A85-55719E8F3F3C}"/>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SFHS16!$H$15:$L$15</c:f>
              <c:strCache>
                <c:ptCount val="5"/>
                <c:pt idx="0">
                  <c:v>Poorest</c:v>
                </c:pt>
                <c:pt idx="1">
                  <c:v>Poor</c:v>
                </c:pt>
                <c:pt idx="2">
                  <c:v>Middle</c:v>
                </c:pt>
                <c:pt idx="3">
                  <c:v>Rich</c:v>
                </c:pt>
                <c:pt idx="4">
                  <c:v>Richest</c:v>
                </c:pt>
              </c:strCache>
            </c:strRef>
          </c:cat>
          <c:val>
            <c:numRef>
              <c:f>SFHS16!$H$18:$L$18</c:f>
              <c:numCache>
                <c:formatCode>###0.0</c:formatCode>
                <c:ptCount val="5"/>
                <c:pt idx="0">
                  <c:v>92.65476723721622</c:v>
                </c:pt>
                <c:pt idx="1">
                  <c:v>96.091235707152393</c:v>
                </c:pt>
                <c:pt idx="2">
                  <c:v>91.385557250525665</c:v>
                </c:pt>
                <c:pt idx="3">
                  <c:v>94.143022126919405</c:v>
                </c:pt>
                <c:pt idx="4">
                  <c:v>95.484422990826729</c:v>
                </c:pt>
              </c:numCache>
            </c:numRef>
          </c:val>
          <c:extLst>
            <c:ext xmlns:c16="http://schemas.microsoft.com/office/drawing/2014/chart" uri="{C3380CC4-5D6E-409C-BE32-E72D297353CC}">
              <c16:uniqueId val="{00000000-3205-4331-AFB5-54F3CBBB2E1C}"/>
            </c:ext>
          </c:extLst>
        </c:ser>
        <c:ser>
          <c:idx val="1"/>
          <c:order val="1"/>
          <c:tx>
            <c:strRef>
              <c:f>SFHS16!$B$19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SFHS16!$H$15:$L$15</c:f>
              <c:strCache>
                <c:ptCount val="5"/>
                <c:pt idx="0">
                  <c:v>Poorest</c:v>
                </c:pt>
                <c:pt idx="1">
                  <c:v>Poor</c:v>
                </c:pt>
                <c:pt idx="2">
                  <c:v>Middle</c:v>
                </c:pt>
                <c:pt idx="3">
                  <c:v>Rich</c:v>
                </c:pt>
                <c:pt idx="4">
                  <c:v>Richest</c:v>
                </c:pt>
              </c:strCache>
            </c:strRef>
          </c:cat>
          <c:val>
            <c:numRef>
              <c:f>SFHS16!$H$19:$L$19</c:f>
              <c:numCache>
                <c:formatCode>###0.0</c:formatCode>
                <c:ptCount val="5"/>
                <c:pt idx="0">
                  <c:v>4.6543965750216811</c:v>
                </c:pt>
                <c:pt idx="1">
                  <c:v>1.1033060826748995</c:v>
                </c:pt>
                <c:pt idx="2">
                  <c:v>2.3591077889602992</c:v>
                </c:pt>
                <c:pt idx="3">
                  <c:v>3.675285638302678</c:v>
                </c:pt>
                <c:pt idx="4">
                  <c:v>3.3399728561611197</c:v>
                </c:pt>
              </c:numCache>
            </c:numRef>
          </c:val>
          <c:extLst>
            <c:ext xmlns:c16="http://schemas.microsoft.com/office/drawing/2014/chart" uri="{C3380CC4-5D6E-409C-BE32-E72D297353CC}">
              <c16:uniqueId val="{00000001-3205-4331-AFB5-54F3CBBB2E1C}"/>
            </c:ext>
          </c:extLst>
        </c:ser>
        <c:ser>
          <c:idx val="2"/>
          <c:order val="2"/>
          <c:tx>
            <c:strRef>
              <c:f>SFHS16!$B$20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SFHS16!$H$15:$L$15</c:f>
              <c:strCache>
                <c:ptCount val="5"/>
                <c:pt idx="0">
                  <c:v>Poorest</c:v>
                </c:pt>
                <c:pt idx="1">
                  <c:v>Poor</c:v>
                </c:pt>
                <c:pt idx="2">
                  <c:v>Middle</c:v>
                </c:pt>
                <c:pt idx="3">
                  <c:v>Rich</c:v>
                </c:pt>
                <c:pt idx="4">
                  <c:v>Richest</c:v>
                </c:pt>
              </c:strCache>
            </c:strRef>
          </c:cat>
          <c:val>
            <c:numRef>
              <c:f>SFHS16!$H$20:$L$20</c:f>
              <c:numCache>
                <c:formatCode>###0.0</c:formatCode>
                <c:ptCount val="5"/>
                <c:pt idx="0">
                  <c:v>1.0990456493608605</c:v>
                </c:pt>
                <c:pt idx="1">
                  <c:v>1.0360983580930991</c:v>
                </c:pt>
                <c:pt idx="2">
                  <c:v>5.4621194082471902E-2</c:v>
                </c:pt>
                <c:pt idx="3">
                  <c:v>0.11760421159827672</c:v>
                </c:pt>
                <c:pt idx="4">
                  <c:v>0.83707242088611622</c:v>
                </c:pt>
              </c:numCache>
            </c:numRef>
          </c:val>
          <c:extLst>
            <c:ext xmlns:c16="http://schemas.microsoft.com/office/drawing/2014/chart" uri="{C3380CC4-5D6E-409C-BE32-E72D297353CC}">
              <c16:uniqueId val="{00000002-3205-4331-AFB5-54F3CBBB2E1C}"/>
            </c:ext>
          </c:extLst>
        </c:ser>
        <c:ser>
          <c:idx val="3"/>
          <c:order val="3"/>
          <c:tx>
            <c:strRef>
              <c:f>SFHS16!$B$21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SFHS16!$H$15:$L$15</c:f>
              <c:strCache>
                <c:ptCount val="5"/>
                <c:pt idx="0">
                  <c:v>Poorest</c:v>
                </c:pt>
                <c:pt idx="1">
                  <c:v>Poor</c:v>
                </c:pt>
                <c:pt idx="2">
                  <c:v>Middle</c:v>
                </c:pt>
                <c:pt idx="3">
                  <c:v>Rich</c:v>
                </c:pt>
                <c:pt idx="4">
                  <c:v>Richest</c:v>
                </c:pt>
              </c:strCache>
            </c:strRef>
          </c:cat>
          <c:val>
            <c:numRef>
              <c:f>SFHS16!$H$21:$L$21</c:f>
              <c:numCache>
                <c:formatCode>###0.0</c:formatCode>
                <c:ptCount val="5"/>
                <c:pt idx="0">
                  <c:v>1.5917905384012392</c:v>
                </c:pt>
                <c:pt idx="1">
                  <c:v>1.7693598520796026</c:v>
                </c:pt>
                <c:pt idx="2">
                  <c:v>6.2007137664315586</c:v>
                </c:pt>
                <c:pt idx="3">
                  <c:v>2.0640880231796301</c:v>
                </c:pt>
                <c:pt idx="4">
                  <c:v>0.33853173212602283</c:v>
                </c:pt>
              </c:numCache>
            </c:numRef>
          </c:val>
          <c:extLst>
            <c:ext xmlns:c16="http://schemas.microsoft.com/office/drawing/2014/chart" uri="{C3380CC4-5D6E-409C-BE32-E72D297353CC}">
              <c16:uniqueId val="{00000003-3205-4331-AFB5-54F3CBBB2E1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SFHS16!$H$121:$L$121</c:f>
              <c:strCache>
                <c:ptCount val="5"/>
                <c:pt idx="0">
                  <c:v>Poorest</c:v>
                </c:pt>
                <c:pt idx="1">
                  <c:v>Poor</c:v>
                </c:pt>
                <c:pt idx="2">
                  <c:v>Middle</c:v>
                </c:pt>
                <c:pt idx="3">
                  <c:v>Rich</c:v>
                </c:pt>
                <c:pt idx="4">
                  <c:v>Richest</c:v>
                </c:pt>
              </c:strCache>
            </c:strRef>
          </c:cat>
          <c:val>
            <c:numRef>
              <c:f>SFHS16!$H$124:$L$124</c:f>
              <c:numCache>
                <c:formatCode>###0.0</c:formatCode>
                <c:ptCount val="5"/>
                <c:pt idx="0">
                  <c:v>29.985362117502191</c:v>
                </c:pt>
                <c:pt idx="1">
                  <c:v>33.959056151363917</c:v>
                </c:pt>
                <c:pt idx="2">
                  <c:v>33.682977280964522</c:v>
                </c:pt>
                <c:pt idx="3">
                  <c:v>28.677759965753449</c:v>
                </c:pt>
                <c:pt idx="4">
                  <c:v>35.161455731163514</c:v>
                </c:pt>
              </c:numCache>
            </c:numRef>
          </c:val>
          <c:extLst>
            <c:ext xmlns:c16="http://schemas.microsoft.com/office/drawing/2014/chart" uri="{C3380CC4-5D6E-409C-BE32-E72D297353CC}">
              <c16:uniqueId val="{00000000-3FD1-4941-8087-E85651417920}"/>
            </c:ext>
          </c:extLst>
        </c:ser>
        <c:ser>
          <c:idx val="1"/>
          <c:order val="1"/>
          <c:tx>
            <c:strRef>
              <c:f>SFHS16!$B$125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SFHS16!$H$121:$L$121</c:f>
              <c:strCache>
                <c:ptCount val="5"/>
                <c:pt idx="0">
                  <c:v>Poorest</c:v>
                </c:pt>
                <c:pt idx="1">
                  <c:v>Poor</c:v>
                </c:pt>
                <c:pt idx="2">
                  <c:v>Middle</c:v>
                </c:pt>
                <c:pt idx="3">
                  <c:v>Rich</c:v>
                </c:pt>
                <c:pt idx="4">
                  <c:v>Richest</c:v>
                </c:pt>
              </c:strCache>
            </c:strRef>
          </c:cat>
          <c:val>
            <c:numRef>
              <c:f>SFHS16!$H$125:$L$125</c:f>
              <c:numCache>
                <c:formatCode>###0.0</c:formatCode>
                <c:ptCount val="5"/>
                <c:pt idx="0">
                  <c:v>42.466010877746186</c:v>
                </c:pt>
                <c:pt idx="1">
                  <c:v>45.951644582174751</c:v>
                </c:pt>
                <c:pt idx="2">
                  <c:v>54.448812225055917</c:v>
                </c:pt>
                <c:pt idx="3">
                  <c:v>58.242516723713116</c:v>
                </c:pt>
                <c:pt idx="4">
                  <c:v>55.761443004724825</c:v>
                </c:pt>
              </c:numCache>
            </c:numRef>
          </c:val>
          <c:extLst>
            <c:ext xmlns:c16="http://schemas.microsoft.com/office/drawing/2014/chart" uri="{C3380CC4-5D6E-409C-BE32-E72D297353CC}">
              <c16:uniqueId val="{00000001-3FD1-4941-8087-E85651417920}"/>
            </c:ext>
          </c:extLst>
        </c:ser>
        <c:ser>
          <c:idx val="2"/>
          <c:order val="2"/>
          <c:tx>
            <c:strRef>
              <c:f>SFHS16!$B$126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SFHS16!$H$121:$L$121</c:f>
              <c:strCache>
                <c:ptCount val="5"/>
                <c:pt idx="0">
                  <c:v>Poorest</c:v>
                </c:pt>
                <c:pt idx="1">
                  <c:v>Poor</c:v>
                </c:pt>
                <c:pt idx="2">
                  <c:v>Middle</c:v>
                </c:pt>
                <c:pt idx="3">
                  <c:v>Rich</c:v>
                </c:pt>
                <c:pt idx="4">
                  <c:v>Richest</c:v>
                </c:pt>
              </c:strCache>
            </c:strRef>
          </c:cat>
          <c:val>
            <c:numRef>
              <c:f>SFHS16!$H$126:$L$126</c:f>
              <c:numCache>
                <c:formatCode>###0.0</c:formatCode>
                <c:ptCount val="5"/>
                <c:pt idx="0">
                  <c:v>25.367616540833751</c:v>
                </c:pt>
                <c:pt idx="1">
                  <c:v>17.492412176531957</c:v>
                </c:pt>
                <c:pt idx="2">
                  <c:v>6.3231176092994303</c:v>
                </c:pt>
                <c:pt idx="3">
                  <c:v>6.6518113902871931</c:v>
                </c:pt>
                <c:pt idx="4">
                  <c:v>6.3956496650606738</c:v>
                </c:pt>
              </c:numCache>
            </c:numRef>
          </c:val>
          <c:extLst>
            <c:ext xmlns:c16="http://schemas.microsoft.com/office/drawing/2014/chart" uri="{C3380CC4-5D6E-409C-BE32-E72D297353CC}">
              <c16:uniqueId val="{00000002-3FD1-4941-8087-E85651417920}"/>
            </c:ext>
          </c:extLst>
        </c:ser>
        <c:ser>
          <c:idx val="3"/>
          <c:order val="3"/>
          <c:tx>
            <c:strRef>
              <c:f>SFHS16!$B$127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SFHS16!$H$121:$L$121</c:f>
              <c:strCache>
                <c:ptCount val="5"/>
                <c:pt idx="0">
                  <c:v>Poorest</c:v>
                </c:pt>
                <c:pt idx="1">
                  <c:v>Poor</c:v>
                </c:pt>
                <c:pt idx="2">
                  <c:v>Middle</c:v>
                </c:pt>
                <c:pt idx="3">
                  <c:v>Rich</c:v>
                </c:pt>
                <c:pt idx="4">
                  <c:v>Richest</c:v>
                </c:pt>
              </c:strCache>
            </c:strRef>
          </c:cat>
          <c:val>
            <c:numRef>
              <c:f>SFHS16!$H$127:$L$127</c:f>
              <c:numCache>
                <c:formatCode>###0.0</c:formatCode>
                <c:ptCount val="5"/>
                <c:pt idx="0">
                  <c:v>2.1810104639178753</c:v>
                </c:pt>
                <c:pt idx="1">
                  <c:v>2.5968870899293708</c:v>
                </c:pt>
                <c:pt idx="2">
                  <c:v>5.5450928846801331</c:v>
                </c:pt>
                <c:pt idx="3">
                  <c:v>6.4279119202462445</c:v>
                </c:pt>
                <c:pt idx="4">
                  <c:v>2.6814515990509848</c:v>
                </c:pt>
              </c:numCache>
            </c:numRef>
          </c:val>
          <c:extLst>
            <c:ext xmlns:c16="http://schemas.microsoft.com/office/drawing/2014/chart" uri="{C3380CC4-5D6E-409C-BE32-E72D297353CC}">
              <c16:uniqueId val="{00000003-3FD1-4941-8087-E85651417920}"/>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SFHS16!$H$221:$L$221</c:f>
              <c:strCache>
                <c:ptCount val="5"/>
                <c:pt idx="0">
                  <c:v>Poorest</c:v>
                </c:pt>
                <c:pt idx="1">
                  <c:v>Poor</c:v>
                </c:pt>
                <c:pt idx="2">
                  <c:v>Middle</c:v>
                </c:pt>
                <c:pt idx="3">
                  <c:v>Rich</c:v>
                </c:pt>
                <c:pt idx="4">
                  <c:v>Richest</c:v>
                </c:pt>
              </c:strCache>
            </c:strRef>
          </c:cat>
          <c:val>
            <c:numRef>
              <c:f>SFHS16!$H$222:$L$222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011-47E7-AEDA-6388AF1C0222}"/>
            </c:ext>
          </c:extLst>
        </c:ser>
        <c:ser>
          <c:idx val="1"/>
          <c:order val="1"/>
          <c:tx>
            <c:strRef>
              <c:f>SFHS16!$B$223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SFHS16!$H$221:$L$221</c:f>
              <c:strCache>
                <c:ptCount val="5"/>
                <c:pt idx="0">
                  <c:v>Poorest</c:v>
                </c:pt>
                <c:pt idx="1">
                  <c:v>Poor</c:v>
                </c:pt>
                <c:pt idx="2">
                  <c:v>Middle</c:v>
                </c:pt>
                <c:pt idx="3">
                  <c:v>Rich</c:v>
                </c:pt>
                <c:pt idx="4">
                  <c:v>Richest</c:v>
                </c:pt>
              </c:strCache>
            </c:strRef>
          </c:cat>
          <c:val>
            <c:numRef>
              <c:f>SFHS16!$H$223:$L$223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011-47E7-AEDA-6388AF1C0222}"/>
            </c:ext>
          </c:extLst>
        </c:ser>
        <c:ser>
          <c:idx val="2"/>
          <c:order val="2"/>
          <c:tx>
            <c:strRef>
              <c:f>SFHS16!$B$224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SFHS16!$H$221:$L$221</c:f>
              <c:strCache>
                <c:ptCount val="5"/>
                <c:pt idx="0">
                  <c:v>Poorest</c:v>
                </c:pt>
                <c:pt idx="1">
                  <c:v>Poor</c:v>
                </c:pt>
                <c:pt idx="2">
                  <c:v>Middle</c:v>
                </c:pt>
                <c:pt idx="3">
                  <c:v>Rich</c:v>
                </c:pt>
                <c:pt idx="4">
                  <c:v>Richest</c:v>
                </c:pt>
              </c:strCache>
            </c:strRef>
          </c:cat>
          <c:val>
            <c:numRef>
              <c:f>SFHS16!$H$224:$L$224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011-47E7-AEDA-6388AF1C0222}"/>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SFHS16!$C$121:$G$121</c:f>
              <c:strCache>
                <c:ptCount val="5"/>
                <c:pt idx="0">
                  <c:v>Poorest</c:v>
                </c:pt>
                <c:pt idx="1">
                  <c:v>Poor</c:v>
                </c:pt>
                <c:pt idx="2">
                  <c:v>Middle</c:v>
                </c:pt>
                <c:pt idx="3">
                  <c:v>Rich</c:v>
                </c:pt>
                <c:pt idx="4">
                  <c:v>Richest</c:v>
                </c:pt>
              </c:strCache>
            </c:strRef>
          </c:cat>
          <c:val>
            <c:numRef>
              <c:f>SFHS16!$C$124:$G$124</c:f>
              <c:numCache>
                <c:formatCode>###0.0</c:formatCode>
                <c:ptCount val="5"/>
                <c:pt idx="0">
                  <c:v>12.40619268291527</c:v>
                </c:pt>
                <c:pt idx="1">
                  <c:v>19.54647738765529</c:v>
                </c:pt>
                <c:pt idx="2">
                  <c:v>38.799186084505024</c:v>
                </c:pt>
                <c:pt idx="3">
                  <c:v>34.422983960290672</c:v>
                </c:pt>
                <c:pt idx="4">
                  <c:v>33.781952457501404</c:v>
                </c:pt>
              </c:numCache>
            </c:numRef>
          </c:val>
          <c:extLst>
            <c:ext xmlns:c16="http://schemas.microsoft.com/office/drawing/2014/chart" uri="{C3380CC4-5D6E-409C-BE32-E72D297353CC}">
              <c16:uniqueId val="{00000000-9C7D-4E65-A2F9-08D6DC0D557E}"/>
            </c:ext>
          </c:extLst>
        </c:ser>
        <c:ser>
          <c:idx val="1"/>
          <c:order val="1"/>
          <c:tx>
            <c:strRef>
              <c:f>SFHS16!$B$125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SFHS16!$C$121:$G$121</c:f>
              <c:strCache>
                <c:ptCount val="5"/>
                <c:pt idx="0">
                  <c:v>Poorest</c:v>
                </c:pt>
                <c:pt idx="1">
                  <c:v>Poor</c:v>
                </c:pt>
                <c:pt idx="2">
                  <c:v>Middle</c:v>
                </c:pt>
                <c:pt idx="3">
                  <c:v>Rich</c:v>
                </c:pt>
                <c:pt idx="4">
                  <c:v>Richest</c:v>
                </c:pt>
              </c:strCache>
            </c:strRef>
          </c:cat>
          <c:val>
            <c:numRef>
              <c:f>SFHS16!$C$125:$G$125</c:f>
              <c:numCache>
                <c:formatCode>###0.0</c:formatCode>
                <c:ptCount val="5"/>
                <c:pt idx="0">
                  <c:v>28.145712916154022</c:v>
                </c:pt>
                <c:pt idx="1">
                  <c:v>13.774042482144672</c:v>
                </c:pt>
                <c:pt idx="2">
                  <c:v>33.166663667665127</c:v>
                </c:pt>
                <c:pt idx="3">
                  <c:v>52.518628467220545</c:v>
                </c:pt>
                <c:pt idx="4">
                  <c:v>57.300555044525794</c:v>
                </c:pt>
              </c:numCache>
            </c:numRef>
          </c:val>
          <c:extLst>
            <c:ext xmlns:c16="http://schemas.microsoft.com/office/drawing/2014/chart" uri="{C3380CC4-5D6E-409C-BE32-E72D297353CC}">
              <c16:uniqueId val="{00000001-9C7D-4E65-A2F9-08D6DC0D557E}"/>
            </c:ext>
          </c:extLst>
        </c:ser>
        <c:ser>
          <c:idx val="2"/>
          <c:order val="2"/>
          <c:tx>
            <c:strRef>
              <c:f>SFHS16!$B$126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SFHS16!$C$121:$G$121</c:f>
              <c:strCache>
                <c:ptCount val="5"/>
                <c:pt idx="0">
                  <c:v>Poorest</c:v>
                </c:pt>
                <c:pt idx="1">
                  <c:v>Poor</c:v>
                </c:pt>
                <c:pt idx="2">
                  <c:v>Middle</c:v>
                </c:pt>
                <c:pt idx="3">
                  <c:v>Rich</c:v>
                </c:pt>
                <c:pt idx="4">
                  <c:v>Richest</c:v>
                </c:pt>
              </c:strCache>
            </c:strRef>
          </c:cat>
          <c:val>
            <c:numRef>
              <c:f>SFHS16!$C$126:$G$126</c:f>
              <c:numCache>
                <c:formatCode>###0.0</c:formatCode>
                <c:ptCount val="5"/>
                <c:pt idx="0">
                  <c:v>27.138062790122163</c:v>
                </c:pt>
                <c:pt idx="1">
                  <c:v>56.22889523626921</c:v>
                </c:pt>
                <c:pt idx="2">
                  <c:v>21.356113290969773</c:v>
                </c:pt>
                <c:pt idx="3">
                  <c:v>6.4929425068934137</c:v>
                </c:pt>
                <c:pt idx="4">
                  <c:v>5.6050456010191567</c:v>
                </c:pt>
              </c:numCache>
            </c:numRef>
          </c:val>
          <c:extLst>
            <c:ext xmlns:c16="http://schemas.microsoft.com/office/drawing/2014/chart" uri="{C3380CC4-5D6E-409C-BE32-E72D297353CC}">
              <c16:uniqueId val="{00000002-9C7D-4E65-A2F9-08D6DC0D557E}"/>
            </c:ext>
          </c:extLst>
        </c:ser>
        <c:ser>
          <c:idx val="3"/>
          <c:order val="3"/>
          <c:tx>
            <c:strRef>
              <c:f>SFHS16!$B$127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SFHS16!$C$121:$G$121</c:f>
              <c:strCache>
                <c:ptCount val="5"/>
                <c:pt idx="0">
                  <c:v>Poorest</c:v>
                </c:pt>
                <c:pt idx="1">
                  <c:v>Poor</c:v>
                </c:pt>
                <c:pt idx="2">
                  <c:v>Middle</c:v>
                </c:pt>
                <c:pt idx="3">
                  <c:v>Rich</c:v>
                </c:pt>
                <c:pt idx="4">
                  <c:v>Richest</c:v>
                </c:pt>
              </c:strCache>
            </c:strRef>
          </c:cat>
          <c:val>
            <c:numRef>
              <c:f>SFHS16!$C$127:$G$127</c:f>
              <c:numCache>
                <c:formatCode>###0.0</c:formatCode>
                <c:ptCount val="5"/>
                <c:pt idx="0">
                  <c:v>32.310031610808544</c:v>
                </c:pt>
                <c:pt idx="1">
                  <c:v>10.450584893930827</c:v>
                </c:pt>
                <c:pt idx="2">
                  <c:v>6.6780369568600726</c:v>
                </c:pt>
                <c:pt idx="3">
                  <c:v>6.5654450655953722</c:v>
                </c:pt>
                <c:pt idx="4">
                  <c:v>3.3124468969536509</c:v>
                </c:pt>
              </c:numCache>
            </c:numRef>
          </c:val>
          <c:extLst>
            <c:ext xmlns:c16="http://schemas.microsoft.com/office/drawing/2014/chart" uri="{C3380CC4-5D6E-409C-BE32-E72D297353CC}">
              <c16:uniqueId val="{00000003-9C7D-4E65-A2F9-08D6DC0D557E}"/>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SFHS16!$B$124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SFHS16!$M$121:$Q$121</c:f>
              <c:strCache>
                <c:ptCount val="5"/>
                <c:pt idx="0">
                  <c:v>Poorest</c:v>
                </c:pt>
                <c:pt idx="1">
                  <c:v>Poor</c:v>
                </c:pt>
                <c:pt idx="2">
                  <c:v>Middle</c:v>
                </c:pt>
                <c:pt idx="3">
                  <c:v>Rich</c:v>
                </c:pt>
                <c:pt idx="4">
                  <c:v>Richest</c:v>
                </c:pt>
              </c:strCache>
            </c:strRef>
          </c:cat>
          <c:val>
            <c:numRef>
              <c:f>SFHS16!$M$124:$Q$124</c:f>
              <c:numCache>
                <c:formatCode>###0.0</c:formatCode>
                <c:ptCount val="5"/>
                <c:pt idx="0">
                  <c:v>6.2794491322223642</c:v>
                </c:pt>
                <c:pt idx="1">
                  <c:v>11.591885930355376</c:v>
                </c:pt>
                <c:pt idx="2">
                  <c:v>18.631892520815583</c:v>
                </c:pt>
                <c:pt idx="3">
                  <c:v>29.889041534033478</c:v>
                </c:pt>
                <c:pt idx="4">
                  <c:v>35.613337169898585</c:v>
                </c:pt>
              </c:numCache>
            </c:numRef>
          </c:val>
          <c:extLst>
            <c:ext xmlns:c16="http://schemas.microsoft.com/office/drawing/2014/chart" uri="{C3380CC4-5D6E-409C-BE32-E72D297353CC}">
              <c16:uniqueId val="{00000000-FFA5-42AA-9556-A8035AEABEF6}"/>
            </c:ext>
          </c:extLst>
        </c:ser>
        <c:ser>
          <c:idx val="1"/>
          <c:order val="1"/>
          <c:tx>
            <c:strRef>
              <c:f>SFHS16!$B$125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SFHS16!$M$121:$Q$121</c:f>
              <c:strCache>
                <c:ptCount val="5"/>
                <c:pt idx="0">
                  <c:v>Poorest</c:v>
                </c:pt>
                <c:pt idx="1">
                  <c:v>Poor</c:v>
                </c:pt>
                <c:pt idx="2">
                  <c:v>Middle</c:v>
                </c:pt>
                <c:pt idx="3">
                  <c:v>Rich</c:v>
                </c:pt>
                <c:pt idx="4">
                  <c:v>Richest</c:v>
                </c:pt>
              </c:strCache>
            </c:strRef>
          </c:cat>
          <c:val>
            <c:numRef>
              <c:f>SFHS16!$M$125:$Q$125</c:f>
              <c:numCache>
                <c:formatCode>###0.0</c:formatCode>
                <c:ptCount val="5"/>
                <c:pt idx="0">
                  <c:v>7.1647538323538136</c:v>
                </c:pt>
                <c:pt idx="1">
                  <c:v>3.944768891713847</c:v>
                </c:pt>
                <c:pt idx="2">
                  <c:v>8.2890775776741865</c:v>
                </c:pt>
                <c:pt idx="3">
                  <c:v>10.045318944219662</c:v>
                </c:pt>
                <c:pt idx="4">
                  <c:v>32.363999056743872</c:v>
                </c:pt>
              </c:numCache>
            </c:numRef>
          </c:val>
          <c:extLst>
            <c:ext xmlns:c16="http://schemas.microsoft.com/office/drawing/2014/chart" uri="{C3380CC4-5D6E-409C-BE32-E72D297353CC}">
              <c16:uniqueId val="{00000001-FFA5-42AA-9556-A8035AEABEF6}"/>
            </c:ext>
          </c:extLst>
        </c:ser>
        <c:ser>
          <c:idx val="2"/>
          <c:order val="2"/>
          <c:tx>
            <c:strRef>
              <c:f>SFHS16!$B$126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SFHS16!$M$121:$Q$121</c:f>
              <c:strCache>
                <c:ptCount val="5"/>
                <c:pt idx="0">
                  <c:v>Poorest</c:v>
                </c:pt>
                <c:pt idx="1">
                  <c:v>Poor</c:v>
                </c:pt>
                <c:pt idx="2">
                  <c:v>Middle</c:v>
                </c:pt>
                <c:pt idx="3">
                  <c:v>Rich</c:v>
                </c:pt>
                <c:pt idx="4">
                  <c:v>Richest</c:v>
                </c:pt>
              </c:strCache>
            </c:strRef>
          </c:cat>
          <c:val>
            <c:numRef>
              <c:f>SFHS16!$M$126:$Q$126</c:f>
              <c:numCache>
                <c:formatCode>###0.0</c:formatCode>
                <c:ptCount val="5"/>
                <c:pt idx="0">
                  <c:v>11.177803135075081</c:v>
                </c:pt>
                <c:pt idx="1">
                  <c:v>59.321955352195111</c:v>
                </c:pt>
                <c:pt idx="2">
                  <c:v>30.73534977509695</c:v>
                </c:pt>
                <c:pt idx="3">
                  <c:v>44.943203512755886</c:v>
                </c:pt>
                <c:pt idx="4">
                  <c:v>15.50763198720243</c:v>
                </c:pt>
              </c:numCache>
            </c:numRef>
          </c:val>
          <c:extLst>
            <c:ext xmlns:c16="http://schemas.microsoft.com/office/drawing/2014/chart" uri="{C3380CC4-5D6E-409C-BE32-E72D297353CC}">
              <c16:uniqueId val="{00000002-FFA5-42AA-9556-A8035AEABEF6}"/>
            </c:ext>
          </c:extLst>
        </c:ser>
        <c:ser>
          <c:idx val="3"/>
          <c:order val="3"/>
          <c:tx>
            <c:strRef>
              <c:f>SFHS16!$B$127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SFHS16!$M$121:$Q$121</c:f>
              <c:strCache>
                <c:ptCount val="5"/>
                <c:pt idx="0">
                  <c:v>Poorest</c:v>
                </c:pt>
                <c:pt idx="1">
                  <c:v>Poor</c:v>
                </c:pt>
                <c:pt idx="2">
                  <c:v>Middle</c:v>
                </c:pt>
                <c:pt idx="3">
                  <c:v>Rich</c:v>
                </c:pt>
                <c:pt idx="4">
                  <c:v>Richest</c:v>
                </c:pt>
              </c:strCache>
            </c:strRef>
          </c:cat>
          <c:val>
            <c:numRef>
              <c:f>SFHS16!$M$127:$Q$127</c:f>
              <c:numCache>
                <c:formatCode>###0.0</c:formatCode>
                <c:ptCount val="5"/>
                <c:pt idx="0">
                  <c:v>75.377993900348741</c:v>
                </c:pt>
                <c:pt idx="1">
                  <c:v>25.141389825735665</c:v>
                </c:pt>
                <c:pt idx="2">
                  <c:v>42.343680126413282</c:v>
                </c:pt>
                <c:pt idx="3">
                  <c:v>15.122436008990976</c:v>
                </c:pt>
                <c:pt idx="4">
                  <c:v>16.515031786155124</c:v>
                </c:pt>
              </c:numCache>
            </c:numRef>
          </c:val>
          <c:extLst>
            <c:ext xmlns:c16="http://schemas.microsoft.com/office/drawing/2014/chart" uri="{C3380CC4-5D6E-409C-BE32-E72D297353CC}">
              <c16:uniqueId val="{00000003-FFA5-42AA-9556-A8035AEABEF6}"/>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SHFS17!$M$15:$Q$15</c:f>
              <c:strCache>
                <c:ptCount val="5"/>
                <c:pt idx="0">
                  <c:v>1 Poorest</c:v>
                </c:pt>
                <c:pt idx="1">
                  <c:v>2 Poor</c:v>
                </c:pt>
                <c:pt idx="2">
                  <c:v>3 Middle</c:v>
                </c:pt>
                <c:pt idx="3">
                  <c:v>4 Rich</c:v>
                </c:pt>
                <c:pt idx="4">
                  <c:v>5 Richest</c:v>
                </c:pt>
              </c:strCache>
            </c:strRef>
          </c:cat>
          <c:val>
            <c:numRef>
              <c:f>SHFS17!$M$18:$Q$18</c:f>
              <c:numCache>
                <c:formatCode>###0.0</c:formatCode>
                <c:ptCount val="5"/>
                <c:pt idx="0">
                  <c:v>22.22375371192317</c:v>
                </c:pt>
                <c:pt idx="1">
                  <c:v>51.938921289267483</c:v>
                </c:pt>
                <c:pt idx="2">
                  <c:v>42.197120287035688</c:v>
                </c:pt>
                <c:pt idx="3">
                  <c:v>62.007383194192933</c:v>
                </c:pt>
                <c:pt idx="4">
                  <c:v>86.85914380035409</c:v>
                </c:pt>
              </c:numCache>
            </c:numRef>
          </c:val>
          <c:extLst>
            <c:ext xmlns:c16="http://schemas.microsoft.com/office/drawing/2014/chart" uri="{C3380CC4-5D6E-409C-BE32-E72D297353CC}">
              <c16:uniqueId val="{00000000-B468-4076-882F-9172821198E2}"/>
            </c:ext>
          </c:extLst>
        </c:ser>
        <c:ser>
          <c:idx val="1"/>
          <c:order val="1"/>
          <c:tx>
            <c:strRef>
              <c:f>SHFS17!$B$19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SHFS17!$M$15:$Q$15</c:f>
              <c:strCache>
                <c:ptCount val="5"/>
                <c:pt idx="0">
                  <c:v>1 Poorest</c:v>
                </c:pt>
                <c:pt idx="1">
                  <c:v>2 Poor</c:v>
                </c:pt>
                <c:pt idx="2">
                  <c:v>3 Middle</c:v>
                </c:pt>
                <c:pt idx="3">
                  <c:v>4 Rich</c:v>
                </c:pt>
                <c:pt idx="4">
                  <c:v>5 Richest</c:v>
                </c:pt>
              </c:strCache>
            </c:strRef>
          </c:cat>
          <c:val>
            <c:numRef>
              <c:f>SHFS17!$M$19:$Q$19</c:f>
              <c:numCache>
                <c:formatCode>###0.0</c:formatCode>
                <c:ptCount val="5"/>
                <c:pt idx="0">
                  <c:v>41.332693805738252</c:v>
                </c:pt>
                <c:pt idx="1">
                  <c:v>28.339050163906883</c:v>
                </c:pt>
                <c:pt idx="2">
                  <c:v>33.324248362954869</c:v>
                </c:pt>
                <c:pt idx="3">
                  <c:v>17.146242715208189</c:v>
                </c:pt>
                <c:pt idx="4">
                  <c:v>4.9052423306922481</c:v>
                </c:pt>
              </c:numCache>
            </c:numRef>
          </c:val>
          <c:extLst>
            <c:ext xmlns:c16="http://schemas.microsoft.com/office/drawing/2014/chart" uri="{C3380CC4-5D6E-409C-BE32-E72D297353CC}">
              <c16:uniqueId val="{00000001-B468-4076-882F-9172821198E2}"/>
            </c:ext>
          </c:extLst>
        </c:ser>
        <c:ser>
          <c:idx val="2"/>
          <c:order val="2"/>
          <c:tx>
            <c:strRef>
              <c:f>SHFS17!$B$20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SHFS17!$M$15:$Q$15</c:f>
              <c:strCache>
                <c:ptCount val="5"/>
                <c:pt idx="0">
                  <c:v>1 Poorest</c:v>
                </c:pt>
                <c:pt idx="1">
                  <c:v>2 Poor</c:v>
                </c:pt>
                <c:pt idx="2">
                  <c:v>3 Middle</c:v>
                </c:pt>
                <c:pt idx="3">
                  <c:v>4 Rich</c:v>
                </c:pt>
                <c:pt idx="4">
                  <c:v>5 Richest</c:v>
                </c:pt>
              </c:strCache>
            </c:strRef>
          </c:cat>
          <c:val>
            <c:numRef>
              <c:f>SHFS17!$M$20:$Q$20</c:f>
              <c:numCache>
                <c:formatCode>###0.0</c:formatCode>
                <c:ptCount val="5"/>
                <c:pt idx="0">
                  <c:v>35.555581937320362</c:v>
                </c:pt>
                <c:pt idx="1">
                  <c:v>15.123060548373953</c:v>
                </c:pt>
                <c:pt idx="2">
                  <c:v>13.379531523639265</c:v>
                </c:pt>
                <c:pt idx="3">
                  <c:v>10.363641347116344</c:v>
                </c:pt>
                <c:pt idx="4">
                  <c:v>4.0193157372631534</c:v>
                </c:pt>
              </c:numCache>
            </c:numRef>
          </c:val>
          <c:extLst>
            <c:ext xmlns:c16="http://schemas.microsoft.com/office/drawing/2014/chart" uri="{C3380CC4-5D6E-409C-BE32-E72D297353CC}">
              <c16:uniqueId val="{00000002-B468-4076-882F-9172821198E2}"/>
            </c:ext>
          </c:extLst>
        </c:ser>
        <c:ser>
          <c:idx val="3"/>
          <c:order val="3"/>
          <c:tx>
            <c:strRef>
              <c:f>SHFS17!$B$21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SHFS17!$M$15:$Q$15</c:f>
              <c:strCache>
                <c:ptCount val="5"/>
                <c:pt idx="0">
                  <c:v>1 Poorest</c:v>
                </c:pt>
                <c:pt idx="1">
                  <c:v>2 Poor</c:v>
                </c:pt>
                <c:pt idx="2">
                  <c:v>3 Middle</c:v>
                </c:pt>
                <c:pt idx="3">
                  <c:v>4 Rich</c:v>
                </c:pt>
                <c:pt idx="4">
                  <c:v>5 Richest</c:v>
                </c:pt>
              </c:strCache>
            </c:strRef>
          </c:cat>
          <c:val>
            <c:numRef>
              <c:f>SHFS17!$M$21:$Q$21</c:f>
              <c:numCache>
                <c:formatCode>###0.0</c:formatCode>
                <c:ptCount val="5"/>
                <c:pt idx="0">
                  <c:v>0.88797054501816752</c:v>
                </c:pt>
                <c:pt idx="1">
                  <c:v>4.5989679984516751</c:v>
                </c:pt>
                <c:pt idx="2">
                  <c:v>11.099099826370091</c:v>
                </c:pt>
                <c:pt idx="3">
                  <c:v>10.482732743482455</c:v>
                </c:pt>
                <c:pt idx="4">
                  <c:v>4.2162981316904835</c:v>
                </c:pt>
              </c:numCache>
            </c:numRef>
          </c:val>
          <c:extLst>
            <c:ext xmlns:c16="http://schemas.microsoft.com/office/drawing/2014/chart" uri="{C3380CC4-5D6E-409C-BE32-E72D297353CC}">
              <c16:uniqueId val="{00000003-B468-4076-882F-9172821198E2}"/>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SHFS17!$B$18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SHFS17!$R$15:$AI$15</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SHFS17!$R$18:$AI$18</c:f>
              <c:numCache>
                <c:formatCode>###0.0</c:formatCode>
                <c:ptCount val="18"/>
                <c:pt idx="0">
                  <c:v>56.243740685651709</c:v>
                </c:pt>
                <c:pt idx="1">
                  <c:v>85.616469792334271</c:v>
                </c:pt>
                <c:pt idx="2">
                  <c:v>98.076062935578818</c:v>
                </c:pt>
                <c:pt idx="3">
                  <c:v>74.000935854773516</c:v>
                </c:pt>
                <c:pt idx="4">
                  <c:v>80.083888518589532</c:v>
                </c:pt>
                <c:pt idx="5">
                  <c:v>50.345805565500513</c:v>
                </c:pt>
                <c:pt idx="6">
                  <c:v>70.528274565160743</c:v>
                </c:pt>
                <c:pt idx="7">
                  <c:v>96.252718212795045</c:v>
                </c:pt>
                <c:pt idx="8">
                  <c:v>0</c:v>
                </c:pt>
                <c:pt idx="9">
                  <c:v>89.035619020036052</c:v>
                </c:pt>
                <c:pt idx="10">
                  <c:v>73.703707204916469</c:v>
                </c:pt>
                <c:pt idx="11">
                  <c:v>55.272026738587378</c:v>
                </c:pt>
                <c:pt idx="12">
                  <c:v>58.91428580221104</c:v>
                </c:pt>
                <c:pt idx="13">
                  <c:v>35.675344802012198</c:v>
                </c:pt>
                <c:pt idx="14">
                  <c:v>96.414421875538054</c:v>
                </c:pt>
                <c:pt idx="15">
                  <c:v>61.672221585118038</c:v>
                </c:pt>
                <c:pt idx="16">
                  <c:v>63.977678108663241</c:v>
                </c:pt>
                <c:pt idx="17">
                  <c:v>71.966646016854966</c:v>
                </c:pt>
              </c:numCache>
            </c:numRef>
          </c:val>
          <c:extLst>
            <c:ext xmlns:c16="http://schemas.microsoft.com/office/drawing/2014/chart" uri="{C3380CC4-5D6E-409C-BE32-E72D297353CC}">
              <c16:uniqueId val="{00000000-1FC4-460F-95BA-0ACA5E06B729}"/>
            </c:ext>
          </c:extLst>
        </c:ser>
        <c:ser>
          <c:idx val="1"/>
          <c:order val="1"/>
          <c:tx>
            <c:strRef>
              <c:f>SHFS17!$B$19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SHFS17!$R$15:$AI$15</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SHFS17!$R$19:$AI$19</c:f>
              <c:numCache>
                <c:formatCode>###0.0</c:formatCode>
                <c:ptCount val="18"/>
                <c:pt idx="0">
                  <c:v>26.981650715251241</c:v>
                </c:pt>
                <c:pt idx="1">
                  <c:v>2.9621772253267018</c:v>
                </c:pt>
                <c:pt idx="2">
                  <c:v>0</c:v>
                </c:pt>
                <c:pt idx="3">
                  <c:v>25.053549291619635</c:v>
                </c:pt>
                <c:pt idx="4">
                  <c:v>13.62536205598899</c:v>
                </c:pt>
                <c:pt idx="5">
                  <c:v>44.253536979682096</c:v>
                </c:pt>
                <c:pt idx="6">
                  <c:v>4.0803421517604237</c:v>
                </c:pt>
                <c:pt idx="7">
                  <c:v>3.1344525451900438</c:v>
                </c:pt>
                <c:pt idx="8">
                  <c:v>0</c:v>
                </c:pt>
                <c:pt idx="9">
                  <c:v>3.5458238207241339</c:v>
                </c:pt>
                <c:pt idx="10">
                  <c:v>13.795255601272984</c:v>
                </c:pt>
                <c:pt idx="11">
                  <c:v>37.138087224961566</c:v>
                </c:pt>
                <c:pt idx="12">
                  <c:v>34.738454438705865</c:v>
                </c:pt>
                <c:pt idx="13">
                  <c:v>26.250239928104246</c:v>
                </c:pt>
                <c:pt idx="14">
                  <c:v>0.67348870882653877</c:v>
                </c:pt>
                <c:pt idx="15">
                  <c:v>13.00766820338734</c:v>
                </c:pt>
                <c:pt idx="16">
                  <c:v>9.1002626357328342</c:v>
                </c:pt>
                <c:pt idx="17">
                  <c:v>14.098636131629828</c:v>
                </c:pt>
              </c:numCache>
            </c:numRef>
          </c:val>
          <c:extLst>
            <c:ext xmlns:c16="http://schemas.microsoft.com/office/drawing/2014/chart" uri="{C3380CC4-5D6E-409C-BE32-E72D297353CC}">
              <c16:uniqueId val="{00000001-1FC4-460F-95BA-0ACA5E06B729}"/>
            </c:ext>
          </c:extLst>
        </c:ser>
        <c:ser>
          <c:idx val="2"/>
          <c:order val="2"/>
          <c:tx>
            <c:strRef>
              <c:f>SHFS17!$B$20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SHFS17!$R$15:$AI$15</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SHFS17!$R$20:$AI$20</c:f>
              <c:numCache>
                <c:formatCode>###0.0</c:formatCode>
                <c:ptCount val="18"/>
                <c:pt idx="0">
                  <c:v>16.774608599097071</c:v>
                </c:pt>
                <c:pt idx="1">
                  <c:v>11.421352982338998</c:v>
                </c:pt>
                <c:pt idx="2">
                  <c:v>1.923937064421176</c:v>
                </c:pt>
                <c:pt idx="3">
                  <c:v>0.94551485360677012</c:v>
                </c:pt>
                <c:pt idx="4">
                  <c:v>3.5745769864134296</c:v>
                </c:pt>
                <c:pt idx="5">
                  <c:v>4.510630918606048</c:v>
                </c:pt>
                <c:pt idx="6">
                  <c:v>24.031524563583471</c:v>
                </c:pt>
                <c:pt idx="7">
                  <c:v>0.61282924201487476</c:v>
                </c:pt>
                <c:pt idx="8">
                  <c:v>0</c:v>
                </c:pt>
                <c:pt idx="9">
                  <c:v>7.4185571592398345</c:v>
                </c:pt>
                <c:pt idx="10">
                  <c:v>6.9253865792983245</c:v>
                </c:pt>
                <c:pt idx="11">
                  <c:v>7.5898860364510528</c:v>
                </c:pt>
                <c:pt idx="12">
                  <c:v>6.3472597590831432</c:v>
                </c:pt>
                <c:pt idx="13">
                  <c:v>6.059732340869445</c:v>
                </c:pt>
                <c:pt idx="14">
                  <c:v>1.8666654219109009</c:v>
                </c:pt>
                <c:pt idx="15">
                  <c:v>23.571007202782919</c:v>
                </c:pt>
                <c:pt idx="16">
                  <c:v>26.922059255603958</c:v>
                </c:pt>
                <c:pt idx="17">
                  <c:v>13.934717851515167</c:v>
                </c:pt>
              </c:numCache>
            </c:numRef>
          </c:val>
          <c:extLst>
            <c:ext xmlns:c16="http://schemas.microsoft.com/office/drawing/2014/chart" uri="{C3380CC4-5D6E-409C-BE32-E72D297353CC}">
              <c16:uniqueId val="{00000002-1FC4-460F-95BA-0ACA5E06B729}"/>
            </c:ext>
          </c:extLst>
        </c:ser>
        <c:ser>
          <c:idx val="3"/>
          <c:order val="3"/>
          <c:tx>
            <c:strRef>
              <c:f>SHFS17!$B$21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SHFS17!$R$15:$AI$15</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SHFS17!$R$21:$AI$21</c:f>
              <c:numCache>
                <c:formatCode>###0.0</c:formatCode>
                <c:ptCount val="18"/>
                <c:pt idx="0">
                  <c:v>0</c:v>
                </c:pt>
                <c:pt idx="1">
                  <c:v>0</c:v>
                </c:pt>
                <c:pt idx="2">
                  <c:v>0</c:v>
                </c:pt>
                <c:pt idx="3">
                  <c:v>0</c:v>
                </c:pt>
                <c:pt idx="4">
                  <c:v>2.7161724390080297</c:v>
                </c:pt>
                <c:pt idx="5">
                  <c:v>0.89002653621129268</c:v>
                </c:pt>
                <c:pt idx="6">
                  <c:v>1.3598587194954259</c:v>
                </c:pt>
                <c:pt idx="7">
                  <c:v>0</c:v>
                </c:pt>
                <c:pt idx="8">
                  <c:v>0</c:v>
                </c:pt>
                <c:pt idx="9">
                  <c:v>0</c:v>
                </c:pt>
                <c:pt idx="10">
                  <c:v>5.5756506145122673</c:v>
                </c:pt>
                <c:pt idx="11">
                  <c:v>0</c:v>
                </c:pt>
                <c:pt idx="12">
                  <c:v>0</c:v>
                </c:pt>
                <c:pt idx="13">
                  <c:v>32.014682929014185</c:v>
                </c:pt>
                <c:pt idx="14">
                  <c:v>1.0454239937245395</c:v>
                </c:pt>
                <c:pt idx="15">
                  <c:v>1.7491030087117283</c:v>
                </c:pt>
                <c:pt idx="16">
                  <c:v>0</c:v>
                </c:pt>
                <c:pt idx="17">
                  <c:v>0</c:v>
                </c:pt>
              </c:numCache>
            </c:numRef>
          </c:val>
          <c:extLst>
            <c:ext xmlns:c16="http://schemas.microsoft.com/office/drawing/2014/chart" uri="{C3380CC4-5D6E-409C-BE32-E72D297353CC}">
              <c16:uniqueId val="{00000003-1FC4-460F-95BA-0ACA5E06B729}"/>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SHFS17!$C$15:$G$15</c:f>
              <c:strCache>
                <c:ptCount val="5"/>
                <c:pt idx="0">
                  <c:v>Poorest</c:v>
                </c:pt>
                <c:pt idx="1">
                  <c:v>Poor</c:v>
                </c:pt>
                <c:pt idx="2">
                  <c:v>Middle</c:v>
                </c:pt>
                <c:pt idx="3">
                  <c:v>Rich</c:v>
                </c:pt>
                <c:pt idx="4">
                  <c:v>Richest</c:v>
                </c:pt>
              </c:strCache>
            </c:strRef>
          </c:cat>
          <c:val>
            <c:numRef>
              <c:f>SHFS17!$C$18:$G$18</c:f>
              <c:numCache>
                <c:formatCode>###0.0</c:formatCode>
                <c:ptCount val="5"/>
                <c:pt idx="0">
                  <c:v>42.001767190350911</c:v>
                </c:pt>
                <c:pt idx="1">
                  <c:v>49.870022291448919</c:v>
                </c:pt>
                <c:pt idx="2">
                  <c:v>86.759727121953162</c:v>
                </c:pt>
                <c:pt idx="3">
                  <c:v>97.523022657178075</c:v>
                </c:pt>
                <c:pt idx="4">
                  <c:v>95.574545106616739</c:v>
                </c:pt>
              </c:numCache>
            </c:numRef>
          </c:val>
          <c:extLst>
            <c:ext xmlns:c16="http://schemas.microsoft.com/office/drawing/2014/chart" uri="{C3380CC4-5D6E-409C-BE32-E72D297353CC}">
              <c16:uniqueId val="{00000000-7C95-436E-8DB9-DB04533A992C}"/>
            </c:ext>
          </c:extLst>
        </c:ser>
        <c:ser>
          <c:idx val="1"/>
          <c:order val="1"/>
          <c:tx>
            <c:strRef>
              <c:f>SHFS17!$B$19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SHFS17!$C$15:$G$15</c:f>
              <c:strCache>
                <c:ptCount val="5"/>
                <c:pt idx="0">
                  <c:v>Poorest</c:v>
                </c:pt>
                <c:pt idx="1">
                  <c:v>Poor</c:v>
                </c:pt>
                <c:pt idx="2">
                  <c:v>Middle</c:v>
                </c:pt>
                <c:pt idx="3">
                  <c:v>Rich</c:v>
                </c:pt>
                <c:pt idx="4">
                  <c:v>Richest</c:v>
                </c:pt>
              </c:strCache>
            </c:strRef>
          </c:cat>
          <c:val>
            <c:numRef>
              <c:f>SHFS17!$C$19:$G$19</c:f>
              <c:numCache>
                <c:formatCode>###0.0</c:formatCode>
                <c:ptCount val="5"/>
                <c:pt idx="0">
                  <c:v>31.672410639578775</c:v>
                </c:pt>
                <c:pt idx="1">
                  <c:v>25.661579114398194</c:v>
                </c:pt>
                <c:pt idx="2">
                  <c:v>5.6378263056433449</c:v>
                </c:pt>
                <c:pt idx="3">
                  <c:v>1.5138213232070439</c:v>
                </c:pt>
                <c:pt idx="4">
                  <c:v>4.0009360065727027</c:v>
                </c:pt>
              </c:numCache>
            </c:numRef>
          </c:val>
          <c:extLst>
            <c:ext xmlns:c16="http://schemas.microsoft.com/office/drawing/2014/chart" uri="{C3380CC4-5D6E-409C-BE32-E72D297353CC}">
              <c16:uniqueId val="{00000001-7C95-436E-8DB9-DB04533A992C}"/>
            </c:ext>
          </c:extLst>
        </c:ser>
        <c:ser>
          <c:idx val="2"/>
          <c:order val="2"/>
          <c:tx>
            <c:strRef>
              <c:f>SHFS17!$B$20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SHFS17!$C$15:$G$15</c:f>
              <c:strCache>
                <c:ptCount val="5"/>
                <c:pt idx="0">
                  <c:v>Poorest</c:v>
                </c:pt>
                <c:pt idx="1">
                  <c:v>Poor</c:v>
                </c:pt>
                <c:pt idx="2">
                  <c:v>Middle</c:v>
                </c:pt>
                <c:pt idx="3">
                  <c:v>Rich</c:v>
                </c:pt>
                <c:pt idx="4">
                  <c:v>Richest</c:v>
                </c:pt>
              </c:strCache>
            </c:strRef>
          </c:cat>
          <c:val>
            <c:numRef>
              <c:f>SHFS17!$C$20:$G$20</c:f>
              <c:numCache>
                <c:formatCode>###0.0</c:formatCode>
                <c:ptCount val="5"/>
                <c:pt idx="0">
                  <c:v>22.807996114223805</c:v>
                </c:pt>
                <c:pt idx="1">
                  <c:v>14.313739413371421</c:v>
                </c:pt>
                <c:pt idx="2">
                  <c:v>5.0787047647343941</c:v>
                </c:pt>
                <c:pt idx="3">
                  <c:v>0.96039967822724415</c:v>
                </c:pt>
                <c:pt idx="4">
                  <c:v>0.42451888681056865</c:v>
                </c:pt>
              </c:numCache>
            </c:numRef>
          </c:val>
          <c:extLst>
            <c:ext xmlns:c16="http://schemas.microsoft.com/office/drawing/2014/chart" uri="{C3380CC4-5D6E-409C-BE32-E72D297353CC}">
              <c16:uniqueId val="{00000002-7C95-436E-8DB9-DB04533A992C}"/>
            </c:ext>
          </c:extLst>
        </c:ser>
        <c:ser>
          <c:idx val="3"/>
          <c:order val="3"/>
          <c:tx>
            <c:strRef>
              <c:f>SHFS17!$B$21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SHFS17!$C$15:$G$15</c:f>
              <c:strCache>
                <c:ptCount val="5"/>
                <c:pt idx="0">
                  <c:v>Poorest</c:v>
                </c:pt>
                <c:pt idx="1">
                  <c:v>Poor</c:v>
                </c:pt>
                <c:pt idx="2">
                  <c:v>Middle</c:v>
                </c:pt>
                <c:pt idx="3">
                  <c:v>Rich</c:v>
                </c:pt>
                <c:pt idx="4">
                  <c:v>Richest</c:v>
                </c:pt>
              </c:strCache>
            </c:strRef>
          </c:cat>
          <c:val>
            <c:numRef>
              <c:f>SHFS17!$C$21:$G$21</c:f>
              <c:numCache>
                <c:formatCode>###0.0</c:formatCode>
                <c:ptCount val="5"/>
                <c:pt idx="0">
                  <c:v>3.5178260558465948</c:v>
                </c:pt>
                <c:pt idx="1">
                  <c:v>10.154659180781504</c:v>
                </c:pt>
                <c:pt idx="2">
                  <c:v>2.5237418076692562</c:v>
                </c:pt>
                <c:pt idx="3">
                  <c:v>2.7563413876055248E-3</c:v>
                </c:pt>
                <c:pt idx="4">
                  <c:v>0</c:v>
                </c:pt>
              </c:numCache>
            </c:numRef>
          </c:val>
          <c:extLst>
            <c:ext xmlns:c16="http://schemas.microsoft.com/office/drawing/2014/chart" uri="{C3380CC4-5D6E-409C-BE32-E72D297353CC}">
              <c16:uniqueId val="{00000003-7C95-436E-8DB9-DB04533A992C}"/>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SHFS17!$B$124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SHFS17!$R$121:$AI$121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SHFS17!$R$124:$AI$124</c:f>
              <c:numCache>
                <c:formatCode>###0.0</c:formatCode>
                <c:ptCount val="18"/>
                <c:pt idx="0">
                  <c:v>13.859450297030362</c:v>
                </c:pt>
                <c:pt idx="1">
                  <c:v>2.8186230475429079</c:v>
                </c:pt>
                <c:pt idx="2">
                  <c:v>23.293210204252759</c:v>
                </c:pt>
                <c:pt idx="3">
                  <c:v>19.354708402549566</c:v>
                </c:pt>
                <c:pt idx="4">
                  <c:v>15.827116092012341</c:v>
                </c:pt>
                <c:pt idx="5">
                  <c:v>22.06839319465664</c:v>
                </c:pt>
                <c:pt idx="6">
                  <c:v>19.88569978062235</c:v>
                </c:pt>
                <c:pt idx="7">
                  <c:v>31.761321864526</c:v>
                </c:pt>
                <c:pt idx="8">
                  <c:v>0</c:v>
                </c:pt>
                <c:pt idx="9">
                  <c:v>26.919581914894703</c:v>
                </c:pt>
                <c:pt idx="10">
                  <c:v>26.49242815912131</c:v>
                </c:pt>
                <c:pt idx="11">
                  <c:v>32.6184769353736</c:v>
                </c:pt>
                <c:pt idx="12">
                  <c:v>18.269195301088953</c:v>
                </c:pt>
                <c:pt idx="13">
                  <c:v>32.641560008916585</c:v>
                </c:pt>
                <c:pt idx="14">
                  <c:v>43.85038241904136</c:v>
                </c:pt>
                <c:pt idx="15">
                  <c:v>21.305827830680951</c:v>
                </c:pt>
                <c:pt idx="16">
                  <c:v>39.511983514599159</c:v>
                </c:pt>
                <c:pt idx="17">
                  <c:v>43.376133391312322</c:v>
                </c:pt>
              </c:numCache>
            </c:numRef>
          </c:val>
          <c:extLst>
            <c:ext xmlns:c16="http://schemas.microsoft.com/office/drawing/2014/chart" uri="{C3380CC4-5D6E-409C-BE32-E72D297353CC}">
              <c16:uniqueId val="{00000000-BF49-4042-89A7-682993F4A416}"/>
            </c:ext>
          </c:extLst>
        </c:ser>
        <c:ser>
          <c:idx val="1"/>
          <c:order val="1"/>
          <c:tx>
            <c:strRef>
              <c:f>SHFS17!$B$125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SHFS17!$R$121:$AI$121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SHFS17!$R$125:$AI$125</c:f>
              <c:numCache>
                <c:formatCode>###0.0</c:formatCode>
                <c:ptCount val="18"/>
                <c:pt idx="0">
                  <c:v>10.434578036335102</c:v>
                </c:pt>
                <c:pt idx="1">
                  <c:v>39.182952889415837</c:v>
                </c:pt>
                <c:pt idx="2">
                  <c:v>75.051359001579627</c:v>
                </c:pt>
                <c:pt idx="3">
                  <c:v>43.625865003804606</c:v>
                </c:pt>
                <c:pt idx="4">
                  <c:v>17.123970875896926</c:v>
                </c:pt>
                <c:pt idx="5">
                  <c:v>21.694798313841144</c:v>
                </c:pt>
                <c:pt idx="6">
                  <c:v>21.625888907205855</c:v>
                </c:pt>
                <c:pt idx="7">
                  <c:v>35.085578450869264</c:v>
                </c:pt>
                <c:pt idx="8">
                  <c:v>0</c:v>
                </c:pt>
                <c:pt idx="9">
                  <c:v>58.839028751010069</c:v>
                </c:pt>
                <c:pt idx="10">
                  <c:v>36.448611707842282</c:v>
                </c:pt>
                <c:pt idx="11">
                  <c:v>23.921369298994993</c:v>
                </c:pt>
                <c:pt idx="12">
                  <c:v>40.603138764135267</c:v>
                </c:pt>
                <c:pt idx="13">
                  <c:v>17.139101646883585</c:v>
                </c:pt>
                <c:pt idx="14">
                  <c:v>43.522697099209587</c:v>
                </c:pt>
                <c:pt idx="15">
                  <c:v>11.349604848305539</c:v>
                </c:pt>
                <c:pt idx="16">
                  <c:v>19.378682797957943</c:v>
                </c:pt>
                <c:pt idx="17">
                  <c:v>25.191340964487409</c:v>
                </c:pt>
              </c:numCache>
            </c:numRef>
          </c:val>
          <c:extLst>
            <c:ext xmlns:c16="http://schemas.microsoft.com/office/drawing/2014/chart" uri="{C3380CC4-5D6E-409C-BE32-E72D297353CC}">
              <c16:uniqueId val="{00000001-BF49-4042-89A7-682993F4A416}"/>
            </c:ext>
          </c:extLst>
        </c:ser>
        <c:ser>
          <c:idx val="2"/>
          <c:order val="2"/>
          <c:tx>
            <c:strRef>
              <c:f>SHFS17!$B$126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SHFS17!$R$121:$AI$121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SHFS17!$R$126:$AI$126</c:f>
              <c:numCache>
                <c:formatCode>###0.0</c:formatCode>
                <c:ptCount val="18"/>
                <c:pt idx="0">
                  <c:v>5.0371915305250416</c:v>
                </c:pt>
                <c:pt idx="1">
                  <c:v>36.98827010509104</c:v>
                </c:pt>
                <c:pt idx="2">
                  <c:v>1.6554307941675526</c:v>
                </c:pt>
                <c:pt idx="3">
                  <c:v>9.6009533805725695</c:v>
                </c:pt>
                <c:pt idx="4">
                  <c:v>52.505912374893057</c:v>
                </c:pt>
                <c:pt idx="5">
                  <c:v>8.3583109275353635</c:v>
                </c:pt>
                <c:pt idx="6">
                  <c:v>22.441124719412883</c:v>
                </c:pt>
                <c:pt idx="7">
                  <c:v>25.832060849883927</c:v>
                </c:pt>
                <c:pt idx="8">
                  <c:v>0</c:v>
                </c:pt>
                <c:pt idx="9">
                  <c:v>14.223019925930991</c:v>
                </c:pt>
                <c:pt idx="10">
                  <c:v>18.324351966171395</c:v>
                </c:pt>
                <c:pt idx="11">
                  <c:v>0.98341308905068681</c:v>
                </c:pt>
                <c:pt idx="12">
                  <c:v>2.3761721045055078</c:v>
                </c:pt>
                <c:pt idx="13">
                  <c:v>15.427541911660256</c:v>
                </c:pt>
                <c:pt idx="14">
                  <c:v>10.163852961373006</c:v>
                </c:pt>
                <c:pt idx="15">
                  <c:v>25.678505341642783</c:v>
                </c:pt>
                <c:pt idx="16">
                  <c:v>24.869617219668541</c:v>
                </c:pt>
                <c:pt idx="17">
                  <c:v>14.473002326796735</c:v>
                </c:pt>
              </c:numCache>
            </c:numRef>
          </c:val>
          <c:extLst>
            <c:ext xmlns:c16="http://schemas.microsoft.com/office/drawing/2014/chart" uri="{C3380CC4-5D6E-409C-BE32-E72D297353CC}">
              <c16:uniqueId val="{00000002-BF49-4042-89A7-682993F4A416}"/>
            </c:ext>
          </c:extLst>
        </c:ser>
        <c:ser>
          <c:idx val="3"/>
          <c:order val="3"/>
          <c:tx>
            <c:strRef>
              <c:f>SHFS17!$B$127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SHFS17!$R$121:$AI$121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SHFS17!$R$127:$AI$127</c:f>
              <c:numCache>
                <c:formatCode>###0.0</c:formatCode>
                <c:ptCount val="18"/>
                <c:pt idx="0">
                  <c:v>70.668780136109518</c:v>
                </c:pt>
                <c:pt idx="1">
                  <c:v>21.010153957950209</c:v>
                </c:pt>
                <c:pt idx="2">
                  <c:v>0</c:v>
                </c:pt>
                <c:pt idx="3">
                  <c:v>27.418473213073241</c:v>
                </c:pt>
                <c:pt idx="4">
                  <c:v>14.543000657197616</c:v>
                </c:pt>
                <c:pt idx="5">
                  <c:v>47.878497563966874</c:v>
                </c:pt>
                <c:pt idx="6">
                  <c:v>36.047286592758951</c:v>
                </c:pt>
                <c:pt idx="7">
                  <c:v>7.3210388347207322</c:v>
                </c:pt>
                <c:pt idx="8">
                  <c:v>0</c:v>
                </c:pt>
                <c:pt idx="9">
                  <c:v>1.8369408164236999E-2</c:v>
                </c:pt>
                <c:pt idx="10">
                  <c:v>18.734608166865012</c:v>
                </c:pt>
                <c:pt idx="11">
                  <c:v>42.476740676580718</c:v>
                </c:pt>
                <c:pt idx="12">
                  <c:v>38.751493830270334</c:v>
                </c:pt>
                <c:pt idx="13">
                  <c:v>34.791796432539634</c:v>
                </c:pt>
                <c:pt idx="14">
                  <c:v>2.4630675203760815</c:v>
                </c:pt>
                <c:pt idx="15">
                  <c:v>41.666061979370753</c:v>
                </c:pt>
                <c:pt idx="16">
                  <c:v>16.239716467774379</c:v>
                </c:pt>
                <c:pt idx="17">
                  <c:v>16.95952331740348</c:v>
                </c:pt>
              </c:numCache>
            </c:numRef>
          </c:val>
          <c:extLst>
            <c:ext xmlns:c16="http://schemas.microsoft.com/office/drawing/2014/chart" uri="{C3380CC4-5D6E-409C-BE32-E72D297353CC}">
              <c16:uniqueId val="{00000003-BF49-4042-89A7-682993F4A416}"/>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SHFS17!$M$221:$Q$221</c:f>
              <c:strCache>
                <c:ptCount val="5"/>
                <c:pt idx="0">
                  <c:v>1 Poorest</c:v>
                </c:pt>
                <c:pt idx="1">
                  <c:v>2 Poor</c:v>
                </c:pt>
                <c:pt idx="2">
                  <c:v>3 Middle</c:v>
                </c:pt>
                <c:pt idx="3">
                  <c:v>4 Rich</c:v>
                </c:pt>
                <c:pt idx="4">
                  <c:v>5 Richest</c:v>
                </c:pt>
              </c:strCache>
            </c:strRef>
          </c:cat>
          <c:val>
            <c:numRef>
              <c:f>SHFS17!$M$222:$Q$222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AFE-4091-ADE3-78B4D5D88718}"/>
            </c:ext>
          </c:extLst>
        </c:ser>
        <c:ser>
          <c:idx val="1"/>
          <c:order val="1"/>
          <c:tx>
            <c:strRef>
              <c:f>SHFS17!$B$223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SHFS17!$M$221:$Q$221</c:f>
              <c:strCache>
                <c:ptCount val="5"/>
                <c:pt idx="0">
                  <c:v>1 Poorest</c:v>
                </c:pt>
                <c:pt idx="1">
                  <c:v>2 Poor</c:v>
                </c:pt>
                <c:pt idx="2">
                  <c:v>3 Middle</c:v>
                </c:pt>
                <c:pt idx="3">
                  <c:v>4 Rich</c:v>
                </c:pt>
                <c:pt idx="4">
                  <c:v>5 Richest</c:v>
                </c:pt>
              </c:strCache>
            </c:strRef>
          </c:cat>
          <c:val>
            <c:numRef>
              <c:f>SHFS17!$M$223:$Q$223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AFE-4091-ADE3-78B4D5D88718}"/>
            </c:ext>
          </c:extLst>
        </c:ser>
        <c:ser>
          <c:idx val="2"/>
          <c:order val="2"/>
          <c:tx>
            <c:strRef>
              <c:f>SHFS17!$B$224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SHFS17!$M$221:$Q$221</c:f>
              <c:strCache>
                <c:ptCount val="5"/>
                <c:pt idx="0">
                  <c:v>1 Poorest</c:v>
                </c:pt>
                <c:pt idx="1">
                  <c:v>2 Poor</c:v>
                </c:pt>
                <c:pt idx="2">
                  <c:v>3 Middle</c:v>
                </c:pt>
                <c:pt idx="3">
                  <c:v>4 Rich</c:v>
                </c:pt>
                <c:pt idx="4">
                  <c:v>5 Richest</c:v>
                </c:pt>
              </c:strCache>
            </c:strRef>
          </c:cat>
          <c:val>
            <c:numRef>
              <c:f>SHFS17!$M$224:$Q$224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AFE-4091-ADE3-78B4D5D88718}"/>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SHFS17!$B$222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SHFS17!$R$221:$AI$221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36FC-41BD-97A1-0E7C95CF71C1}"/>
            </c:ext>
          </c:extLst>
        </c:ser>
        <c:ser>
          <c:idx val="1"/>
          <c:order val="1"/>
          <c:tx>
            <c:strRef>
              <c:f>SHFS17!$B$223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SHFS17!$R$221:$AI$221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36FC-41BD-97A1-0E7C95CF71C1}"/>
            </c:ext>
          </c:extLst>
        </c:ser>
        <c:ser>
          <c:idx val="2"/>
          <c:order val="2"/>
          <c:tx>
            <c:strRef>
              <c:f>SHFS17!$B$224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SHFS17!$R$221:$AI$221</c:f>
              <c:strCache>
                <c:ptCount val="18"/>
                <c:pt idx="0">
                  <c:v>1 Awdal</c:v>
                </c:pt>
                <c:pt idx="1">
                  <c:v>2 Bakool</c:v>
                </c:pt>
                <c:pt idx="2">
                  <c:v>3 Banadir</c:v>
                </c:pt>
                <c:pt idx="3">
                  <c:v>4 Bari</c:v>
                </c:pt>
                <c:pt idx="4">
                  <c:v>5 Bay</c:v>
                </c:pt>
                <c:pt idx="5">
                  <c:v>6 Galgaduug</c:v>
                </c:pt>
                <c:pt idx="6">
                  <c:v>7 Gedo</c:v>
                </c:pt>
                <c:pt idx="7">
                  <c:v>8 Hiran</c:v>
                </c:pt>
                <c:pt idx="8">
                  <c:v>9 Jubbada Dhexe</c:v>
                </c:pt>
                <c:pt idx="9">
                  <c:v>10 Jubbada Hoose</c:v>
                </c:pt>
                <c:pt idx="10">
                  <c:v>11 Mudug</c:v>
                </c:pt>
                <c:pt idx="11">
                  <c:v>12 Nugal</c:v>
                </c:pt>
                <c:pt idx="12">
                  <c:v>13 Sanaag</c:v>
                </c:pt>
                <c:pt idx="13">
                  <c:v>14 Shabeellaha Dhexe</c:v>
                </c:pt>
                <c:pt idx="14">
                  <c:v>15 Shabeellaha Hoose</c:v>
                </c:pt>
                <c:pt idx="15">
                  <c:v>16 Sool</c:v>
                </c:pt>
                <c:pt idx="16">
                  <c:v>17 Togdheer</c:v>
                </c:pt>
                <c:pt idx="17">
                  <c:v>18 Woqooyi Galbeed</c:v>
                </c:pt>
              </c:strCache>
            </c:strRef>
          </c:cat>
          <c:val>
            <c:numRef>
              <c:f>SHFS17!$R$224:$AI$224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36FC-41BD-97A1-0E7C95CF71C1}"/>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SHFS17!$C$221:$G$221</c:f>
              <c:strCache>
                <c:ptCount val="5"/>
                <c:pt idx="0">
                  <c:v>Poorest</c:v>
                </c:pt>
                <c:pt idx="1">
                  <c:v>Poor</c:v>
                </c:pt>
                <c:pt idx="2">
                  <c:v>Middle</c:v>
                </c:pt>
                <c:pt idx="3">
                  <c:v>Rich</c:v>
                </c:pt>
                <c:pt idx="4">
                  <c:v>Richest</c:v>
                </c:pt>
              </c:strCache>
            </c:strRef>
          </c:cat>
          <c:val>
            <c:numRef>
              <c:f>SHFS17!$C$222:$G$222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3F6-4269-81B2-D5B5358BF8CB}"/>
            </c:ext>
          </c:extLst>
        </c:ser>
        <c:ser>
          <c:idx val="1"/>
          <c:order val="1"/>
          <c:tx>
            <c:strRef>
              <c:f>SHFS17!$B$223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SHFS17!$C$221:$G$221</c:f>
              <c:strCache>
                <c:ptCount val="5"/>
                <c:pt idx="0">
                  <c:v>Poorest</c:v>
                </c:pt>
                <c:pt idx="1">
                  <c:v>Poor</c:v>
                </c:pt>
                <c:pt idx="2">
                  <c:v>Middle</c:v>
                </c:pt>
                <c:pt idx="3">
                  <c:v>Rich</c:v>
                </c:pt>
                <c:pt idx="4">
                  <c:v>Richest</c:v>
                </c:pt>
              </c:strCache>
            </c:strRef>
          </c:cat>
          <c:val>
            <c:numRef>
              <c:f>SHFS17!$C$223:$G$223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3F6-4269-81B2-D5B5358BF8CB}"/>
            </c:ext>
          </c:extLst>
        </c:ser>
        <c:ser>
          <c:idx val="2"/>
          <c:order val="2"/>
          <c:tx>
            <c:strRef>
              <c:f>SHFS17!$B$224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SHFS17!$C$221:$G$221</c:f>
              <c:strCache>
                <c:ptCount val="5"/>
                <c:pt idx="0">
                  <c:v>Poorest</c:v>
                </c:pt>
                <c:pt idx="1">
                  <c:v>Poor</c:v>
                </c:pt>
                <c:pt idx="2">
                  <c:v>Middle</c:v>
                </c:pt>
                <c:pt idx="3">
                  <c:v>Rich</c:v>
                </c:pt>
                <c:pt idx="4">
                  <c:v>Richest</c:v>
                </c:pt>
              </c:strCache>
            </c:strRef>
          </c:cat>
          <c:val>
            <c:numRef>
              <c:f>SHFS17!$C$224:$G$224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3F6-4269-81B2-D5B5358BF8CB}"/>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SHFS17!$H$15:$L$15</c:f>
              <c:strCache>
                <c:ptCount val="5"/>
                <c:pt idx="0">
                  <c:v>1 Poorest</c:v>
                </c:pt>
                <c:pt idx="1">
                  <c:v>2 Poor</c:v>
                </c:pt>
                <c:pt idx="2">
                  <c:v>3 Middle</c:v>
                </c:pt>
                <c:pt idx="3">
                  <c:v>4 Rich</c:v>
                </c:pt>
                <c:pt idx="4">
                  <c:v>5 Richest</c:v>
                </c:pt>
              </c:strCache>
            </c:strRef>
          </c:cat>
          <c:val>
            <c:numRef>
              <c:f>SHFS17!$H$18:$L$18</c:f>
              <c:numCache>
                <c:formatCode>###0.0</c:formatCode>
                <c:ptCount val="5"/>
                <c:pt idx="0">
                  <c:v>88.146077948522333</c:v>
                </c:pt>
                <c:pt idx="1">
                  <c:v>94.546520708052327</c:v>
                </c:pt>
                <c:pt idx="2">
                  <c:v>97.240017114150533</c:v>
                </c:pt>
                <c:pt idx="3">
                  <c:v>96.1986602092949</c:v>
                </c:pt>
                <c:pt idx="4">
                  <c:v>95.85629544422892</c:v>
                </c:pt>
              </c:numCache>
            </c:numRef>
          </c:val>
          <c:extLst>
            <c:ext xmlns:c16="http://schemas.microsoft.com/office/drawing/2014/chart" uri="{C3380CC4-5D6E-409C-BE32-E72D297353CC}">
              <c16:uniqueId val="{00000000-4EAC-4301-BDAC-9CF3503FE687}"/>
            </c:ext>
          </c:extLst>
        </c:ser>
        <c:ser>
          <c:idx val="1"/>
          <c:order val="1"/>
          <c:tx>
            <c:strRef>
              <c:f>SHFS17!$B$19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SHFS17!$H$15:$L$15</c:f>
              <c:strCache>
                <c:ptCount val="5"/>
                <c:pt idx="0">
                  <c:v>1 Poorest</c:v>
                </c:pt>
                <c:pt idx="1">
                  <c:v>2 Poor</c:v>
                </c:pt>
                <c:pt idx="2">
                  <c:v>3 Middle</c:v>
                </c:pt>
                <c:pt idx="3">
                  <c:v>4 Rich</c:v>
                </c:pt>
                <c:pt idx="4">
                  <c:v>5 Richest</c:v>
                </c:pt>
              </c:strCache>
            </c:strRef>
          </c:cat>
          <c:val>
            <c:numRef>
              <c:f>SHFS17!$H$19:$L$19</c:f>
              <c:numCache>
                <c:formatCode>###0.0</c:formatCode>
                <c:ptCount val="5"/>
                <c:pt idx="0">
                  <c:v>4.4279081966157738</c:v>
                </c:pt>
                <c:pt idx="1">
                  <c:v>1.0855698818448853</c:v>
                </c:pt>
                <c:pt idx="2">
                  <c:v>2.5102400059097496</c:v>
                </c:pt>
                <c:pt idx="3">
                  <c:v>3.7555364837824139</c:v>
                </c:pt>
                <c:pt idx="4">
                  <c:v>3.3529806731579992</c:v>
                </c:pt>
              </c:numCache>
            </c:numRef>
          </c:val>
          <c:extLst>
            <c:ext xmlns:c16="http://schemas.microsoft.com/office/drawing/2014/chart" uri="{C3380CC4-5D6E-409C-BE32-E72D297353CC}">
              <c16:uniqueId val="{00000001-4EAC-4301-BDAC-9CF3503FE687}"/>
            </c:ext>
          </c:extLst>
        </c:ser>
        <c:ser>
          <c:idx val="2"/>
          <c:order val="2"/>
          <c:tx>
            <c:strRef>
              <c:f>SHFS17!$B$20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SHFS17!$H$15:$L$15</c:f>
              <c:strCache>
                <c:ptCount val="5"/>
                <c:pt idx="0">
                  <c:v>1 Poorest</c:v>
                </c:pt>
                <c:pt idx="1">
                  <c:v>2 Poor</c:v>
                </c:pt>
                <c:pt idx="2">
                  <c:v>3 Middle</c:v>
                </c:pt>
                <c:pt idx="3">
                  <c:v>4 Rich</c:v>
                </c:pt>
                <c:pt idx="4">
                  <c:v>5 Richest</c:v>
                </c:pt>
              </c:strCache>
            </c:strRef>
          </c:cat>
          <c:val>
            <c:numRef>
              <c:f>SHFS17!$H$20:$L$20</c:f>
              <c:numCache>
                <c:formatCode>###0.0</c:formatCode>
                <c:ptCount val="5"/>
                <c:pt idx="0">
                  <c:v>5.424249814743427</c:v>
                </c:pt>
                <c:pt idx="1">
                  <c:v>4.3642759360466412</c:v>
                </c:pt>
                <c:pt idx="2">
                  <c:v>0.249742879939749</c:v>
                </c:pt>
                <c:pt idx="3">
                  <c:v>4.5803306922676111E-2</c:v>
                </c:pt>
                <c:pt idx="4">
                  <c:v>0.7907238826130959</c:v>
                </c:pt>
              </c:numCache>
            </c:numRef>
          </c:val>
          <c:extLst>
            <c:ext xmlns:c16="http://schemas.microsoft.com/office/drawing/2014/chart" uri="{C3380CC4-5D6E-409C-BE32-E72D297353CC}">
              <c16:uniqueId val="{00000002-4EAC-4301-BDAC-9CF3503FE687}"/>
            </c:ext>
          </c:extLst>
        </c:ser>
        <c:ser>
          <c:idx val="3"/>
          <c:order val="3"/>
          <c:tx>
            <c:strRef>
              <c:f>SHFS17!$B$21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SHFS17!$H$15:$L$15</c:f>
              <c:strCache>
                <c:ptCount val="5"/>
                <c:pt idx="0">
                  <c:v>1 Poorest</c:v>
                </c:pt>
                <c:pt idx="1">
                  <c:v>2 Poor</c:v>
                </c:pt>
                <c:pt idx="2">
                  <c:v>3 Middle</c:v>
                </c:pt>
                <c:pt idx="3">
                  <c:v>4 Rich</c:v>
                </c:pt>
                <c:pt idx="4">
                  <c:v>5 Richest</c:v>
                </c:pt>
              </c:strCache>
            </c:strRef>
          </c:cat>
          <c:val>
            <c:numRef>
              <c:f>SHFS17!$H$21:$L$21</c:f>
              <c:numCache>
                <c:formatCode>###0.0</c:formatCode>
                <c:ptCount val="5"/>
                <c:pt idx="0">
                  <c:v>2.0017640401184313</c:v>
                </c:pt>
                <c:pt idx="1">
                  <c:v>3.6334740560896354E-3</c:v>
                </c:pt>
                <c:pt idx="2">
                  <c:v>0</c:v>
                </c:pt>
                <c:pt idx="3">
                  <c:v>0</c:v>
                </c:pt>
                <c:pt idx="4">
                  <c:v>0</c:v>
                </c:pt>
              </c:numCache>
            </c:numRef>
          </c:val>
          <c:extLst>
            <c:ext xmlns:c16="http://schemas.microsoft.com/office/drawing/2014/chart" uri="{C3380CC4-5D6E-409C-BE32-E72D297353CC}">
              <c16:uniqueId val="{00000003-4EAC-4301-BDAC-9CF3503FE687}"/>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SHFS17!$H$121:$L$121</c:f>
              <c:strCache>
                <c:ptCount val="5"/>
                <c:pt idx="0">
                  <c:v>1 Poorest</c:v>
                </c:pt>
                <c:pt idx="1">
                  <c:v>2 Poor</c:v>
                </c:pt>
                <c:pt idx="2">
                  <c:v>3 Middle</c:v>
                </c:pt>
                <c:pt idx="3">
                  <c:v>4 Rich</c:v>
                </c:pt>
                <c:pt idx="4">
                  <c:v>5 Richest</c:v>
                </c:pt>
              </c:strCache>
            </c:strRef>
          </c:cat>
          <c:val>
            <c:numRef>
              <c:f>SHFS17!$H$124:$L$124</c:f>
              <c:numCache>
                <c:formatCode>###0.0</c:formatCode>
                <c:ptCount val="5"/>
                <c:pt idx="0">
                  <c:v>33.142642143165034</c:v>
                </c:pt>
                <c:pt idx="1">
                  <c:v>36.156619269364541</c:v>
                </c:pt>
                <c:pt idx="2">
                  <c:v>36.792625712521811</c:v>
                </c:pt>
                <c:pt idx="3">
                  <c:v>31.997541241929419</c:v>
                </c:pt>
                <c:pt idx="4">
                  <c:v>37.474847841014984</c:v>
                </c:pt>
              </c:numCache>
            </c:numRef>
          </c:val>
          <c:extLst>
            <c:ext xmlns:c16="http://schemas.microsoft.com/office/drawing/2014/chart" uri="{C3380CC4-5D6E-409C-BE32-E72D297353CC}">
              <c16:uniqueId val="{00000000-800E-4F26-8BBD-5B3E283607A3}"/>
            </c:ext>
          </c:extLst>
        </c:ser>
        <c:ser>
          <c:idx val="1"/>
          <c:order val="1"/>
          <c:tx>
            <c:strRef>
              <c:f>SHFS17!$B$125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SHFS17!$H$121:$L$121</c:f>
              <c:strCache>
                <c:ptCount val="5"/>
                <c:pt idx="0">
                  <c:v>1 Poorest</c:v>
                </c:pt>
                <c:pt idx="1">
                  <c:v>2 Poor</c:v>
                </c:pt>
                <c:pt idx="2">
                  <c:v>3 Middle</c:v>
                </c:pt>
                <c:pt idx="3">
                  <c:v>4 Rich</c:v>
                </c:pt>
                <c:pt idx="4">
                  <c:v>5 Richest</c:v>
                </c:pt>
              </c:strCache>
            </c:strRef>
          </c:cat>
          <c:val>
            <c:numRef>
              <c:f>SHFS17!$H$125:$L$125</c:f>
              <c:numCache>
                <c:formatCode>###0.0</c:formatCode>
                <c:ptCount val="5"/>
                <c:pt idx="0">
                  <c:v>46.937428877918663</c:v>
                </c:pt>
                <c:pt idx="1">
                  <c:v>48.925273734149997</c:v>
                </c:pt>
                <c:pt idx="2">
                  <c:v>59.475584713825484</c:v>
                </c:pt>
                <c:pt idx="3">
                  <c:v>64.984759378915157</c:v>
                </c:pt>
                <c:pt idx="4">
                  <c:v>59.430178544781889</c:v>
                </c:pt>
              </c:numCache>
            </c:numRef>
          </c:val>
          <c:extLst>
            <c:ext xmlns:c16="http://schemas.microsoft.com/office/drawing/2014/chart" uri="{C3380CC4-5D6E-409C-BE32-E72D297353CC}">
              <c16:uniqueId val="{00000001-800E-4F26-8BBD-5B3E283607A3}"/>
            </c:ext>
          </c:extLst>
        </c:ser>
        <c:ser>
          <c:idx val="2"/>
          <c:order val="2"/>
          <c:tx>
            <c:strRef>
              <c:f>SHFS17!$B$126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SHFS17!$H$121:$L$121</c:f>
              <c:strCache>
                <c:ptCount val="5"/>
                <c:pt idx="0">
                  <c:v>1 Poorest</c:v>
                </c:pt>
                <c:pt idx="1">
                  <c:v>2 Poor</c:v>
                </c:pt>
                <c:pt idx="2">
                  <c:v>3 Middle</c:v>
                </c:pt>
                <c:pt idx="3">
                  <c:v>4 Rich</c:v>
                </c:pt>
                <c:pt idx="4">
                  <c:v>5 Richest</c:v>
                </c:pt>
              </c:strCache>
            </c:strRef>
          </c:cat>
          <c:val>
            <c:numRef>
              <c:f>SHFS17!$H$126:$L$126</c:f>
              <c:numCache>
                <c:formatCode>###0.0</c:formatCode>
                <c:ptCount val="5"/>
                <c:pt idx="0">
                  <c:v>18.699166964994316</c:v>
                </c:pt>
                <c:pt idx="1">
                  <c:v>14.662238136825072</c:v>
                </c:pt>
                <c:pt idx="2">
                  <c:v>3.7317895736526401</c:v>
                </c:pt>
                <c:pt idx="3">
                  <c:v>3.0176993791554318</c:v>
                </c:pt>
                <c:pt idx="4">
                  <c:v>3.0345903145694768</c:v>
                </c:pt>
              </c:numCache>
            </c:numRef>
          </c:val>
          <c:extLst>
            <c:ext xmlns:c16="http://schemas.microsoft.com/office/drawing/2014/chart" uri="{C3380CC4-5D6E-409C-BE32-E72D297353CC}">
              <c16:uniqueId val="{00000002-800E-4F26-8BBD-5B3E283607A3}"/>
            </c:ext>
          </c:extLst>
        </c:ser>
        <c:ser>
          <c:idx val="3"/>
          <c:order val="3"/>
          <c:tx>
            <c:strRef>
              <c:f>SHFS17!$B$127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SHFS17!$H$121:$L$121</c:f>
              <c:strCache>
                <c:ptCount val="5"/>
                <c:pt idx="0">
                  <c:v>1 Poorest</c:v>
                </c:pt>
                <c:pt idx="1">
                  <c:v>2 Poor</c:v>
                </c:pt>
                <c:pt idx="2">
                  <c:v>3 Middle</c:v>
                </c:pt>
                <c:pt idx="3">
                  <c:v>4 Rich</c:v>
                </c:pt>
                <c:pt idx="4">
                  <c:v>5 Richest</c:v>
                </c:pt>
              </c:strCache>
            </c:strRef>
          </c:cat>
          <c:val>
            <c:numRef>
              <c:f>SHFS17!$H$127:$L$127</c:f>
              <c:numCache>
                <c:formatCode>###0.0</c:formatCode>
                <c:ptCount val="5"/>
                <c:pt idx="0">
                  <c:v>1.220762013921979</c:v>
                </c:pt>
                <c:pt idx="1">
                  <c:v>0.2558688596602875</c:v>
                </c:pt>
                <c:pt idx="2">
                  <c:v>0</c:v>
                </c:pt>
                <c:pt idx="3">
                  <c:v>0</c:v>
                </c:pt>
                <c:pt idx="4">
                  <c:v>6.0383299633506207E-2</c:v>
                </c:pt>
              </c:numCache>
            </c:numRef>
          </c:val>
          <c:extLst>
            <c:ext xmlns:c16="http://schemas.microsoft.com/office/drawing/2014/chart" uri="{C3380CC4-5D6E-409C-BE32-E72D297353CC}">
              <c16:uniqueId val="{00000003-800E-4F26-8BBD-5B3E283607A3}"/>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SHFS17!$H$221:$L$221</c:f>
              <c:strCache>
                <c:ptCount val="5"/>
                <c:pt idx="0">
                  <c:v>1 Poorest</c:v>
                </c:pt>
                <c:pt idx="1">
                  <c:v>2 Poor</c:v>
                </c:pt>
                <c:pt idx="2">
                  <c:v>3 Middle</c:v>
                </c:pt>
                <c:pt idx="3">
                  <c:v>4 Rich</c:v>
                </c:pt>
                <c:pt idx="4">
                  <c:v>5 Richest</c:v>
                </c:pt>
              </c:strCache>
            </c:strRef>
          </c:cat>
          <c:val>
            <c:numRef>
              <c:f>SHFS17!$H$222:$L$222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638-4E3A-A2D8-4AC35BF7CA03}"/>
            </c:ext>
          </c:extLst>
        </c:ser>
        <c:ser>
          <c:idx val="1"/>
          <c:order val="1"/>
          <c:tx>
            <c:strRef>
              <c:f>SHFS17!$B$223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SHFS17!$H$221:$L$221</c:f>
              <c:strCache>
                <c:ptCount val="5"/>
                <c:pt idx="0">
                  <c:v>1 Poorest</c:v>
                </c:pt>
                <c:pt idx="1">
                  <c:v>2 Poor</c:v>
                </c:pt>
                <c:pt idx="2">
                  <c:v>3 Middle</c:v>
                </c:pt>
                <c:pt idx="3">
                  <c:v>4 Rich</c:v>
                </c:pt>
                <c:pt idx="4">
                  <c:v>5 Richest</c:v>
                </c:pt>
              </c:strCache>
            </c:strRef>
          </c:cat>
          <c:val>
            <c:numRef>
              <c:f>SHFS17!$H$223:$L$223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638-4E3A-A2D8-4AC35BF7CA03}"/>
            </c:ext>
          </c:extLst>
        </c:ser>
        <c:ser>
          <c:idx val="2"/>
          <c:order val="2"/>
          <c:tx>
            <c:strRef>
              <c:f>SHFS17!$B$224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SHFS17!$H$221:$L$221</c:f>
              <c:strCache>
                <c:ptCount val="5"/>
                <c:pt idx="0">
                  <c:v>1 Poorest</c:v>
                </c:pt>
                <c:pt idx="1">
                  <c:v>2 Poor</c:v>
                </c:pt>
                <c:pt idx="2">
                  <c:v>3 Middle</c:v>
                </c:pt>
                <c:pt idx="3">
                  <c:v>4 Rich</c:v>
                </c:pt>
                <c:pt idx="4">
                  <c:v>5 Richest</c:v>
                </c:pt>
              </c:strCache>
            </c:strRef>
          </c:cat>
          <c:val>
            <c:numRef>
              <c:f>SHFS17!$H$224:$L$224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638-4E3A-A2D8-4AC35BF7CA03}"/>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SHFS17!$C$121:$G$121</c:f>
              <c:strCache>
                <c:ptCount val="5"/>
                <c:pt idx="0">
                  <c:v>Poorest</c:v>
                </c:pt>
                <c:pt idx="1">
                  <c:v>Poor</c:v>
                </c:pt>
                <c:pt idx="2">
                  <c:v>Middle</c:v>
                </c:pt>
                <c:pt idx="3">
                  <c:v>Rich</c:v>
                </c:pt>
                <c:pt idx="4">
                  <c:v>Richest</c:v>
                </c:pt>
              </c:strCache>
            </c:strRef>
          </c:cat>
          <c:val>
            <c:numRef>
              <c:f>SHFS17!$C$124:$G$124</c:f>
              <c:numCache>
                <c:formatCode>###0.0</c:formatCode>
                <c:ptCount val="5"/>
                <c:pt idx="0">
                  <c:v>3.9857584093509009</c:v>
                </c:pt>
                <c:pt idx="1">
                  <c:v>17.398212880201974</c:v>
                </c:pt>
                <c:pt idx="2">
                  <c:v>36.919212549344557</c:v>
                </c:pt>
                <c:pt idx="3">
                  <c:v>37.532899144983197</c:v>
                </c:pt>
                <c:pt idx="4">
                  <c:v>36.015904405753894</c:v>
                </c:pt>
              </c:numCache>
            </c:numRef>
          </c:val>
          <c:extLst>
            <c:ext xmlns:c16="http://schemas.microsoft.com/office/drawing/2014/chart" uri="{C3380CC4-5D6E-409C-BE32-E72D297353CC}">
              <c16:uniqueId val="{00000000-8546-40B7-9E3C-F3C718516EFD}"/>
            </c:ext>
          </c:extLst>
        </c:ser>
        <c:ser>
          <c:idx val="1"/>
          <c:order val="1"/>
          <c:tx>
            <c:strRef>
              <c:f>SHFS17!$B$125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SHFS17!$C$121:$G$121</c:f>
              <c:strCache>
                <c:ptCount val="5"/>
                <c:pt idx="0">
                  <c:v>Poorest</c:v>
                </c:pt>
                <c:pt idx="1">
                  <c:v>Poor</c:v>
                </c:pt>
                <c:pt idx="2">
                  <c:v>Middle</c:v>
                </c:pt>
                <c:pt idx="3">
                  <c:v>Rich</c:v>
                </c:pt>
                <c:pt idx="4">
                  <c:v>Richest</c:v>
                </c:pt>
              </c:strCache>
            </c:strRef>
          </c:cat>
          <c:val>
            <c:numRef>
              <c:f>SHFS17!$C$125:$G$125</c:f>
              <c:numCache>
                <c:formatCode>###0.0</c:formatCode>
                <c:ptCount val="5"/>
                <c:pt idx="0">
                  <c:v>9.0424205725278206</c:v>
                </c:pt>
                <c:pt idx="1">
                  <c:v>12.26020006431682</c:v>
                </c:pt>
                <c:pt idx="2">
                  <c:v>31.559608050339172</c:v>
                </c:pt>
                <c:pt idx="3">
                  <c:v>57.263379251691902</c:v>
                </c:pt>
                <c:pt idx="4">
                  <c:v>61.089758369546828</c:v>
                </c:pt>
              </c:numCache>
            </c:numRef>
          </c:val>
          <c:extLst>
            <c:ext xmlns:c16="http://schemas.microsoft.com/office/drawing/2014/chart" uri="{C3380CC4-5D6E-409C-BE32-E72D297353CC}">
              <c16:uniqueId val="{00000001-8546-40B7-9E3C-F3C718516EFD}"/>
            </c:ext>
          </c:extLst>
        </c:ser>
        <c:ser>
          <c:idx val="2"/>
          <c:order val="2"/>
          <c:tx>
            <c:strRef>
              <c:f>SHFS17!$B$126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SHFS17!$C$121:$G$121</c:f>
              <c:strCache>
                <c:ptCount val="5"/>
                <c:pt idx="0">
                  <c:v>Poorest</c:v>
                </c:pt>
                <c:pt idx="1">
                  <c:v>Poor</c:v>
                </c:pt>
                <c:pt idx="2">
                  <c:v>Middle</c:v>
                </c:pt>
                <c:pt idx="3">
                  <c:v>Rich</c:v>
                </c:pt>
                <c:pt idx="4">
                  <c:v>Richest</c:v>
                </c:pt>
              </c:strCache>
            </c:strRef>
          </c:cat>
          <c:val>
            <c:numRef>
              <c:f>SHFS17!$C$126:$G$126</c:f>
              <c:numCache>
                <c:formatCode>###0.0</c:formatCode>
                <c:ptCount val="5"/>
                <c:pt idx="0">
                  <c:v>19.783838628083217</c:v>
                </c:pt>
                <c:pt idx="1">
                  <c:v>36.600464392451229</c:v>
                </c:pt>
                <c:pt idx="2">
                  <c:v>24.936434065258311</c:v>
                </c:pt>
                <c:pt idx="3">
                  <c:v>5.06203411071162</c:v>
                </c:pt>
                <c:pt idx="4">
                  <c:v>2.8636177413423671</c:v>
                </c:pt>
              </c:numCache>
            </c:numRef>
          </c:val>
          <c:extLst>
            <c:ext xmlns:c16="http://schemas.microsoft.com/office/drawing/2014/chart" uri="{C3380CC4-5D6E-409C-BE32-E72D297353CC}">
              <c16:uniqueId val="{00000002-8546-40B7-9E3C-F3C718516EFD}"/>
            </c:ext>
          </c:extLst>
        </c:ser>
        <c:ser>
          <c:idx val="3"/>
          <c:order val="3"/>
          <c:tx>
            <c:strRef>
              <c:f>SHFS17!$B$127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SHFS17!$C$121:$G$121</c:f>
              <c:strCache>
                <c:ptCount val="5"/>
                <c:pt idx="0">
                  <c:v>Poorest</c:v>
                </c:pt>
                <c:pt idx="1">
                  <c:v>Poor</c:v>
                </c:pt>
                <c:pt idx="2">
                  <c:v>Middle</c:v>
                </c:pt>
                <c:pt idx="3">
                  <c:v>Rich</c:v>
                </c:pt>
                <c:pt idx="4">
                  <c:v>Richest</c:v>
                </c:pt>
              </c:strCache>
            </c:strRef>
          </c:cat>
          <c:val>
            <c:numRef>
              <c:f>SHFS17!$C$127:$G$127</c:f>
              <c:numCache>
                <c:formatCode>###0.0</c:formatCode>
                <c:ptCount val="5"/>
                <c:pt idx="0">
                  <c:v>67.187982390038187</c:v>
                </c:pt>
                <c:pt idx="1">
                  <c:v>33.741122663029969</c:v>
                </c:pt>
                <c:pt idx="2">
                  <c:v>6.5847453350581455</c:v>
                </c:pt>
                <c:pt idx="3">
                  <c:v>0.14168749261332783</c:v>
                </c:pt>
                <c:pt idx="4">
                  <c:v>3.0719483356960092E-2</c:v>
                </c:pt>
              </c:numCache>
            </c:numRef>
          </c:val>
          <c:extLst>
            <c:ext xmlns:c16="http://schemas.microsoft.com/office/drawing/2014/chart" uri="{C3380CC4-5D6E-409C-BE32-E72D297353CC}">
              <c16:uniqueId val="{00000003-8546-40B7-9E3C-F3C718516EFD}"/>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SHFS17!$B$124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SHFS17!$M$121:$Q$121</c:f>
              <c:strCache>
                <c:ptCount val="5"/>
                <c:pt idx="0">
                  <c:v>1 Poorest</c:v>
                </c:pt>
                <c:pt idx="1">
                  <c:v>2 Poor</c:v>
                </c:pt>
                <c:pt idx="2">
                  <c:v>3 Middle</c:v>
                </c:pt>
                <c:pt idx="3">
                  <c:v>4 Rich</c:v>
                </c:pt>
                <c:pt idx="4">
                  <c:v>5 Richest</c:v>
                </c:pt>
              </c:strCache>
            </c:strRef>
          </c:cat>
          <c:val>
            <c:numRef>
              <c:f>SHFS17!$M$124:$Q$124</c:f>
              <c:numCache>
                <c:formatCode>###0.0</c:formatCode>
                <c:ptCount val="5"/>
                <c:pt idx="0">
                  <c:v>2.8189253209627245</c:v>
                </c:pt>
                <c:pt idx="1">
                  <c:v>2.8815615087489643</c:v>
                </c:pt>
                <c:pt idx="2">
                  <c:v>14.749876576091889</c:v>
                </c:pt>
                <c:pt idx="3">
                  <c:v>25.394315553372245</c:v>
                </c:pt>
                <c:pt idx="4">
                  <c:v>39.474003550680465</c:v>
                </c:pt>
              </c:numCache>
            </c:numRef>
          </c:val>
          <c:extLst>
            <c:ext xmlns:c16="http://schemas.microsoft.com/office/drawing/2014/chart" uri="{C3380CC4-5D6E-409C-BE32-E72D297353CC}">
              <c16:uniqueId val="{00000000-29B2-4FFF-81AB-CEE00CC41987}"/>
            </c:ext>
          </c:extLst>
        </c:ser>
        <c:ser>
          <c:idx val="1"/>
          <c:order val="1"/>
          <c:tx>
            <c:strRef>
              <c:f>SHFS17!$B$125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SHFS17!$M$121:$Q$121</c:f>
              <c:strCache>
                <c:ptCount val="5"/>
                <c:pt idx="0">
                  <c:v>1 Poorest</c:v>
                </c:pt>
                <c:pt idx="1">
                  <c:v>2 Poor</c:v>
                </c:pt>
                <c:pt idx="2">
                  <c:v>3 Middle</c:v>
                </c:pt>
                <c:pt idx="3">
                  <c:v>4 Rich</c:v>
                </c:pt>
                <c:pt idx="4">
                  <c:v>5 Richest</c:v>
                </c:pt>
              </c:strCache>
            </c:strRef>
          </c:cat>
          <c:val>
            <c:numRef>
              <c:f>SHFS17!$M$125:$Q$125</c:f>
              <c:numCache>
                <c:formatCode>###0.0</c:formatCode>
                <c:ptCount val="5"/>
                <c:pt idx="0">
                  <c:v>3.2163499649751897</c:v>
                </c:pt>
                <c:pt idx="1">
                  <c:v>0.98060783789341943</c:v>
                </c:pt>
                <c:pt idx="2">
                  <c:v>6.5620210648892865</c:v>
                </c:pt>
                <c:pt idx="3">
                  <c:v>8.5346998769872489</c:v>
                </c:pt>
                <c:pt idx="4">
                  <c:v>35.872420705351296</c:v>
                </c:pt>
              </c:numCache>
            </c:numRef>
          </c:val>
          <c:extLst>
            <c:ext xmlns:c16="http://schemas.microsoft.com/office/drawing/2014/chart" uri="{C3380CC4-5D6E-409C-BE32-E72D297353CC}">
              <c16:uniqueId val="{00000001-29B2-4FFF-81AB-CEE00CC41987}"/>
            </c:ext>
          </c:extLst>
        </c:ser>
        <c:ser>
          <c:idx val="2"/>
          <c:order val="2"/>
          <c:tx>
            <c:strRef>
              <c:f>SHFS17!$B$126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SHFS17!$M$121:$Q$121</c:f>
              <c:strCache>
                <c:ptCount val="5"/>
                <c:pt idx="0">
                  <c:v>1 Poorest</c:v>
                </c:pt>
                <c:pt idx="1">
                  <c:v>2 Poor</c:v>
                </c:pt>
                <c:pt idx="2">
                  <c:v>3 Middle</c:v>
                </c:pt>
                <c:pt idx="3">
                  <c:v>4 Rich</c:v>
                </c:pt>
                <c:pt idx="4">
                  <c:v>5 Richest</c:v>
                </c:pt>
              </c:strCache>
            </c:strRef>
          </c:cat>
          <c:val>
            <c:numRef>
              <c:f>SHFS17!$M$126:$Q$126</c:f>
              <c:numCache>
                <c:formatCode>###0.0</c:formatCode>
                <c:ptCount val="5"/>
                <c:pt idx="0">
                  <c:v>21.5636122220819</c:v>
                </c:pt>
                <c:pt idx="1">
                  <c:v>23.884279390509796</c:v>
                </c:pt>
                <c:pt idx="2">
                  <c:v>37.847012194437404</c:v>
                </c:pt>
                <c:pt idx="3">
                  <c:v>37.841292179300822</c:v>
                </c:pt>
                <c:pt idx="4">
                  <c:v>17.198097436541779</c:v>
                </c:pt>
              </c:numCache>
            </c:numRef>
          </c:val>
          <c:extLst>
            <c:ext xmlns:c16="http://schemas.microsoft.com/office/drawing/2014/chart" uri="{C3380CC4-5D6E-409C-BE32-E72D297353CC}">
              <c16:uniqueId val="{00000002-29B2-4FFF-81AB-CEE00CC41987}"/>
            </c:ext>
          </c:extLst>
        </c:ser>
        <c:ser>
          <c:idx val="3"/>
          <c:order val="3"/>
          <c:tx>
            <c:strRef>
              <c:f>SHFS17!$B$127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SHFS17!$M$121:$Q$121</c:f>
              <c:strCache>
                <c:ptCount val="5"/>
                <c:pt idx="0">
                  <c:v>1 Poorest</c:v>
                </c:pt>
                <c:pt idx="1">
                  <c:v>2 Poor</c:v>
                </c:pt>
                <c:pt idx="2">
                  <c:v>3 Middle</c:v>
                </c:pt>
                <c:pt idx="3">
                  <c:v>4 Rich</c:v>
                </c:pt>
                <c:pt idx="4">
                  <c:v>5 Richest</c:v>
                </c:pt>
              </c:strCache>
            </c:strRef>
          </c:cat>
          <c:val>
            <c:numRef>
              <c:f>SHFS17!$M$127:$Q$127</c:f>
              <c:numCache>
                <c:formatCode>###0.0</c:formatCode>
                <c:ptCount val="5"/>
                <c:pt idx="0">
                  <c:v>72.401112491980115</c:v>
                </c:pt>
                <c:pt idx="1">
                  <c:v>72.253551262847779</c:v>
                </c:pt>
                <c:pt idx="2">
                  <c:v>40.841090164581331</c:v>
                </c:pt>
                <c:pt idx="3">
                  <c:v>28.229692390339533</c:v>
                </c:pt>
                <c:pt idx="4">
                  <c:v>7.4554783074264677</c:v>
                </c:pt>
              </c:numCache>
            </c:numRef>
          </c:val>
          <c:extLst>
            <c:ext xmlns:c16="http://schemas.microsoft.com/office/drawing/2014/chart" uri="{C3380CC4-5D6E-409C-BE32-E72D297353CC}">
              <c16:uniqueId val="{00000003-29B2-4FFF-81AB-CEE00CC41987}"/>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20</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183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183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183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400</xdr:row>
          <xdr:rowOff>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79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553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79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79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553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553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553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26" hidden="true">
          <a:extLst>
            <a:ext xmlns:a14="http://schemas.microsoft.com/office/drawing/2010/main" uri="{63B3BB69-23CF-44E3-9099-C40C66FF867C}">
              <a14:compatExt xmlns:a14="http://schemas.microsoft.com/office/drawing/2010/main" spid="_x0000_s4122"/>
            </a:ext>
            <a:ext xmlns:a16="http://schemas.microsoft.com/office/drawing/2014/main" uri="{FF2B5EF4-FFF2-40B4-BE49-F238E27FC236}">
              <a16:creationId xmlns:a16="http://schemas.microsoft.com/office/drawing/2014/main" id="{00000000-0008-0000-0600-000002000000}"/>
            </a:ext>
          </a:extLst>
        </xdr:cNvPr>
        <xdr:cNvSpPr/>
      </xdr:nvSpPr>
      <xdr:spPr bwMode="auto">
        <a:xfrm>
          <a:off x="4533900" y="24845963"/>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15" hidden="true">
          <a:extLst>
            <a:ext xmlns:a14="http://schemas.microsoft.com/office/drawing/2010/main" uri="{63B3BB69-23CF-44E3-9099-C40C66FF867C}">
              <a14:compatExt xmlns:a14="http://schemas.microsoft.com/office/drawing/2010/main" spid="_x0000_s4111"/>
            </a:ext>
            <a:ext xmlns:a16="http://schemas.microsoft.com/office/drawing/2014/main" uri="{FF2B5EF4-FFF2-40B4-BE49-F238E27FC236}">
              <a16:creationId xmlns:a16="http://schemas.microsoft.com/office/drawing/2014/main" id="{00000000-0008-0000-0600-000003000000}"/>
            </a:ext>
          </a:extLst>
        </xdr:cNvPr>
        <xdr:cNvSpPr/>
      </xdr:nvSpPr>
      <xdr:spPr bwMode="auto">
        <a:xfrm>
          <a:off x="453390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35</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567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50982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1" hidden="true">
          <a:extLst>
            <a:ext xmlns:a14="http://schemas.microsoft.com/office/drawing/2010/main" uri="{63B3BB69-23CF-44E3-9099-C40C66FF867C}">
              <a14:compatExt xmlns:a14="http://schemas.microsoft.com/office/drawing/2010/main" spid="_x0000_s4097"/>
            </a:ext>
            <a:ext xmlns:a16="http://schemas.microsoft.com/office/drawing/2014/main" uri="{FF2B5EF4-FFF2-40B4-BE49-F238E27FC236}">
              <a16:creationId xmlns:a16="http://schemas.microsoft.com/office/drawing/2014/main" id="{00000000-0008-0000-0600-000011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2" hidden="true">
          <a:extLst>
            <a:ext xmlns:a14="http://schemas.microsoft.com/office/drawing/2010/main" uri="{63B3BB69-23CF-44E3-9099-C40C66FF867C}">
              <a14:compatExt xmlns:a14="http://schemas.microsoft.com/office/drawing/2010/main" spid="_x0000_s4098"/>
            </a:ext>
            <a:ext xmlns:a16="http://schemas.microsoft.com/office/drawing/2014/main" uri="{FF2B5EF4-FFF2-40B4-BE49-F238E27FC236}">
              <a16:creationId xmlns:a16="http://schemas.microsoft.com/office/drawing/2014/main" id="{00000000-0008-0000-0600-000012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3" hidden="true">
          <a:extLst>
            <a:ext xmlns:a14="http://schemas.microsoft.com/office/drawing/2010/main" uri="{63B3BB69-23CF-44E3-9099-C40C66FF867C}">
              <a14:compatExt xmlns:a14="http://schemas.microsoft.com/office/drawing/2010/main" spid="_x0000_s4099"/>
            </a:ext>
            <a:ext xmlns:a16="http://schemas.microsoft.com/office/drawing/2014/main" uri="{FF2B5EF4-FFF2-40B4-BE49-F238E27FC236}">
              <a16:creationId xmlns:a16="http://schemas.microsoft.com/office/drawing/2014/main" id="{00000000-0008-0000-0600-000013000000}"/>
            </a:ext>
          </a:extLst>
        </xdr:cNvPr>
        <xdr:cNvSpPr/>
      </xdr:nvSpPr>
      <xdr:spPr bwMode="auto">
        <a:xfrm>
          <a:off x="876300" y="24845963"/>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4" hidden="true">
          <a:extLst>
            <a:ext xmlns:a14="http://schemas.microsoft.com/office/drawing/2010/main" uri="{63B3BB69-23CF-44E3-9099-C40C66FF867C}">
              <a14:compatExt xmlns:a14="http://schemas.microsoft.com/office/drawing/2010/main" spid="_x0000_s4100"/>
            </a:ext>
            <a:ext xmlns:a16="http://schemas.microsoft.com/office/drawing/2014/main" uri="{FF2B5EF4-FFF2-40B4-BE49-F238E27FC236}">
              <a16:creationId xmlns:a16="http://schemas.microsoft.com/office/drawing/2014/main" id="{00000000-0008-0000-0600-000014000000}"/>
            </a:ext>
          </a:extLst>
        </xdr:cNvPr>
        <xdr:cNvSpPr/>
      </xdr:nvSpPr>
      <xdr:spPr bwMode="auto">
        <a:xfrm>
          <a:off x="2205038" y="24845963"/>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5" hidden="true">
          <a:extLst>
            <a:ext xmlns:a14="http://schemas.microsoft.com/office/drawing/2010/main" uri="{63B3BB69-23CF-44E3-9099-C40C66FF867C}">
              <a14:compatExt xmlns:a14="http://schemas.microsoft.com/office/drawing/2010/main" spid="_x0000_s4101"/>
            </a:ext>
            <a:ext xmlns:a16="http://schemas.microsoft.com/office/drawing/2014/main" uri="{FF2B5EF4-FFF2-40B4-BE49-F238E27FC236}">
              <a16:creationId xmlns:a16="http://schemas.microsoft.com/office/drawing/2014/main" id="{00000000-0008-0000-0600-000015000000}"/>
            </a:ext>
          </a:extLst>
        </xdr:cNvPr>
        <xdr:cNvSpPr/>
      </xdr:nvSpPr>
      <xdr:spPr bwMode="auto">
        <a:xfrm>
          <a:off x="942975" y="50153888"/>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6" hidden="true">
          <a:extLst>
            <a:ext xmlns:a14="http://schemas.microsoft.com/office/drawing/2010/main" uri="{63B3BB69-23CF-44E3-9099-C40C66FF867C}">
              <a14:compatExt xmlns:a14="http://schemas.microsoft.com/office/drawing/2010/main" spid="_x0000_s4102"/>
            </a:ext>
            <a:ext xmlns:a16="http://schemas.microsoft.com/office/drawing/2014/main" uri="{FF2B5EF4-FFF2-40B4-BE49-F238E27FC236}">
              <a16:creationId xmlns:a16="http://schemas.microsoft.com/office/drawing/2014/main" id="{00000000-0008-0000-0600-000016000000}"/>
            </a:ext>
          </a:extLst>
        </xdr:cNvPr>
        <xdr:cNvSpPr/>
      </xdr:nvSpPr>
      <xdr:spPr bwMode="auto">
        <a:xfrm>
          <a:off x="2205038" y="50153888"/>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567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567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50982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50982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50982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7" hidden="true">
          <a:extLst>
            <a:ext xmlns:a14="http://schemas.microsoft.com/office/drawing/2010/main" uri="{63B3BB69-23CF-44E3-9099-C40C66FF867C}">
              <a14:compatExt xmlns:a14="http://schemas.microsoft.com/office/drawing/2010/main" spid="_x0000_s4103"/>
            </a:ext>
            <a:ext xmlns:a16="http://schemas.microsoft.com/office/drawing/2014/main" uri="{FF2B5EF4-FFF2-40B4-BE49-F238E27FC236}">
              <a16:creationId xmlns:a16="http://schemas.microsoft.com/office/drawing/2014/main" id="{00000000-0008-0000-0600-00001C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8" hidden="true">
          <a:extLst>
            <a:ext xmlns:a14="http://schemas.microsoft.com/office/drawing/2010/main" uri="{63B3BB69-23CF-44E3-9099-C40C66FF867C}">
              <a14:compatExt xmlns:a14="http://schemas.microsoft.com/office/drawing/2010/main" spid="_x0000_s4104"/>
            </a:ext>
            <a:ext xmlns:a16="http://schemas.microsoft.com/office/drawing/2014/main" uri="{FF2B5EF4-FFF2-40B4-BE49-F238E27FC236}">
              <a16:creationId xmlns:a16="http://schemas.microsoft.com/office/drawing/2014/main" id="{00000000-0008-0000-0600-00001D000000}"/>
            </a:ext>
          </a:extLst>
        </xdr:cNvPr>
        <xdr:cNvSpPr/>
      </xdr:nvSpPr>
      <xdr:spPr bwMode="auto">
        <a:xfrm>
          <a:off x="4533900"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9" hidden="true">
          <a:extLst>
            <a:ext xmlns:a14="http://schemas.microsoft.com/office/drawing/2010/main" uri="{63B3BB69-23CF-44E3-9099-C40C66FF867C}">
              <a14:compatExt xmlns:a14="http://schemas.microsoft.com/office/drawing/2010/main" spid="_x0000_s4105"/>
            </a:ext>
            <a:ext xmlns:a16="http://schemas.microsoft.com/office/drawing/2014/main" uri="{FF2B5EF4-FFF2-40B4-BE49-F238E27FC236}">
              <a16:creationId xmlns:a16="http://schemas.microsoft.com/office/drawing/2014/main" id="{00000000-0008-0000-0600-00001E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1" hidden="true">
          <a:extLst>
            <a:ext xmlns:a14="http://schemas.microsoft.com/office/drawing/2010/main" uri="{63B3BB69-23CF-44E3-9099-C40C66FF867C}">
              <a14:compatExt xmlns:a14="http://schemas.microsoft.com/office/drawing/2010/main" spid="_x0000_s4107"/>
            </a:ext>
            <a:ext xmlns:a16="http://schemas.microsoft.com/office/drawing/2014/main" uri="{FF2B5EF4-FFF2-40B4-BE49-F238E27FC236}">
              <a16:creationId xmlns:a16="http://schemas.microsoft.com/office/drawing/2014/main" id="{00000000-0008-0000-0600-00001F000000}"/>
            </a:ext>
          </a:extLst>
        </xdr:cNvPr>
        <xdr:cNvSpPr/>
      </xdr:nvSpPr>
      <xdr:spPr bwMode="auto">
        <a:xfrm>
          <a:off x="2357438" y="88430100"/>
          <a:ext cx="1476375" cy="4953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8" hidden="true">
          <a:extLst>
            <a:ext xmlns:a14="http://schemas.microsoft.com/office/drawing/2010/main" uri="{63B3BB69-23CF-44E3-9099-C40C66FF867C}">
              <a14:compatExt xmlns:a14="http://schemas.microsoft.com/office/drawing/2010/main" spid="_x0000_s4114"/>
            </a:ext>
            <a:ext xmlns:a16="http://schemas.microsoft.com/office/drawing/2014/main" uri="{FF2B5EF4-FFF2-40B4-BE49-F238E27FC236}">
              <a16:creationId xmlns:a16="http://schemas.microsoft.com/office/drawing/2014/main" id="{00000000-0008-0000-0600-000023000000}"/>
            </a:ext>
          </a:extLst>
        </xdr:cNvPr>
        <xdr:cNvSpPr/>
      </xdr:nvSpPr>
      <xdr:spPr bwMode="auto">
        <a:xfrm>
          <a:off x="4533900" y="501538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20" hidden="true">
          <a:extLst>
            <a:ext xmlns:a14="http://schemas.microsoft.com/office/drawing/2010/main" uri="{63B3BB69-23CF-44E3-9099-C40C66FF867C}">
              <a14:compatExt xmlns:a14="http://schemas.microsoft.com/office/drawing/2010/main" spid="_x0000_s4116"/>
            </a:ext>
            <a:ext xmlns:a16="http://schemas.microsoft.com/office/drawing/2014/main" uri="{FF2B5EF4-FFF2-40B4-BE49-F238E27FC236}">
              <a16:creationId xmlns:a16="http://schemas.microsoft.com/office/drawing/2014/main" id="{00000000-0008-0000-0600-000024000000}"/>
            </a:ext>
          </a:extLst>
        </xdr:cNvPr>
        <xdr:cNvSpPr/>
      </xdr:nvSpPr>
      <xdr:spPr bwMode="auto">
        <a:xfrm>
          <a:off x="4533900" y="24845963"/>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22" hidden="true">
          <a:extLst>
            <a:ext xmlns:a14="http://schemas.microsoft.com/office/drawing/2010/main" uri="{63B3BB69-23CF-44E3-9099-C40C66FF867C}">
              <a14:compatExt xmlns:a14="http://schemas.microsoft.com/office/drawing/2010/main" spid="_x0000_s4118"/>
            </a:ext>
            <a:ext xmlns:a16="http://schemas.microsoft.com/office/drawing/2014/main" uri="{FF2B5EF4-FFF2-40B4-BE49-F238E27FC236}">
              <a16:creationId xmlns:a16="http://schemas.microsoft.com/office/drawing/2014/main" id="{00000000-0008-0000-0600-000025000000}"/>
            </a:ext>
          </a:extLst>
        </xdr:cNvPr>
        <xdr:cNvSpPr/>
      </xdr:nvSpPr>
      <xdr:spPr bwMode="auto">
        <a:xfrm>
          <a:off x="4533900" y="50153888"/>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23" hidden="true">
          <a:extLst>
            <a:ext xmlns:a14="http://schemas.microsoft.com/office/drawing/2010/main" uri="{63B3BB69-23CF-44E3-9099-C40C66FF867C}">
              <a14:compatExt xmlns:a14="http://schemas.microsoft.com/office/drawing/2010/main" spid="_x0000_s4119"/>
            </a:ext>
            <a:ext xmlns:a16="http://schemas.microsoft.com/office/drawing/2014/main" uri="{FF2B5EF4-FFF2-40B4-BE49-F238E27FC236}">
              <a16:creationId xmlns:a16="http://schemas.microsoft.com/office/drawing/2014/main" id="{00000000-0008-0000-0600-000026000000}"/>
            </a:ext>
          </a:extLst>
        </xdr:cNvPr>
        <xdr:cNvSpPr/>
      </xdr:nvSpPr>
      <xdr:spPr bwMode="auto">
        <a:xfrm>
          <a:off x="4572000" y="24845963"/>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25" hidden="true">
          <a:extLst>
            <a:ext xmlns:a14="http://schemas.microsoft.com/office/drawing/2010/main" uri="{63B3BB69-23CF-44E3-9099-C40C66FF867C}">
              <a14:compatExt xmlns:a14="http://schemas.microsoft.com/office/drawing/2010/main" spid="_x0000_s4121"/>
            </a:ext>
            <a:ext xmlns:a16="http://schemas.microsoft.com/office/drawing/2014/main" uri="{FF2B5EF4-FFF2-40B4-BE49-F238E27FC236}">
              <a16:creationId xmlns:a16="http://schemas.microsoft.com/office/drawing/2014/main" id="{00000000-0008-0000-0600-000027000000}"/>
            </a:ext>
          </a:extLst>
        </xdr:cNvPr>
        <xdr:cNvSpPr/>
      </xdr:nvSpPr>
      <xdr:spPr bwMode="auto">
        <a:xfrm>
          <a:off x="4552950" y="501538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27" hidden="true">
          <a:extLst>
            <a:ext xmlns:a14="http://schemas.microsoft.com/office/drawing/2010/main" uri="{63B3BB69-23CF-44E3-9099-C40C66FF867C}">
              <a14:compatExt xmlns:a14="http://schemas.microsoft.com/office/drawing/2010/main" spid="_x0000_s4123"/>
            </a:ext>
            <a:ext xmlns:a16="http://schemas.microsoft.com/office/drawing/2014/main" uri="{FF2B5EF4-FFF2-40B4-BE49-F238E27FC236}">
              <a16:creationId xmlns:a16="http://schemas.microsoft.com/office/drawing/2014/main" id="{00000000-0008-0000-0600-000028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29" hidden="true">
          <a:extLst>
            <a:ext xmlns:a14="http://schemas.microsoft.com/office/drawing/2010/main" uri="{63B3BB69-23CF-44E3-9099-C40C66FF867C}">
              <a14:compatExt xmlns:a14="http://schemas.microsoft.com/office/drawing/2010/main" spid="_x0000_s4125"/>
            </a:ext>
            <a:ext xmlns:a16="http://schemas.microsoft.com/office/drawing/2014/main" uri="{FF2B5EF4-FFF2-40B4-BE49-F238E27FC236}">
              <a16:creationId xmlns:a16="http://schemas.microsoft.com/office/drawing/2014/main" id="{00000000-0008-0000-0600-000029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19050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129"/>
      <c r="B2" s="2130"/>
    </row>
    <row r="3" s="111" customFormat="true" ht="22.5" customHeight="true" x14ac:dyDescent="0.35">
      <c r="A3" s="124"/>
      <c r="B3" s="125"/>
    </row>
    <row r="4" s="111" customFormat="true" ht="22.5" customHeight="true" x14ac:dyDescent="0.35">
      <c r="A4" s="120"/>
      <c r="B4" s="121"/>
      <c r="C4" s="378" t="s">
        <v>27</v>
      </c>
    </row>
    <row r="5" s="111" customFormat="true" ht="22.5" customHeight="true" x14ac:dyDescent="0.35">
      <c r="A5" s="2129"/>
      <c r="B5" s="2130"/>
      <c r="C5" s="378"/>
    </row>
    <row r="6" s="111" customFormat="true" ht="29.25" customHeight="true" x14ac:dyDescent="0.2">
      <c r="A6" s="2131"/>
      <c r="B6" s="2133"/>
      <c r="C6" s="378" t="s">
        <v>28</v>
      </c>
    </row>
    <row r="7" s="111" customFormat="true" ht="25.9" customHeight="true" x14ac:dyDescent="0.4">
      <c r="A7" s="2125"/>
      <c r="B7" s="2126"/>
      <c r="C7" s="380" t="str">
        <f ca="true">+Water!B5</f>
        <v>Somalia</v>
      </c>
    </row>
    <row r="8" s="111" customFormat="true" ht="15" customHeight="true" x14ac:dyDescent="0.2">
      <c r="A8" s="2127"/>
      <c r="B8" s="2128"/>
      <c r="C8" s="378"/>
    </row>
    <row r="9" s="111" customFormat="true" ht="15" customHeight="true" x14ac:dyDescent="0.2">
      <c r="A9" s="125"/>
      <c r="B9" s="128"/>
      <c r="C9" s="37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SFHS16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SHFS17</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129"/>
      <c r="B108" s="2130"/>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125"/>
      <c r="B113" s="2126"/>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127"/>
      <c r="B114" s="2128"/>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129"/>
      <c r="B208" s="2130"/>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125"/>
      <c r="B213" s="2126"/>
    </row>
    <row r="214" s="123" customFormat="true" ht="15" customHeight="true" x14ac:dyDescent="0.2">
      <c r="A214" s="2131"/>
      <c r="B214" s="2132"/>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170" t="s">
        <v>123</v>
      </c>
      <c r="C4" s="2170"/>
      <c r="D4" s="2170"/>
      <c r="E4" s="2170"/>
      <c r="F4" s="2170"/>
      <c r="G4" s="2170"/>
      <c r="H4" s="2170"/>
      <c r="I4" s="2170"/>
      <c r="J4" s="2170"/>
      <c r="K4" s="2170"/>
      <c r="L4" s="2170"/>
      <c r="M4" s="2170"/>
      <c r="N4" s="2170"/>
      <c r="O4" s="2170"/>
      <c r="P4" s="2170"/>
      <c r="Q4" s="2170"/>
      <c r="R4" s="2170"/>
      <c r="S4" s="2170"/>
      <c r="T4" s="2170"/>
      <c r="U4" s="2170"/>
      <c r="V4" s="2170"/>
      <c r="W4" s="2170"/>
      <c r="X4" s="2170"/>
      <c r="Y4" s="2170"/>
    </row>
    <row r="5" ht="29.1" customHeight="true" x14ac:dyDescent="0.4">
      <c r="A5" s="35"/>
      <c r="B5" s="2137" t="str">
        <f ca="true">IF(ISERROR(INDIRECT(CONCATENATE($B105,"!A2"))),"",INDIRECT(CONCATENATE($B105,"!A2")))</f>
        <v>Somalia</v>
      </c>
      <c r="C5" s="2137"/>
      <c r="D5" s="2137"/>
      <c r="E5" s="2137"/>
      <c r="F5" s="2137"/>
      <c r="G5" s="2137"/>
      <c r="H5" s="2137"/>
      <c r="I5" s="2137"/>
      <c r="J5" s="2137"/>
      <c r="K5" s="2137"/>
      <c r="L5" s="2137"/>
      <c r="M5" s="2137"/>
      <c r="N5" s="2137"/>
      <c r="O5" s="2137"/>
      <c r="P5" s="2137"/>
      <c r="Q5" s="2137"/>
      <c r="R5" s="2137"/>
      <c r="S5" s="2137"/>
      <c r="T5" s="2137"/>
      <c r="U5" s="2137"/>
      <c r="V5" s="2137"/>
      <c r="W5" s="2137"/>
      <c r="X5" s="2137"/>
      <c r="Y5" s="2137"/>
    </row>
    <row r="6" x14ac:dyDescent="0.2">
      <c r="F6" s="36"/>
      <c r="G6" s="36"/>
      <c r="J6" s="37"/>
      <c r="K6" s="37"/>
      <c r="L6" s="37"/>
      <c r="M6" s="37"/>
      <c r="N6" s="37"/>
      <c r="O6" s="37"/>
      <c r="P6" s="37"/>
    </row>
    <row r="7" s="38" customFormat="true" ht="18" x14ac:dyDescent="0.25">
      <c r="B7" s="2134" t="str">
        <f>B118</f>
        <v>National use of drinking water sources, 2000–2020</v>
      </c>
      <c r="C7" s="2134"/>
      <c r="D7" s="2134"/>
      <c r="E7" s="2134"/>
      <c r="F7" s="2134"/>
      <c r="G7" s="2134"/>
      <c r="H7" s="2134"/>
      <c r="I7" s="2134"/>
      <c r="J7" s="2134" t="str">
        <f>B218</f>
        <v>Urban use of drinking water sources,  2000–2020</v>
      </c>
      <c r="K7" s="2134"/>
      <c r="L7" s="2134"/>
      <c r="M7" s="2134"/>
      <c r="N7" s="2134"/>
      <c r="O7" s="2134"/>
      <c r="P7" s="2134"/>
      <c r="Q7" s="2134"/>
      <c r="R7" s="2134" t="str">
        <f>B318</f>
        <v>Rural use of drinking water sources, 2000–2020</v>
      </c>
      <c r="S7" s="2134"/>
      <c r="T7" s="2134"/>
      <c r="U7" s="2134"/>
      <c r="V7" s="2134"/>
      <c r="W7" s="2134"/>
      <c r="X7" s="2134"/>
      <c r="Y7" s="213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47" t="str">
        <f ca="true">IF(ISERROR(INDIRECT(CONCATENATE($B105,"!A2"))),"",INDIRECT(CONCATENATE($B105,"!A2")))</f>
        <v>Somalia</v>
      </c>
      <c r="C31" s="2148"/>
      <c r="D31" s="2148"/>
      <c r="E31" s="2149"/>
      <c r="F31" s="2139" t="s">
        <v>0</v>
      </c>
      <c r="G31" s="2139"/>
      <c r="H31" s="2139"/>
      <c r="I31" s="2140"/>
      <c r="J31" s="2138" t="s">
        <v>1</v>
      </c>
      <c r="K31" s="2139"/>
      <c r="L31" s="2139"/>
      <c r="M31" s="2140"/>
      <c r="N31" s="2138" t="s">
        <v>2</v>
      </c>
      <c r="O31" s="2139"/>
      <c r="P31" s="2139"/>
      <c r="Q31" s="2140"/>
      <c r="R31" s="2138" t="s">
        <v>3</v>
      </c>
      <c r="S31" s="2139"/>
      <c r="T31" s="2139"/>
      <c r="U31" s="2140"/>
      <c r="V31" s="2138" t="s">
        <v>4</v>
      </c>
      <c r="W31" s="2139"/>
      <c r="X31" s="2139"/>
      <c r="Y31" s="2140"/>
    </row>
    <row r="32" s="44" customFormat="true" ht="22.5" customHeight="true" x14ac:dyDescent="0.2">
      <c r="B32" s="2150"/>
      <c r="C32" s="2151"/>
      <c r="D32" s="2151"/>
      <c r="E32" s="2152"/>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141" t="s">
        <v>5</v>
      </c>
      <c r="C33" s="2142"/>
      <c r="D33" s="2145" t="s">
        <v>25</v>
      </c>
      <c r="E33" s="33">
        <f>C99</f>
        <v>2000</v>
      </c>
      <c r="F33" s="45">
        <f ca="true">E99</f>
        <v>1.9326580163984779</v>
      </c>
      <c r="G33" s="46">
        <f t="shared" ref="G33:I34" ca="true" si="0">F99</f>
        <v>2.1333198000714897</v>
      </c>
      <c r="H33" s="47">
        <f t="shared" ca="true" si="0"/>
        <v>58.699374992134835</v>
      </c>
      <c r="I33" s="48">
        <f t="shared" ca="true" si="0"/>
        <v>37.234647191395197</v>
      </c>
      <c r="J33" s="45">
        <f ca="true">J99</f>
        <v>0.70891458175157351</v>
      </c>
      <c r="K33" s="46">
        <f t="shared" ref="K33:M34" ca="true" si="1">K99</f>
        <v>0.50222196387602258</v>
      </c>
      <c r="L33" s="47">
        <f t="shared" ca="true" si="1"/>
        <v>66.445301855905655</v>
      </c>
      <c r="M33" s="48">
        <f t="shared" ca="true" si="1"/>
        <v>32.343561598466749</v>
      </c>
      <c r="N33" s="45">
        <f ca="true">O99</f>
        <v>6.052586795386901</v>
      </c>
      <c r="O33" s="46">
        <f t="shared" ref="O33:Q34" ca="true" si="2">P99</f>
        <v>1.2803808578561304</v>
      </c>
      <c r="P33" s="47">
        <f t="shared" ca="true" si="2"/>
        <v>59.551136637972377</v>
      </c>
      <c r="Q33" s="48">
        <f t="shared" ca="true" si="2"/>
        <v>33.115895708784592</v>
      </c>
      <c r="R33" s="45">
        <f ca="true">T99</f>
        <v>44.854759071368811</v>
      </c>
      <c r="S33" s="46">
        <f t="shared" ref="S33:U34" ca="true" si="3">U99</f>
        <v>5.6082362189754145</v>
      </c>
      <c r="T33" s="47">
        <f t="shared" ca="true" si="3"/>
        <v>44.51222886571145</v>
      </c>
      <c r="U33" s="48">
        <f t="shared" ca="true" si="3"/>
        <v>5.024775843944326</v>
      </c>
      <c r="V33" s="45">
        <f ca="true">Y99</f>
        <v>86.401212529917586</v>
      </c>
      <c r="W33" s="46">
        <f t="shared" ref="W33:Y34" ca="true" si="4">Z99</f>
        <v>6.4927010077876002</v>
      </c>
      <c r="X33" s="47">
        <f t="shared" ca="true" si="4"/>
        <v>6.9323770603894985</v>
      </c>
      <c r="Y33" s="48">
        <f t="shared" ca="true" si="4"/>
        <v>0.17370940190530959</v>
      </c>
    </row>
    <row r="34" x14ac:dyDescent="0.2">
      <c r="B34" s="2143"/>
      <c r="C34" s="2144"/>
      <c r="D34" s="2146"/>
      <c r="E34" s="34">
        <f>C100</f>
        <v>2020</v>
      </c>
      <c r="F34" s="50">
        <f ca="true">E100</f>
        <v>40.109352103692515</v>
      </c>
      <c r="G34" s="51">
        <f t="shared" ca="true" si="0"/>
        <v>44.273779574463617</v>
      </c>
      <c r="H34" s="52">
        <f t="shared" ca="true" si="0"/>
        <v>15.616868321843867</v>
      </c>
      <c r="I34" s="53">
        <f t="shared" ca="true" si="0"/>
        <v>0</v>
      </c>
      <c r="J34" s="50">
        <f ca="true">J100</f>
        <v>50.915737424387459</v>
      </c>
      <c r="K34" s="51">
        <f t="shared" ca="true" si="1"/>
        <v>36.070638550403906</v>
      </c>
      <c r="L34" s="52">
        <f t="shared" ca="true" si="1"/>
        <v>6.2726421394559111</v>
      </c>
      <c r="M34" s="53">
        <f t="shared" ca="true" si="1"/>
        <v>6.7409818857527171</v>
      </c>
      <c r="N34" s="50">
        <f ca="true">O100</f>
        <v>82.539390347782629</v>
      </c>
      <c r="O34" s="51">
        <f t="shared" ca="true" si="2"/>
        <v>17.460609652217371</v>
      </c>
      <c r="P34" s="52">
        <f t="shared" ca="true" si="2"/>
        <v>0</v>
      </c>
      <c r="Q34" s="53">
        <f t="shared" ca="true" si="2"/>
        <v>0</v>
      </c>
      <c r="R34" s="50">
        <f ca="true">T100</f>
        <v>88.886438098436628</v>
      </c>
      <c r="S34" s="51">
        <f t="shared" ca="true" si="3"/>
        <v>11.11356190156337</v>
      </c>
      <c r="T34" s="52">
        <f t="shared" ca="true" si="3"/>
        <v>0</v>
      </c>
      <c r="U34" s="53">
        <f t="shared" ca="true" si="3"/>
        <v>0</v>
      </c>
      <c r="V34" s="50">
        <f ca="true">Y100</f>
        <v>93.010628188086571</v>
      </c>
      <c r="W34" s="51">
        <f t="shared" ca="true" si="4"/>
        <v>6.9893718119134292</v>
      </c>
      <c r="X34" s="52">
        <f t="shared" ca="true" si="4"/>
        <v>0</v>
      </c>
      <c r="Y34" s="53">
        <f t="shared" ca="true" si="4"/>
        <v>0</v>
      </c>
    </row>
    <row r="35" x14ac:dyDescent="0.2">
      <c r="F35" s="36"/>
      <c r="H35" s="39"/>
    </row>
    <row r="36" x14ac:dyDescent="0.2">
      <c r="B36" s="2141" t="s">
        <v>6</v>
      </c>
      <c r="C36" s="2142"/>
      <c r="D36" s="2145" t="s">
        <v>25</v>
      </c>
      <c r="E36" s="33">
        <f>C199</f>
        <v>2000</v>
      </c>
      <c r="F36" s="45">
        <f ca="true">E199</f>
        <v>40.183852891751897</v>
      </c>
      <c r="G36" s="46">
        <f t="shared" ref="G36:I37" ca="true" si="5">F199</f>
        <v>7.608649756607111</v>
      </c>
      <c r="H36" s="47">
        <f t="shared" ca="true" si="5"/>
        <v>39.889648348127139</v>
      </c>
      <c r="I36" s="48">
        <f t="shared" ca="true" si="5"/>
        <v>12.317849003513857</v>
      </c>
      <c r="J36" s="45">
        <f ca="true">J199</f>
        <v>61.16054849781748</v>
      </c>
      <c r="K36" s="46">
        <f t="shared" ref="K36:M37" ca="true" si="6">K199</f>
        <v>6.069219778110627</v>
      </c>
      <c r="L36" s="47">
        <f t="shared" ca="true" si="6"/>
        <v>29.638191977845224</v>
      </c>
      <c r="M36" s="48">
        <f t="shared" ca="true" si="6"/>
        <v>3.1320397462266669</v>
      </c>
      <c r="N36" s="45">
        <f ca="true">O199</f>
        <v>76.72469016845703</v>
      </c>
      <c r="O36" s="46">
        <f t="shared" ref="O36:Q37" ca="true" si="7">P199</f>
        <v>5.2549818737470968</v>
      </c>
      <c r="P36" s="47">
        <f t="shared" ca="true" si="7"/>
        <v>17.564948784954922</v>
      </c>
      <c r="Q36" s="48">
        <f t="shared" ca="true" si="7"/>
        <v>0.45537917284094931</v>
      </c>
      <c r="R36" s="45">
        <f ca="true">T199</f>
        <v>84.154428731153715</v>
      </c>
      <c r="S36" s="46">
        <f t="shared" ref="S36:U37" ca="true" si="8">U199</f>
        <v>7.4093256424105594</v>
      </c>
      <c r="T36" s="47">
        <f t="shared" ca="true" si="8"/>
        <v>8.4362456264357206</v>
      </c>
      <c r="U36" s="48">
        <f t="shared" ca="true" si="8"/>
        <v>0</v>
      </c>
      <c r="V36" s="45">
        <f ca="true">Y199</f>
        <v>92.910523984107002</v>
      </c>
      <c r="W36" s="46">
        <f t="shared" ref="W36:Y37" ca="true" si="9">Z199</f>
        <v>5.2729360952318567</v>
      </c>
      <c r="X36" s="47">
        <f t="shared" ca="true" si="9"/>
        <v>1.8165399206611426</v>
      </c>
      <c r="Y36" s="48">
        <f t="shared" ca="true" si="9"/>
        <v>0</v>
      </c>
    </row>
    <row r="37" x14ac:dyDescent="0.2">
      <c r="B37" s="2143"/>
      <c r="C37" s="2144"/>
      <c r="D37" s="2146"/>
      <c r="E37" s="34">
        <f>C200</f>
        <v>2020</v>
      </c>
      <c r="F37" s="50">
        <f ca="true">E200</f>
        <v>83.638932681279087</v>
      </c>
      <c r="G37" s="51">
        <f t="shared" ca="true" si="5"/>
        <v>15.836693074270023</v>
      </c>
      <c r="H37" s="52">
        <f t="shared" ca="true" si="5"/>
        <v>0.10970019870092074</v>
      </c>
      <c r="I37" s="53">
        <f t="shared" ca="true" si="5"/>
        <v>0.41467404574996181</v>
      </c>
      <c r="J37" s="50">
        <f ca="true">J200</f>
        <v>90.972421988424827</v>
      </c>
      <c r="K37" s="51">
        <f t="shared" ca="true" si="6"/>
        <v>9.0275780115751729</v>
      </c>
      <c r="L37" s="52">
        <f t="shared" ca="true" si="6"/>
        <v>0</v>
      </c>
      <c r="M37" s="53">
        <f t="shared" ca="true" si="6"/>
        <v>0</v>
      </c>
      <c r="N37" s="50">
        <f ca="true">O200</f>
        <v>93.589896442813568</v>
      </c>
      <c r="O37" s="51">
        <f t="shared" ca="true" si="7"/>
        <v>6.4101035571864315</v>
      </c>
      <c r="P37" s="52">
        <f t="shared" ca="true" si="7"/>
        <v>0</v>
      </c>
      <c r="Q37" s="53">
        <f t="shared" ca="true" si="7"/>
        <v>0</v>
      </c>
      <c r="R37" s="50">
        <f ca="true">T200</f>
        <v>91.908014592562679</v>
      </c>
      <c r="S37" s="51">
        <f t="shared" ca="true" si="8"/>
        <v>8.0919854074373063</v>
      </c>
      <c r="T37" s="52">
        <f t="shared" ca="true" si="8"/>
        <v>0</v>
      </c>
      <c r="U37" s="53">
        <f t="shared" ca="true" si="8"/>
        <v>0</v>
      </c>
      <c r="V37" s="50">
        <f ca="true">Y200</f>
        <v>94.036216205764518</v>
      </c>
      <c r="W37" s="51">
        <f t="shared" ca="true" si="9"/>
        <v>5.3368223256949952</v>
      </c>
      <c r="X37" s="52">
        <f t="shared" ca="true" si="9"/>
        <v>0.62696146854048607</v>
      </c>
      <c r="Y37" s="53">
        <f t="shared" ca="true" si="9"/>
        <v>0</v>
      </c>
    </row>
    <row r="38" x14ac:dyDescent="0.2">
      <c r="F38" s="36"/>
      <c r="G38" s="36"/>
      <c r="H38" s="39"/>
      <c r="I38" s="39"/>
    </row>
    <row r="39" x14ac:dyDescent="0.2">
      <c r="B39" s="2141" t="s">
        <v>7</v>
      </c>
      <c r="C39" s="2142"/>
      <c r="D39" s="2145" t="s">
        <v>25</v>
      </c>
      <c r="E39" s="33">
        <f>C299</f>
        <v>2000</v>
      </c>
      <c r="F39" s="45">
        <f ca="true">E299</f>
        <v>0.39954760156781743</v>
      </c>
      <c r="G39" s="46">
        <f t="shared" ref="G39:I40" ca="true" si="10">F299</f>
        <v>0.98012338855203074</v>
      </c>
      <c r="H39" s="47">
        <f t="shared" ca="true" si="10"/>
        <v>58.823967350906969</v>
      </c>
      <c r="I39" s="48">
        <f t="shared" ca="true" si="10"/>
        <v>39.796361658973183</v>
      </c>
      <c r="J39" s="45">
        <f ca="true">J299</f>
        <v>0</v>
      </c>
      <c r="K39" s="46">
        <f t="shared" ref="K39:M40" ca="true" si="11">K299</f>
        <v>0</v>
      </c>
      <c r="L39" s="47">
        <f t="shared" ca="true" si="11"/>
        <v>61.091296384763154</v>
      </c>
      <c r="M39" s="48">
        <f t="shared" ca="true" si="11"/>
        <v>38.908703615236846</v>
      </c>
      <c r="N39" s="45">
        <f ca="true">O299</f>
        <v>0</v>
      </c>
      <c r="O39" s="46">
        <f t="shared" ref="O39:Q40" ca="true" si="12">P299</f>
        <v>0</v>
      </c>
      <c r="P39" s="47">
        <f t="shared" ca="true" si="12"/>
        <v>67.957309230553619</v>
      </c>
      <c r="Q39" s="48">
        <f t="shared" ca="true" si="12"/>
        <v>32.042690769446381</v>
      </c>
      <c r="R39" s="45">
        <f ca="true">T299</f>
        <v>0</v>
      </c>
      <c r="S39" s="46">
        <f t="shared" ref="S39:U40" ca="true" si="13">U299</f>
        <v>0</v>
      </c>
      <c r="T39" s="47">
        <f t="shared" ca="true" si="13"/>
        <v>64.058516939557649</v>
      </c>
      <c r="U39" s="48">
        <f t="shared" ca="true" si="13"/>
        <v>35.941483060442351</v>
      </c>
      <c r="V39" s="45">
        <f ca="true">Y299</f>
        <v>18.805408802182068</v>
      </c>
      <c r="W39" s="46">
        <f t="shared" ref="W39:Y40" ca="true" si="14">Z299</f>
        <v>4.634600241930162</v>
      </c>
      <c r="X39" s="47">
        <f t="shared" ca="true" si="14"/>
        <v>59.834571109990975</v>
      </c>
      <c r="Y39" s="48">
        <f t="shared" ca="true" si="14"/>
        <v>16.725419845896795</v>
      </c>
    </row>
    <row r="40" x14ac:dyDescent="0.2">
      <c r="B40" s="2143"/>
      <c r="C40" s="2144"/>
      <c r="D40" s="2146"/>
      <c r="E40" s="34">
        <f>C300</f>
        <v>2020</v>
      </c>
      <c r="F40" s="50">
        <f ca="true">E300</f>
        <v>21.175890528503</v>
      </c>
      <c r="G40" s="51">
        <f t="shared" ca="true" si="10"/>
        <v>51.94621491647311</v>
      </c>
      <c r="H40" s="52">
        <f t="shared" ca="true" si="10"/>
        <v>26.877894555023886</v>
      </c>
      <c r="I40" s="53">
        <f t="shared" ca="true" si="10"/>
        <v>0</v>
      </c>
      <c r="J40" s="50">
        <f ca="true">J300</f>
        <v>41.820106590808365</v>
      </c>
      <c r="K40" s="51">
        <f t="shared" ca="true" si="11"/>
        <v>51.644910905496062</v>
      </c>
      <c r="L40" s="52">
        <f t="shared" ca="true" si="11"/>
        <v>6.5349825036955735</v>
      </c>
      <c r="M40" s="53">
        <f t="shared" ca="true" si="11"/>
        <v>0</v>
      </c>
      <c r="N40" s="50">
        <f ca="true">O300</f>
        <v>47.241861315235468</v>
      </c>
      <c r="O40" s="51">
        <f t="shared" ca="true" si="12"/>
        <v>40.00093595182571</v>
      </c>
      <c r="P40" s="52">
        <f t="shared" ca="true" si="12"/>
        <v>4.8801938208880529</v>
      </c>
      <c r="Q40" s="53">
        <f t="shared" ca="true" si="12"/>
        <v>7.8770089120507691</v>
      </c>
      <c r="R40" s="50">
        <f ca="true">T300</f>
        <v>64.726885919790035</v>
      </c>
      <c r="S40" s="51">
        <f t="shared" ca="true" si="13"/>
        <v>26.777129337657435</v>
      </c>
      <c r="T40" s="52">
        <f t="shared" ca="true" si="13"/>
        <v>1.9299828170637738</v>
      </c>
      <c r="U40" s="53">
        <f t="shared" ca="true" si="13"/>
        <v>6.5660019254887629</v>
      </c>
      <c r="V40" s="50">
        <f ca="true">Y300</f>
        <v>78.430341711205145</v>
      </c>
      <c r="W40" s="51">
        <f t="shared" ca="true" si="14"/>
        <v>19.329187921043175</v>
      </c>
      <c r="X40" s="52">
        <f t="shared" ca="true" si="14"/>
        <v>0</v>
      </c>
      <c r="Y40" s="53">
        <f t="shared" ca="true" si="14"/>
        <v>2.2404703677516782</v>
      </c>
    </row>
    <row r="97" s="40" customFormat="true" ht="16.5" customHeight="true" x14ac:dyDescent="0.2">
      <c r="A97" s="2156" t="s">
        <v>5</v>
      </c>
      <c r="B97" s="2156"/>
      <c r="C97" s="2156"/>
      <c r="D97" s="2153" t="s">
        <v>0</v>
      </c>
      <c r="E97" s="2154"/>
      <c r="F97" s="2154"/>
      <c r="G97" s="2154"/>
      <c r="H97" s="2155"/>
      <c r="I97" s="2153" t="s">
        <v>1</v>
      </c>
      <c r="J97" s="2154"/>
      <c r="K97" s="2154"/>
      <c r="L97" s="2154"/>
      <c r="M97" s="2155"/>
      <c r="N97" s="2153" t="s">
        <v>2</v>
      </c>
      <c r="O97" s="2154"/>
      <c r="P97" s="2154"/>
      <c r="Q97" s="2154"/>
      <c r="R97" s="2155"/>
      <c r="S97" s="2153" t="s">
        <v>3</v>
      </c>
      <c r="T97" s="2154"/>
      <c r="U97" s="2154"/>
      <c r="V97" s="2154"/>
      <c r="W97" s="2155"/>
      <c r="X97" s="2153" t="s">
        <v>4</v>
      </c>
      <c r="Y97" s="2154"/>
      <c r="Z97" s="2154"/>
      <c r="AA97" s="2154"/>
      <c r="AB97" s="2155"/>
    </row>
    <row r="98" s="44" customFormat="true" ht="22.5" customHeight="true" x14ac:dyDescent="0.2">
      <c r="A98" s="2157"/>
      <c r="B98" s="2157"/>
      <c r="C98" s="215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161" t="s">
        <v>10</v>
      </c>
      <c r="B99" s="2162"/>
      <c r="C99" s="209">
        <f>MinBase(C105:C116)</f>
        <v>2000</v>
      </c>
      <c r="D99" s="56">
        <f ca="true">IF((D101+H101)&gt;100,D101*100/(D101+H101),D101)</f>
        <v>4.0659778164699674</v>
      </c>
      <c r="E99" s="57">
        <f ca="true">D99*AVERAGEIF(E105:E116,"&gt;0")/100</f>
        <v>1.9326580163984779</v>
      </c>
      <c r="F99" s="58">
        <f ca="true">D99*(100-AVERAGEIF(E105:E116,"&gt;0"))/100</f>
        <v>2.1333198000714897</v>
      </c>
      <c r="G99" s="59">
        <f ca="true">100-(E99+F99+H99)</f>
        <v>58.699374992134835</v>
      </c>
      <c r="H99" s="60">
        <f ca="true">IF((D101+H101)&gt;100,H101*100/(D101+H101),H101)</f>
        <v>37.234647191395197</v>
      </c>
      <c r="I99" s="56">
        <f ca="true">IF((I101+M101)&gt;100,I101*100/(I101+M101),I101)</f>
        <v>1.2111365456275962</v>
      </c>
      <c r="J99" s="57">
        <f ca="true">I99*AVERAGEIF(J105:J116,"&gt;0")/100</f>
        <v>0.70891458175157351</v>
      </c>
      <c r="K99" s="61">
        <f ca="true">I99*(100-AVERAGEIF(J105:J116,"&gt;0"))/100</f>
        <v>0.50222196387602258</v>
      </c>
      <c r="L99" s="62">
        <f ca="true">100-(J99+K99+M99)</f>
        <v>66.445301855905655</v>
      </c>
      <c r="M99" s="63">
        <f ca="true">IF((I101+M101)&gt;100,M101*100/(I101+M101),M101)</f>
        <v>32.343561598466749</v>
      </c>
      <c r="N99" s="56">
        <f ca="true">IF((N101+R101)&gt;100,N101*100/(N101+R101),N101)</f>
        <v>7.3329676532430312</v>
      </c>
      <c r="O99" s="57">
        <f ca="true">N99*AVERAGEIF(O105:O116,"&gt;0")/100</f>
        <v>6.052586795386901</v>
      </c>
      <c r="P99" s="61">
        <f ca="true">N99*(100-AVERAGEIF(O105:O116,"&gt;0"))/100</f>
        <v>1.2803808578561304</v>
      </c>
      <c r="Q99" s="62">
        <f ca="true">100-(O99+P99+R99)</f>
        <v>59.551136637972377</v>
      </c>
      <c r="R99" s="63">
        <f ca="true">IF((N101+R101)&gt;100,R101*100/(N101+R101),R101)</f>
        <v>33.115895708784592</v>
      </c>
      <c r="S99" s="56">
        <f ca="true">IF((S101+W101)&gt;100,S101*100/(S101+W101),S101)</f>
        <v>50.462995290344224</v>
      </c>
      <c r="T99" s="57">
        <f ca="true">S99*AVERAGEIF(T105:T116,"&gt;0")/100</f>
        <v>44.854759071368811</v>
      </c>
      <c r="U99" s="61">
        <f ca="true">S99*(100-AVERAGEIF(T105:T116,"&gt;0"))/100</f>
        <v>5.6082362189754145</v>
      </c>
      <c r="V99" s="62">
        <f ca="true">100-(T99+U99+W99)</f>
        <v>44.51222886571145</v>
      </c>
      <c r="W99" s="63">
        <f ca="true">IF((S101+W101)&gt;100,W101*100/(S101+W101),W101)</f>
        <v>5.024775843944326</v>
      </c>
      <c r="X99" s="56">
        <f ca="true">IF((X101+AB101)&gt;100,X101*100/(X101+AB101),X101)</f>
        <v>92.893913537705203</v>
      </c>
      <c r="Y99" s="57">
        <f ca="true">X99*AVERAGEIF(Y105:Y116,"&gt;0")/100</f>
        <v>86.401212529917586</v>
      </c>
      <c r="Z99" s="61">
        <f ca="true">X99*(100-AVERAGEIF(Y105:Y116,"&gt;0"))/100</f>
        <v>6.4927010077876002</v>
      </c>
      <c r="AA99" s="62">
        <f ca="true">100-(Y99+Z99+AB99)</f>
        <v>6.9323770603894985</v>
      </c>
      <c r="AB99" s="63">
        <f ca="true">IF((X101+AB101)&gt;100,AB101*100/(X101+AB101),AB101)</f>
        <v>0.17370940190530959</v>
      </c>
    </row>
    <row r="100" s="64" customFormat="true" ht="15" customHeight="true" x14ac:dyDescent="0.2">
      <c r="A100" s="2163"/>
      <c r="B100" s="2164"/>
      <c r="C100" s="210">
        <f>MaxTarget(C105:C116)</f>
        <v>2020</v>
      </c>
      <c r="D100" s="65">
        <f ca="true">IF((D102+H102)&gt;100,D102*100/(D102+H102),D102)</f>
        <v>84.383131678156133</v>
      </c>
      <c r="E100" s="66">
        <f ca="true">D100*AVERAGEIF(E105:E116,"&gt;0")/100</f>
        <v>40.109352103692515</v>
      </c>
      <c r="F100" s="67">
        <f ca="true">D100*(100-AVERAGEIF(E105:E116,"&gt;0"))/100</f>
        <v>44.273779574463617</v>
      </c>
      <c r="G100" s="68">
        <f ca="true">100-(E100+F100+H100)</f>
        <v>15.616868321843867</v>
      </c>
      <c r="H100" s="69">
        <f ca="true">IF((D102+H102)&gt;100,H102*100/(D102+H102),H102)</f>
        <v>0</v>
      </c>
      <c r="I100" s="65">
        <f ca="true">IF((I102+M102)&gt;100,I102*100/(I102+M102),I102)</f>
        <v>86.986375974791372</v>
      </c>
      <c r="J100" s="66">
        <f ca="true">I100*AVERAGEIF(J105:J116,"&gt;0")/100</f>
        <v>50.915737424387459</v>
      </c>
      <c r="K100" s="67">
        <f ca="true">I100*(100-AVERAGEIF(J105:J116,"&gt;0"))/100</f>
        <v>36.070638550403906</v>
      </c>
      <c r="L100" s="68">
        <f ca="true">100-(J100+K100+M100)</f>
        <v>6.2726421394559111</v>
      </c>
      <c r="M100" s="69">
        <f ca="true">IF((I102+M102)&gt;100,M102*100/(I102+M102),M102)</f>
        <v>6.7409818857527171</v>
      </c>
      <c r="N100" s="65">
        <f ca="true">IF((N102+R102)&gt;100,N102*100/(N102+R102),N102)</f>
        <v>100</v>
      </c>
      <c r="O100" s="66">
        <f ca="true">N100*AVERAGEIF(O105:O116,"&gt;0")/100</f>
        <v>82.539390347782629</v>
      </c>
      <c r="P100" s="67">
        <f ca="true">N100*(100-AVERAGEIF(O105:O116,"&gt;0"))/100</f>
        <v>17.460609652217371</v>
      </c>
      <c r="Q100" s="68">
        <f ca="true">100-(O100+P100+R100)</f>
        <v>0</v>
      </c>
      <c r="R100" s="69">
        <f ca="true">IF((N102+R102)&gt;100,R102*100/(N102+R102),R102)</f>
        <v>0</v>
      </c>
      <c r="S100" s="65">
        <f ca="true">IF((S102+W102)&gt;100,S102*100/(S102+W102),S102)</f>
        <v>100</v>
      </c>
      <c r="T100" s="66">
        <f ca="true">S100*AVERAGEIF(T105:T116,"&gt;0")/100</f>
        <v>88.886438098436628</v>
      </c>
      <c r="U100" s="67">
        <f ca="true">S100*(100-AVERAGEIF(T105:T116,"&gt;0"))/100</f>
        <v>11.11356190156337</v>
      </c>
      <c r="V100" s="68">
        <f ca="true">100-(T100+U100+W100)</f>
        <v>0</v>
      </c>
      <c r="W100" s="69">
        <f ca="true">IF((S102+W102)&gt;100,W102*100/(S102+W102),W102)</f>
        <v>0</v>
      </c>
      <c r="X100" s="65">
        <f ca="true">IF((X102+AB102)&gt;100,X102*100/(X102+AB102),X102)</f>
        <v>100</v>
      </c>
      <c r="Y100" s="66">
        <f ca="true">X100*AVERAGEIF(Y105:Y116,"&gt;0")/100</f>
        <v>93.010628188086571</v>
      </c>
      <c r="Z100" s="67">
        <f ca="true">X100*(100-AVERAGEIF(Y105:Y116,"&gt;0"))/100</f>
        <v>6.9893718119134292</v>
      </c>
      <c r="AA100" s="68">
        <f ca="true">100-(Y100+Z100+AB100)</f>
        <v>0</v>
      </c>
      <c r="AB100" s="69">
        <f ca="true">IF((X102+AB102)&gt;100,AB102*100/(X102+AB102),AB102)</f>
        <v>0</v>
      </c>
    </row>
    <row r="101" hidden="true" x14ac:dyDescent="0.2">
      <c r="A101" s="2165" t="s">
        <v>12</v>
      </c>
      <c r="B101" s="2166"/>
      <c r="C101" s="70">
        <f>MinRegYear(C99,C105:C116)</f>
        <v>2004</v>
      </c>
      <c r="D101" s="71">
        <f ca="true">IF(MAX(C105:C116)-MIN(C105:C116)&lt;5,AVERAGEIF(C105:C116,"&gt;0",D105:D116),
IF(FORECAST($C101,D$105:D$116,$C$105:$C$116)&lt;0,0,
IF(FORECAST($C101,D$105:D$116,$C$105:$C$116)&gt;100,100,
FORECAST($C101,D$105:D$116,$C$105:$C$116))))</f>
        <v>4.0659778164699674</v>
      </c>
      <c r="E101" s="72"/>
      <c r="F101" s="73"/>
      <c r="G101" s="73"/>
      <c r="H101" s="74">
        <f ca="true">IF(MAX(C105:C116)-MIN(C105:C116)&lt;5,AVERAGEIF(C105:C116,"&gt;0",H105:H116),
IF(FORECAST($C101,H$105:H$116,$C$105:$C$116)&lt;0,0,
IF(FORECAST($C101,H$105:H$116,$C$105:$C$116)&gt;100,100,
FORECAST($C101,H$105:H$116,$C$105:$C$116))))</f>
        <v>37.234647191395197</v>
      </c>
      <c r="I101" s="71">
        <f ca="true">IF(MAX(C105:C116)-MIN(C105:C116)&lt;5,AVERAGEIF(C105:C116,"&gt;0",I105:I116),
IF(FORECAST($C101,I$105:I$116,$C$105:$C$116)&lt;0,0,
IF(FORECAST($C101,I$105:I$116,$C$105:$C$116)&gt;100,100,
FORECAST($C101,I$105:I$116,$C$105:$C$116))))</f>
        <v>1.2111365456275962</v>
      </c>
      <c r="J101" s="72"/>
      <c r="K101" s="73"/>
      <c r="L101" s="73"/>
      <c r="M101" s="74">
        <f ca="true">IF(MAX(C105:C116)-MIN(C105:C116)&lt;5,AVERAGEIF(C105:C116,"&gt;0",M105:M116),
IF(FORECAST($C101,M$105:M$116,$C$105:$C$116)&lt;0,0,
IF(FORECAST($C101,M$105:M$116,$C$105:$C$116)&gt;100,100,
FORECAST($C101,M$105:M$116,$C$105:$C$116))))</f>
        <v>32.343561598466749</v>
      </c>
      <c r="N101" s="71">
        <f ca="true">IF(MAX(C105:C116)-MIN(C105:C116)&lt;5,AVERAGEIF(C105:C116,"&gt;0",N105:N116),
IF(FORECAST($C101,N$105:N$116,$C$105:$C$116)&lt;0,0,
IF(FORECAST($C101,N$105:N$116,$C$105:$C$116)&gt;100,100,
FORECAST($C101,N$105:N$116,$C$105:$C$116))))</f>
        <v>7.3329676532430312</v>
      </c>
      <c r="O101" s="72"/>
      <c r="P101" s="73"/>
      <c r="Q101" s="73"/>
      <c r="R101" s="74">
        <f ca="true">IF(MAX(C105:C116)-MIN(C105:C116)&lt;5,AVERAGEIF(C105:C116,"&gt;0",R105:R116),
IF(FORECAST($C101,R$105:R$116,$C$105:$C$116)&lt;0,0,
IF(FORECAST($C101,R$105:R$116,$C$105:$C$116)&gt;100,100,
FORECAST($C101,R$105:R$116,$C$105:$C$116))))</f>
        <v>33.115895708784592</v>
      </c>
      <c r="S101" s="71">
        <f ca="true">IF(MAX(C105:C116)-MIN(C105:C116)&lt;5,AVERAGEIF(C105:C116,"&gt;0",S105:S116),
IF(FORECAST($C101,S$105:S$116,$C$105:$C$116)&lt;0,0,
IF(FORECAST($C101,S$105:S$116,$C$105:$C$116)&gt;100,100,
FORECAST($C101,S$105:S$116,$C$105:$C$116))))</f>
        <v>50.462995290344224</v>
      </c>
      <c r="T101" s="72"/>
      <c r="U101" s="73"/>
      <c r="V101" s="73"/>
      <c r="W101" s="74">
        <f ca="true">IF(MAX(C105:C116)-MIN(C105:C116)&lt;5,AVERAGEIF(C105:C116,"&gt;0",W105:W116),
IF(FORECAST($C101,W$105:W$116,$C$105:$C$116)&lt;0,0,
IF(FORECAST($C101,W$105:W$116,$C$105:$C$116)&gt;100,100,
FORECAST($C101,W$105:W$116,$C$105:$C$116))))</f>
        <v>5.024775843944326</v>
      </c>
      <c r="X101" s="71">
        <f ca="true">IF(MAX(C105:C116)-MIN(C105:C116)&lt;5,AVERAGEIF(C105:C116,"&gt;0",X105:X116),
IF(FORECAST($C101,X$105:X$116,$C$105:$C$116)&lt;0,0,
IF(FORECAST($C101,X$105:X$116,$C$105:$C$116)&gt;100,100,
FORECAST($C101,X$105:X$116,$C$105:$C$116))))</f>
        <v>92.893913537705203</v>
      </c>
      <c r="Y101" s="72"/>
      <c r="Z101" s="73"/>
      <c r="AA101" s="73"/>
      <c r="AB101" s="74">
        <f ca="true">IF(MAX(C105:C116)-MIN(C105:C116)&lt;5,AVERAGEIF(C105:C116,"&gt;0",AB105:AB116),
IF(FORECAST($C101,AB$105:AB$116,$C$105:$C$116)&lt;0,0,
IF(FORECAST($C101,AB$105:AB$116,$C$105:$C$116)&gt;100,100,
FORECAST($C101,AB$105:AB$116,$C$105:$C$116))))</f>
        <v>0.17370940190530959</v>
      </c>
    </row>
    <row r="102" hidden="true" x14ac:dyDescent="0.2">
      <c r="A102" s="2167"/>
      <c r="B102" s="2168"/>
      <c r="C102" s="49">
        <f>MaxRegYear(C100,C105:C116)</f>
        <v>2019</v>
      </c>
      <c r="D102" s="75">
        <f ca="true">IF(MAX(C105:C116)-MIN(C105:C116)&lt;5,AVERAGEIF(C105:C116,"&gt;0",D105:D116),
IF(FORECAST($C102,D$105:D$116,$C$105:$C$116)&lt;0,0,
IF(FORECAST($C102,D$105:D$116,$C$105:$C$116)&gt;100,100,
FORECAST($C102,D$105:D$116,$C$105:$C$116))))</f>
        <v>84.383131678156133</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86.986375974791372</v>
      </c>
      <c r="J102" s="76"/>
      <c r="K102" s="77"/>
      <c r="L102" s="77"/>
      <c r="M102" s="78">
        <f ca="true">IF(MAX(C105:C116)-MIN(C105:C116)&lt;5,AVERAGEIF(C105:C116,"&gt;0",M105:M116),
IF(FORECAST($C102,M$105:M$116,$C$105:$C$116)&lt;0,0,
IF(FORECAST($C102,M$105:M$116,$C$105:$C$116)&gt;100,100,
FORECAST($C102,M$105:M$116,$C$105:$C$116))))</f>
        <v>6.7409818857527171</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82" t="s">
        <v>15</v>
      </c>
      <c r="F104" s="219"/>
      <c r="G104" s="219"/>
      <c r="H104" s="85" t="s">
        <v>17</v>
      </c>
      <c r="I104" s="82" t="s">
        <v>14</v>
      </c>
      <c r="J104" s="82" t="s">
        <v>15</v>
      </c>
      <c r="K104" s="219"/>
      <c r="L104" s="219"/>
      <c r="M104" s="85" t="s">
        <v>17</v>
      </c>
      <c r="N104" s="83" t="s">
        <v>14</v>
      </c>
      <c r="O104" s="43" t="s">
        <v>15</v>
      </c>
      <c r="P104" s="219"/>
      <c r="Q104" s="219"/>
      <c r="R104" s="85" t="s">
        <v>17</v>
      </c>
      <c r="S104" s="83" t="s">
        <v>14</v>
      </c>
      <c r="T104" s="43" t="s">
        <v>15</v>
      </c>
      <c r="U104" s="219"/>
      <c r="V104" s="219"/>
      <c r="W104" s="85" t="s">
        <v>17</v>
      </c>
      <c r="X104" s="83" t="s">
        <v>14</v>
      </c>
      <c r="Y104" s="43" t="s">
        <v>15</v>
      </c>
      <c r="Z104" s="219"/>
      <c r="AA104" s="219"/>
      <c r="AB104" s="85" t="s">
        <v>17</v>
      </c>
      <c r="AD104" s="220"/>
    </row>
    <row r="105" x14ac:dyDescent="0.2">
      <c r="A105" s="87"/>
      <c r="B105" s="446" t="s">
        <v>35</v>
      </c>
      <c r="C105" s="447">
        <v>2006</v>
      </c>
      <c r="D105" s="1">
        <f t="shared" ref="D105:D116" ca="true" si="15">IF(ISERROR(INDIRECT(CONCATENATE($B105,"!C16"))),"",INDIRECT(CONCATENATE($B105,"!C16")))</f>
        <v>14.774931664693158</v>
      </c>
      <c r="E105" s="88">
        <f t="shared" ref="E105:E116" ca="true" si="16">IF(ISERROR(INDIRECT(CONCATENATE($B105,"!C23"))),"",INDIRECT(CONCATENATE($B105,"!C23")))</f>
        <v>38.054697162879272</v>
      </c>
      <c r="F105" s="89"/>
      <c r="G105" s="89"/>
      <c r="H105" s="90">
        <f t="shared" ref="H105:H116" ca="true" si="17">IF(ISERROR(INDIRECT(CONCATENATE($B105,"!C21"))),"",INDIRECT(CONCATENATE($B105,"!C21")))</f>
        <v>32.047443939772641</v>
      </c>
      <c r="I105" s="1">
        <f t="shared" ref="I105:I116" ca="true" si="18">IF(ISERROR(INDIRECT(CONCATENATE($B105,"!D16"))),"",INDIRECT(CONCATENATE($B105,"!D16")))</f>
        <v>12.647835136183438</v>
      </c>
      <c r="J105" s="88">
        <f t="shared" ref="J105:J116" ca="true" si="19">IF(ISERROR(INDIRECT(CONCATENATE($B105,"!D23"))),"",INDIRECT(CONCATENATE($B105,"!D23")))</f>
        <v>51.040630574119142</v>
      </c>
      <c r="K105" s="89"/>
      <c r="L105" s="89"/>
      <c r="M105" s="90">
        <f t="shared" ref="M105:M116" ca="true" si="20">IF(ISERROR(INDIRECT(CONCATENATE($B105,"!D21"))),"",INDIRECT(CONCATENATE($B105,"!D21")))</f>
        <v>28.929884303438385</v>
      </c>
      <c r="N105" s="1">
        <f t="shared" ref="N105:N116" ca="true" si="21">IF(ISERROR(INDIRECT(CONCATENATE($B105,"!E16"))),"",INDIRECT(CONCATENATE($B105,"!E16")))</f>
        <v>20.42079242005029</v>
      </c>
      <c r="O105" s="88">
        <f t="shared" ref="O105:O116" ca="true" si="22">IF(ISERROR(INDIRECT(CONCATENATE($B105,"!E23"))),"",INDIRECT(CONCATENATE($B105,"!E23")))</f>
        <v>71.180485877684845</v>
      </c>
      <c r="P105" s="89"/>
      <c r="Q105" s="89"/>
      <c r="R105" s="90">
        <f t="shared" ref="R105:R116" ca="true" si="23">IF(ISERROR(INDIRECT(CONCATENATE($B105,"!E21"))),"",INDIRECT(CONCATENATE($B105,"!E21")))</f>
        <v>28.409410493228432</v>
      </c>
      <c r="S105" s="1">
        <f t="shared" ref="S105:S116" ca="true" si="24">IF(ISERROR(INDIRECT(CONCATENATE($B105,"!F16"))),"",INDIRECT(CONCATENATE($B105,"!F16")))</f>
        <v>57.936342590032133</v>
      </c>
      <c r="T105" s="88">
        <f t="shared" ref="T105:T116" ca="true" si="25">IF(ISERROR(INDIRECT(CONCATENATE($B105,"!F23"))),"",INDIRECT(CONCATENATE($B105,"!F23")))</f>
        <v>79.301419779609859</v>
      </c>
      <c r="U105" s="89"/>
      <c r="V105" s="89"/>
      <c r="W105" s="90">
        <f t="shared" ref="W105:W116" ca="true" si="26">IF(ISERROR(INDIRECT(CONCATENATE($B105,"!F21"))),"",INDIRECT(CONCATENATE($B105,"!F21")))</f>
        <v>4.2521574589355673</v>
      </c>
      <c r="X105" s="1">
        <f t="shared" ref="X105:X116" ca="true" si="27">IF(ISERROR(INDIRECT(CONCATENATE($B105,"!G16"))),"",INDIRECT(CONCATENATE($B105,"!G16")))</f>
        <v>93.922271861001121</v>
      </c>
      <c r="Y105" s="88">
        <f t="shared" ref="Y105:Y116" ca="true" si="28">IF(ISERROR(INDIRECT(CONCATENATE($B105,"!G23"))),"",INDIRECT(CONCATENATE($B105,"!G23")))</f>
        <v>90.039249522522866</v>
      </c>
      <c r="Z105" s="89"/>
      <c r="AA105" s="89"/>
      <c r="AB105" s="90">
        <f t="shared" ref="AB105:AB116" ca="true" si="29">IF(ISERROR(INDIRECT(CONCATENATE($B105,"!G221"))),"",INDIRECT(CONCATENATE($B105,"!G21")))</f>
        <v>0.14698487853526085</v>
      </c>
    </row>
    <row r="106" x14ac:dyDescent="0.2">
      <c r="A106" s="87"/>
      <c r="B106" s="448" t="s">
        <v>521</v>
      </c>
      <c r="C106" s="449"/>
      <c r="D106" s="2">
        <f t="shared" ca="true" si="15"/>
        <v>81.196772025349404</v>
      </c>
      <c r="E106" s="91" t="str">
        <f t="shared" ca="true" si="16"/>
        <v>N/A</v>
      </c>
      <c r="F106" s="89"/>
      <c r="G106" s="89"/>
      <c r="H106" s="92">
        <f t="shared" ca="true" si="17"/>
        <v>10.212013297958125</v>
      </c>
      <c r="I106" s="2">
        <f t="shared" ca="true" si="18"/>
        <v>91.686781546585308</v>
      </c>
      <c r="J106" s="91" t="str">
        <f t="shared" ca="true" si="19"/>
        <v>N/A</v>
      </c>
      <c r="K106" s="89"/>
      <c r="L106" s="89"/>
      <c r="M106" s="92">
        <f t="shared" ca="true" si="20"/>
        <v>5.5317923150995663</v>
      </c>
      <c r="N106" s="2">
        <f t="shared" ca="true" si="21"/>
        <v>93.912245083206514</v>
      </c>
      <c r="O106" s="91" t="str">
        <f t="shared" ca="true" si="22"/>
        <v>N/A</v>
      </c>
      <c r="P106" s="89"/>
      <c r="Q106" s="89"/>
      <c r="R106" s="92">
        <f t="shared" ca="true" si="23"/>
        <v>4.8131452712233278</v>
      </c>
      <c r="S106" s="2">
        <f t="shared" ca="true" si="24"/>
        <v>94.011674044228144</v>
      </c>
      <c r="T106" s="91" t="str">
        <f t="shared" ca="true" si="25"/>
        <v>N/A</v>
      </c>
      <c r="U106" s="89"/>
      <c r="V106" s="89"/>
      <c r="W106" s="92">
        <f t="shared" ca="true" si="26"/>
        <v>5.061245551280467</v>
      </c>
      <c r="X106" s="2">
        <f t="shared" ca="true" si="27"/>
        <v>98.97099326424491</v>
      </c>
      <c r="Y106" s="91" t="str">
        <f t="shared" ca="true" si="28"/>
        <v>N/A</v>
      </c>
      <c r="Z106" s="89"/>
      <c r="AA106" s="89"/>
      <c r="AB106" s="92">
        <f t="shared" ca="true" si="29"/>
        <v>0.55206820114705024</v>
      </c>
    </row>
    <row r="107" x14ac:dyDescent="0.2">
      <c r="A107" s="87"/>
      <c r="B107" s="448" t="s">
        <v>289</v>
      </c>
      <c r="C107" s="449">
        <v>2017</v>
      </c>
      <c r="D107" s="2">
        <f t="shared" ca="true" si="15"/>
        <v>73.674177829929761</v>
      </c>
      <c r="E107" s="91">
        <f t="shared" ca="true" si="16"/>
        <v>57.010160720501311</v>
      </c>
      <c r="F107" s="89"/>
      <c r="G107" s="89"/>
      <c r="H107" s="92">
        <f t="shared" ca="true" si="17"/>
        <v>3.5178260558465948</v>
      </c>
      <c r="I107" s="2">
        <f t="shared" ca="true" si="18"/>
        <v>75.549677384237029</v>
      </c>
      <c r="J107" s="91">
        <f t="shared" ca="true" si="19"/>
        <v>66.025373966966299</v>
      </c>
      <c r="K107" s="89"/>
      <c r="L107" s="89"/>
      <c r="M107" s="92">
        <f t="shared" ca="true" si="20"/>
        <v>10.154659180781504</v>
      </c>
      <c r="N107" s="2">
        <f t="shared" ca="true" si="21"/>
        <v>92.403828637482277</v>
      </c>
      <c r="O107" s="91">
        <f t="shared" ca="true" si="22"/>
        <v>93.898294817880412</v>
      </c>
      <c r="P107" s="89"/>
      <c r="Q107" s="89"/>
      <c r="R107" s="92">
        <f t="shared" ca="true" si="23"/>
        <v>2.5237418076692562</v>
      </c>
      <c r="S107" s="2">
        <f t="shared" ca="true" si="24"/>
        <v>99.039752738317475</v>
      </c>
      <c r="T107" s="91">
        <f t="shared" ca="true" si="25"/>
        <v>98.471456417263397</v>
      </c>
      <c r="U107" s="89"/>
      <c r="V107" s="89"/>
      <c r="W107" s="92">
        <f t="shared" ca="true" si="26"/>
        <v>2.7563413876055248E-3</v>
      </c>
      <c r="X107" s="2">
        <f t="shared" ca="true" si="27"/>
        <v>99.578242639128476</v>
      </c>
      <c r="Y107" s="91">
        <f t="shared" ca="true" si="28"/>
        <v>95.982006853650262</v>
      </c>
      <c r="Z107" s="89"/>
      <c r="AA107" s="89"/>
      <c r="AB107" s="92">
        <f t="shared" ca="true" si="29"/>
        <v>0</v>
      </c>
      <c r="AD107" s="93"/>
    </row>
    <row r="108" x14ac:dyDescent="0.2">
      <c r="A108" s="87"/>
      <c r="B108" s="448"/>
      <c r="C108" s="449"/>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8"/>
      <c r="C109" s="44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8"/>
      <c r="C110" s="44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8"/>
      <c r="C111" s="449"/>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8"/>
      <c r="C112" s="449"/>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8"/>
      <c r="C113" s="44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8"/>
      <c r="C114" s="44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8"/>
      <c r="C115" s="44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0"/>
      <c r="C116" s="45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34" t="str">
        <f>CONCATENATE("National use of drinking water sources, ",C99,"–",C100)</f>
        <v>National use of drinking water sources, 2000–2020</v>
      </c>
      <c r="C118" s="2135"/>
      <c r="D118" s="2135"/>
      <c r="E118" s="2135"/>
      <c r="F118" s="2135"/>
      <c r="G118" s="2135"/>
      <c r="H118" s="2135"/>
      <c r="I118" s="2135"/>
      <c r="J118" s="2135"/>
      <c r="K118" s="2135"/>
      <c r="L118" s="2135"/>
      <c r="N118" s="98"/>
      <c r="O118" s="98"/>
      <c r="P118" s="98"/>
      <c r="Q118" s="98"/>
      <c r="R118" s="98"/>
      <c r="S118" s="2158" t="s">
        <v>11</v>
      </c>
      <c r="T118" s="2159"/>
      <c r="U118" s="2159"/>
      <c r="V118" s="2159"/>
      <c r="W118" s="216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156" t="s">
        <v>6</v>
      </c>
      <c r="B197" s="2156"/>
      <c r="C197" s="2156"/>
      <c r="D197" s="2153" t="s">
        <v>0</v>
      </c>
      <c r="E197" s="2154"/>
      <c r="F197" s="2154"/>
      <c r="G197" s="2154"/>
      <c r="H197" s="2155"/>
      <c r="I197" s="2153" t="s">
        <v>1</v>
      </c>
      <c r="J197" s="2154"/>
      <c r="K197" s="2154"/>
      <c r="L197" s="2154"/>
      <c r="M197" s="2155"/>
      <c r="N197" s="2153" t="s">
        <v>2</v>
      </c>
      <c r="O197" s="2154"/>
      <c r="P197" s="2154"/>
      <c r="Q197" s="2154"/>
      <c r="R197" s="2155"/>
      <c r="S197" s="2153" t="s">
        <v>3</v>
      </c>
      <c r="T197" s="2154"/>
      <c r="U197" s="2154"/>
      <c r="V197" s="2154"/>
      <c r="W197" s="2155"/>
      <c r="X197" s="2153" t="s">
        <v>4</v>
      </c>
      <c r="Y197" s="2154"/>
      <c r="Z197" s="2154"/>
      <c r="AA197" s="2154"/>
      <c r="AB197" s="2155"/>
    </row>
    <row r="198" s="44" customFormat="true" ht="22.5" customHeight="true" x14ac:dyDescent="0.2">
      <c r="A198" s="2169"/>
      <c r="B198" s="2169"/>
      <c r="C198" s="2169"/>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161" t="s">
        <v>10</v>
      </c>
      <c r="B199" s="2162"/>
      <c r="C199" s="209">
        <f>MinBase(C205:C216)</f>
        <v>2000</v>
      </c>
      <c r="D199" s="56">
        <f ca="true">IF((D201+H201)&gt;100,D201*100/(D201+H201),D201)</f>
        <v>47.792502648359005</v>
      </c>
      <c r="E199" s="57">
        <f ca="true">D199*AVERAGEIF(E205:E216,"&gt;0")/100</f>
        <v>40.183852891751897</v>
      </c>
      <c r="F199" s="58">
        <f ca="true">D199*(100-AVERAGEIF(E205:E216,"&gt;0"))/100</f>
        <v>7.608649756607111</v>
      </c>
      <c r="G199" s="59">
        <f ca="true">100-(E199+F199+H199)</f>
        <v>39.889648348127139</v>
      </c>
      <c r="H199" s="60">
        <f ca="true">IF((D201+H201)&gt;100,H201*100/(D201+H201),H201)</f>
        <v>12.317849003513857</v>
      </c>
      <c r="I199" s="56">
        <f ca="true">IF((I201+M201)&gt;100,I201*100/(I201+M201),I201)</f>
        <v>67.229768275928109</v>
      </c>
      <c r="J199" s="57">
        <f ca="true">I199*AVERAGEIF(J205:J216,"&gt;0")/100</f>
        <v>61.16054849781748</v>
      </c>
      <c r="K199" s="61">
        <f ca="true">I199*(100-AVERAGEIF(J205:J216,"&gt;0"))/100</f>
        <v>6.069219778110627</v>
      </c>
      <c r="L199" s="62">
        <f ca="true">100-(J199+K199+M199)</f>
        <v>29.638191977845224</v>
      </c>
      <c r="M199" s="63">
        <f ca="true">IF((I201+M201)&gt;100,M201*100/(I201+M201),M201)</f>
        <v>3.1320397462266669</v>
      </c>
      <c r="N199" s="56">
        <f ca="true">IF((N201+R201)&gt;100,N201*100/(N201+R201),N201)</f>
        <v>81.979672042204129</v>
      </c>
      <c r="O199" s="57">
        <f ca="true">N199*AVERAGEIF(O205:O216,"&gt;0")/100</f>
        <v>76.72469016845703</v>
      </c>
      <c r="P199" s="61">
        <f ca="true">N199*(100-AVERAGEIF(O205:O216,"&gt;0"))/100</f>
        <v>5.2549818737470968</v>
      </c>
      <c r="Q199" s="62">
        <f ca="true">100-(O199+P199+R199)</f>
        <v>17.564948784954922</v>
      </c>
      <c r="R199" s="63">
        <f ca="true">IF((N201+R201)&gt;100,R201*100/(N201+R201),R201)</f>
        <v>0.45537917284094931</v>
      </c>
      <c r="S199" s="56">
        <f ca="true">IF((S201+W201)&gt;100,S201*100/(S201+W201),S201)</f>
        <v>91.563754373564279</v>
      </c>
      <c r="T199" s="57">
        <f ca="true">S199*AVERAGEIF(T205:T216,"&gt;0")/100</f>
        <v>84.154428731153715</v>
      </c>
      <c r="U199" s="61">
        <f ca="true">S199*(100-AVERAGEIF(T205:T216,"&gt;0"))/100</f>
        <v>7.4093256424105594</v>
      </c>
      <c r="V199" s="62">
        <f ca="true">100-(T199+U199+W199)</f>
        <v>8.4362456264357206</v>
      </c>
      <c r="W199" s="63">
        <f ca="true">IF((S201+W201)&gt;100,W201*100/(S201+W201),W201)</f>
        <v>0</v>
      </c>
      <c r="X199" s="56">
        <f ca="true">IF((X201+AB201)&gt;100,X201*100/(X201+AB201),X201)</f>
        <v>98.183460079338857</v>
      </c>
      <c r="Y199" s="57">
        <f ca="true">X199*AVERAGEIF(Y205:Y216,"&gt;0")/100</f>
        <v>92.910523984107002</v>
      </c>
      <c r="Z199" s="61">
        <f ca="true">X199*(100-AVERAGEIF(Y205:Y216,"&gt;0"))/100</f>
        <v>5.2729360952318567</v>
      </c>
      <c r="AA199" s="62">
        <f ca="true">100-(Y199+Z199+AB199)</f>
        <v>1.8165399206611426</v>
      </c>
      <c r="AB199" s="63">
        <f ca="true">IF((X201+AB201)&gt;100,AB201*100/(X201+AB201),AB201)</f>
        <v>0</v>
      </c>
    </row>
    <row r="200" s="64" customFormat="true" ht="15" customHeight="true" x14ac:dyDescent="0.2">
      <c r="A200" s="2163"/>
      <c r="B200" s="2164"/>
      <c r="C200" s="210">
        <f>MaxTarget(C205:C216)</f>
        <v>2020</v>
      </c>
      <c r="D200" s="65">
        <f ca="true">IF((D202+H202)&gt;100,D202*100/(D202+H202),D202)</f>
        <v>99.475625755549117</v>
      </c>
      <c r="E200" s="66">
        <f ca="true">D200*AVERAGEIF(E205:E216,"&gt;0")/100</f>
        <v>83.638932681279087</v>
      </c>
      <c r="F200" s="67">
        <f ca="true">D200*(100-AVERAGEIF(E205:E216,"&gt;0"))/100</f>
        <v>15.836693074270023</v>
      </c>
      <c r="G200" s="68">
        <f ca="true">100-(E200+F200+H200)</f>
        <v>0.10970019870092074</v>
      </c>
      <c r="H200" s="69">
        <f ca="true">IF((D202+H202)&gt;100,H202*100/(D202+H202),H202)</f>
        <v>0.41467404574996181</v>
      </c>
      <c r="I200" s="65">
        <f ca="true">IF((I202+M202)&gt;100,I202*100/(I202+M202),I202)</f>
        <v>100</v>
      </c>
      <c r="J200" s="66">
        <f ca="true">I200*AVERAGEIF(J205:J216,"&gt;0")/100</f>
        <v>90.972421988424827</v>
      </c>
      <c r="K200" s="67">
        <f ca="true">I200*(100-AVERAGEIF(J205:J216,"&gt;0"))/100</f>
        <v>9.0275780115751729</v>
      </c>
      <c r="L200" s="68">
        <f ca="true">100-(J200+K200+M200)</f>
        <v>0</v>
      </c>
      <c r="M200" s="69">
        <f ca="true">IF((I202+M202)&gt;100,M202*100/(I202+M202),M202)</f>
        <v>0</v>
      </c>
      <c r="N200" s="65">
        <f ca="true">IF((N202+R202)&gt;100,N202*100/(N202+R202),N202)</f>
        <v>100</v>
      </c>
      <c r="O200" s="66">
        <f ca="true">N200*AVERAGEIF(O205:O216,"&gt;0")/100</f>
        <v>93.589896442813568</v>
      </c>
      <c r="P200" s="67">
        <f ca="true">N200*(100-AVERAGEIF(O205:O216,"&gt;0"))/100</f>
        <v>6.4101035571864315</v>
      </c>
      <c r="Q200" s="68">
        <f ca="true">100-(O200+P200+R200)</f>
        <v>0</v>
      </c>
      <c r="R200" s="69">
        <f ca="true">IF((N202+R202)&gt;100,R202*100/(N202+R202),R202)</f>
        <v>0</v>
      </c>
      <c r="S200" s="65">
        <f ca="true">IF((S202+W202)&gt;100,S202*100/(S202+W202),S202)</f>
        <v>100</v>
      </c>
      <c r="T200" s="66">
        <f ca="true">S200*AVERAGEIF(T205:T216,"&gt;0")/100</f>
        <v>91.908014592562679</v>
      </c>
      <c r="U200" s="67">
        <f ca="true">S200*(100-AVERAGEIF(T205:T216,"&gt;0"))/100</f>
        <v>8.0919854074373063</v>
      </c>
      <c r="V200" s="68">
        <f ca="true">100-(T200+U200+W200)</f>
        <v>0</v>
      </c>
      <c r="W200" s="69">
        <f ca="true">IF((S202+W202)&gt;100,W202*100/(S202+W202),W202)</f>
        <v>0</v>
      </c>
      <c r="X200" s="65">
        <f ca="true">IF((X202+AB202)&gt;100,X202*100/(X202+AB202),X202)</f>
        <v>99.373038531459514</v>
      </c>
      <c r="Y200" s="66">
        <f ca="true">X200*AVERAGEIF(Y205:Y216,"&gt;0")/100</f>
        <v>94.036216205764518</v>
      </c>
      <c r="Z200" s="67">
        <f ca="true">X200*(100-AVERAGEIF(Y205:Y216,"&gt;0"))/100</f>
        <v>5.3368223256949952</v>
      </c>
      <c r="AA200" s="68">
        <f ca="true">100-(Y200+Z200+AB200)</f>
        <v>0.62696146854048607</v>
      </c>
      <c r="AB200" s="69">
        <f ca="true">IF((X202+AB202)&gt;100,AB202*100/(X202+AB202),AB202)</f>
        <v>0</v>
      </c>
    </row>
    <row r="201" hidden="true" x14ac:dyDescent="0.2">
      <c r="A201" s="2165" t="s">
        <v>12</v>
      </c>
      <c r="B201" s="2166"/>
      <c r="C201" s="70">
        <f>MinRegYear(C199,C205:C216)</f>
        <v>2004</v>
      </c>
      <c r="D201" s="71">
        <f ca="true">IF(MAX(C205:C216)-MIN(C205:C216)&lt;5,AVERAGEIF(C205:C216,"&gt;0",D205:D216),
IF(FORECAST($C201,D$205:D$216,$C$205:$C$216)&lt;0,0,
IF(FORECAST($C201,D$205:D$216,$C$205:$C$216)&gt;100,100,
FORECAST($C201,D$205:D$216,$C$205:$C$216))))</f>
        <v>47.792502648359005</v>
      </c>
      <c r="E201" s="72"/>
      <c r="F201" s="73"/>
      <c r="G201" s="73"/>
      <c r="H201" s="74">
        <f ca="true">IF(MAX(C205:C216)-MIN(C205:C216)&lt;5,AVERAGEIF(C205:C216,"&gt;0",H205:H216),
IF(FORECAST($C201,H$205:H$216,$C$205:$C$216)&lt;0,0,
IF(FORECAST($C201,H$205:H$216,$C$205:$C$216)&gt;100,100,
FORECAST($C201,H$205:H$216,$C$205:$C$216))))</f>
        <v>12.317849003513857</v>
      </c>
      <c r="I201" s="71">
        <f ca="true">IF(MAX(C205:C216)-MIN(C205:C216)&lt;5,AVERAGEIF(C205:C216,"&gt;0",I205:I216),
IF(FORECAST($C201,I$205:I$216,$C$205:$C$216)&lt;0,0,
IF(FORECAST($C201,I$205:I$216,$C$205:$C$216)&gt;100,100,
FORECAST($C201,I$205:I$216,$C$205:$C$216))))</f>
        <v>67.229768275928109</v>
      </c>
      <c r="J201" s="72"/>
      <c r="K201" s="73"/>
      <c r="L201" s="73"/>
      <c r="M201" s="74">
        <f ca="true">IF(MAX(C205:C216)-MIN(C205:C216)&lt;5,AVERAGEIF(C205:C216,"&gt;0",M205:M216),
IF(FORECAST($C201,M$205:M$216,$C$205:$C$216)&lt;0,0,
IF(FORECAST($C201,M$205:M$216,$C$205:$C$216)&gt;100,100,
FORECAST($C201,M$205:M$216,$C$205:$C$216))))</f>
        <v>3.1320397462266669</v>
      </c>
      <c r="N201" s="71">
        <f ca="true">IF(MAX(C205:C216)-MIN(C205:C216)&lt;5,AVERAGEIF(C205:C216,"&gt;0",N205:N216),
IF(FORECAST($C201,N$205:N$216,$C$205:$C$216)&lt;0,0,
IF(FORECAST($C201,N$205:N$216,$C$205:$C$216)&gt;100,100,
FORECAST($C201,N$205:N$216,$C$205:$C$216))))</f>
        <v>81.979672042204129</v>
      </c>
      <c r="O201" s="72"/>
      <c r="P201" s="73"/>
      <c r="Q201" s="73"/>
      <c r="R201" s="74">
        <f ca="true">IF(MAX(C205:C216)-MIN(C205:C216)&lt;5,AVERAGEIF(C205:C216,"&gt;0",R205:R216),
IF(FORECAST($C201,R$205:R$216,$C$205:$C$216)&lt;0,0,
IF(FORECAST($C201,R$205:R$216,$C$205:$C$216)&gt;100,100,
FORECAST($C201,R$205:R$216,$C$205:$C$216))))</f>
        <v>0.45537917284094931</v>
      </c>
      <c r="S201" s="71">
        <f ca="true">IF(MAX(C205:C216)-MIN(C205:C216)&lt;5,AVERAGEIF(C205:C216,"&gt;0",S205:S216),
IF(FORECAST($C201,S$205:S$216,$C$205:$C$216)&lt;0,0,
IF(FORECAST($C201,S$205:S$216,$C$205:$C$216)&gt;100,100,
FORECAST($C201,S$205:S$216,$C$205:$C$216))))</f>
        <v>91.563754373564279</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98.183460079338857</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167"/>
      <c r="B202" s="2168"/>
      <c r="C202" s="49">
        <f>MaxRegYear(C200,C205:C216)</f>
        <v>2019</v>
      </c>
      <c r="D202" s="75">
        <f ca="true">IF(MAX(C205:C216)-MIN(C205:C216)&lt;5,AVERAGEIF(C205:C216,"&gt;0",D205:D216),
IF(FORECAST($C202,D$205:D$216,$C$205:$C$216)&lt;0,0,
IF(FORECAST($C202,D$205:D$216,$C$205:$C$216)&gt;100,100,
FORECAST($C202,D$205:D$216,$C$205:$C$216))))</f>
        <v>99.475625755549117</v>
      </c>
      <c r="E202" s="76"/>
      <c r="F202" s="77"/>
      <c r="G202" s="77"/>
      <c r="H202" s="78">
        <f ca="true">IF(MAX(C205:C216)-MIN(C205:C216)&lt;5,AVERAGEIF(C205:C216,"&gt;0",H205:H216),
IF(FORECAST($C202,H$205:H$216,$C$205:$C$216)&lt;0,0,
IF(FORECAST($C202,H$205:H$216,$C$205:$C$216)&gt;100,100,
FORECAST($C202,H$205:H$216,$C$205:$C$216))))</f>
        <v>0.41467404574996181</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99.373038531459514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43" t="s">
        <v>15</v>
      </c>
      <c r="F204" s="219"/>
      <c r="G204" s="219"/>
      <c r="H204" s="85" t="s">
        <v>17</v>
      </c>
      <c r="I204" s="83" t="s">
        <v>14</v>
      </c>
      <c r="J204" s="43" t="s">
        <v>15</v>
      </c>
      <c r="K204" s="219"/>
      <c r="L204" s="219"/>
      <c r="M204" s="85" t="s">
        <v>17</v>
      </c>
      <c r="N204" s="83" t="s">
        <v>14</v>
      </c>
      <c r="O204" s="43" t="s">
        <v>15</v>
      </c>
      <c r="P204" s="219"/>
      <c r="Q204" s="219"/>
      <c r="R204" s="85" t="s">
        <v>17</v>
      </c>
      <c r="S204" s="83" t="s">
        <v>14</v>
      </c>
      <c r="T204" s="43" t="s">
        <v>15</v>
      </c>
      <c r="U204" s="219"/>
      <c r="V204" s="219"/>
      <c r="W204" s="85" t="s">
        <v>17</v>
      </c>
      <c r="X204" s="83" t="s">
        <v>14</v>
      </c>
      <c r="Y204" s="43" t="s">
        <v>15</v>
      </c>
      <c r="Z204" s="219"/>
      <c r="AA204" s="219"/>
      <c r="AB204" s="85" t="s">
        <v>17</v>
      </c>
      <c r="AD204" s="220"/>
    </row>
    <row r="205" x14ac:dyDescent="0.2">
      <c r="A205" s="87"/>
      <c r="B205" s="446" t="s">
        <v>35</v>
      </c>
      <c r="C205" s="447">
        <v>2006</v>
      </c>
      <c r="D205" s="1">
        <f t="shared" ref="D205:D216" ca="true" si="50">IF(ISERROR(INDIRECT(CONCATENATE($B205,"!H16"))),"",INDIRECT(CONCATENATE($B205,"!H16")))</f>
        <v>54.683585729317443</v>
      </c>
      <c r="E205" s="91">
        <f t="shared" ref="E205:E216" ca="true" si="51">IF(ISERROR(INDIRECT(CONCATENATE($B205,"!H23"))),"",INDIRECT(CONCATENATE($B205,"!H23")))</f>
        <v>72.942753278278744</v>
      </c>
      <c r="F205" s="89"/>
      <c r="G205" s="89"/>
      <c r="H205" s="90">
        <f t="shared" ref="H205:H216" ca="true" si="52">IF(ISERROR(INDIRECT(CONCATENATE($B205,"!H21"))),"",INDIRECT(CONCATENATE($B205,"!H21")))</f>
        <v>10.730759009145316</v>
      </c>
      <c r="I205" s="1">
        <f t="shared" ref="I205:I216" ca="true" si="53">IF(ISERROR(INDIRECT(CONCATENATE($B205,"!I16"))),"",INDIRECT(CONCATENATE($B205,"!I16")))</f>
        <v>71.601492678275861</v>
      </c>
      <c r="J205" s="91">
        <f t="shared" ref="J205:J216" ca="true" si="54">IF(ISERROR(INDIRECT(CONCATENATE($B205,"!I23"))),"",INDIRECT(CONCATENATE($B205,"!I23")))</f>
        <v>83.079996283098211</v>
      </c>
      <c r="K205" s="89"/>
      <c r="L205" s="89"/>
      <c r="M205" s="90">
        <f t="shared" ref="M205:M216" ca="true" si="55">IF(ISERROR(INDIRECT(CONCATENATE($B205,"!I21"))),"",INDIRECT(CONCATENATE($B205,"!I21")))</f>
        <v>2.6507464735850474</v>
      </c>
      <c r="N205" s="1">
        <f t="shared" ref="N205:N216" ca="true" si="56">IF(ISERROR(INDIRECT(CONCATENATE($B205,"!J16"))),"",INDIRECT(CONCATENATE($B205,"!J16")))</f>
        <v>84.713754025501558</v>
      </c>
      <c r="O205" s="91">
        <f t="shared" ref="O205:O216" ca="true" si="57">IF(ISERROR(INDIRECT(CONCATENATE($B205,"!J23"))),"",INDIRECT(CONCATENATE($B205,"!J23")))</f>
        <v>89.696317733165486</v>
      </c>
      <c r="P205" s="89"/>
      <c r="Q205" s="89"/>
      <c r="R205" s="90">
        <f t="shared" ref="R205:R216" ca="true" si="58">IF(ISERROR(INDIRECT(CONCATENATE($B205,"!J21"))),"",INDIRECT(CONCATENATE($B205,"!J21")))</f>
        <v>0.38532083855773697</v>
      </c>
      <c r="S205" s="1">
        <f t="shared" ref="S205:S216" ca="true" si="59">IF(ISERROR(INDIRECT(CONCATENATE($B205,"!K16"))),"",INDIRECT(CONCATENATE($B205,"!K16")))</f>
        <v>92.8546377086912</v>
      </c>
      <c r="T205" s="91">
        <f t="shared" ref="T205:T216" ca="true" si="60">IF(ISERROR(INDIRECT(CONCATENATE($B205,"!K23"))),"",INDIRECT(CONCATENATE($B205,"!K23")))</f>
        <v>87.573286617061228</v>
      </c>
      <c r="U205" s="89"/>
      <c r="V205" s="89"/>
      <c r="W205" s="90">
        <f t="shared" ref="W205:W216" ca="true" si="61">IF(ISERROR(INDIRECT(CONCATENATE($B205,"!K21"))),"",INDIRECT(CONCATENATE($B205,"!K21")))</f>
        <v>0</v>
      </c>
      <c r="X205" s="1">
        <f t="shared" ref="X205:X216" ca="true" si="62">IF(ISERROR(INDIRECT(CONCATENATE($B205,"!L16"))),"",INDIRECT(CONCATENATE($B205,"!L16")))</f>
        <v>98.342070539621602</v>
      </c>
      <c r="Y205" s="91">
        <f t="shared" ref="Y205:Y216" ca="true" si="63">IF(ISERROR(INDIRECT(CONCATENATE($B205,"!L23"))),"",INDIRECT(CONCATENATE($B205,"!L23")))</f>
        <v>92.638718308148597</v>
      </c>
      <c r="Z205" s="89"/>
      <c r="AA205" s="89"/>
      <c r="AB205" s="90">
        <f t="shared" ref="AB205:AB216" ca="true" si="64">IF(ISERROR(INDIRECT(CONCATENATE($B205,"!L221"))),"",INDIRECT(CONCATENATE($B205,"!L21")))</f>
        <v>0</v>
      </c>
    </row>
    <row r="206" x14ac:dyDescent="0.2">
      <c r="A206" s="87"/>
      <c r="B206" s="448" t="s">
        <v>521</v>
      </c>
      <c r="C206" s="449"/>
      <c r="D206" s="2">
        <f t="shared" ca="true" si="50"/>
        <v>97.309163812237898</v>
      </c>
      <c r="E206" s="91" t="str">
        <f t="shared" ca="true" si="51"/>
        <v>N/A</v>
      </c>
      <c r="F206" s="89"/>
      <c r="G206" s="89"/>
      <c r="H206" s="92">
        <f t="shared" ca="true" si="52"/>
        <v>1.5917905384012392</v>
      </c>
      <c r="I206" s="2">
        <f t="shared" ca="true" si="53"/>
        <v>97.194541789827355</v>
      </c>
      <c r="J206" s="91" t="str">
        <f t="shared" ca="true" si="54"/>
        <v>N/A</v>
      </c>
      <c r="K206" s="89"/>
      <c r="L206" s="89"/>
      <c r="M206" s="92">
        <f t="shared" ca="true" si="55"/>
        <v>1.7693598520796026</v>
      </c>
      <c r="N206" s="2">
        <f t="shared" ca="true" si="56"/>
        <v>93.744665039485952</v>
      </c>
      <c r="O206" s="91" t="str">
        <f t="shared" ca="true" si="57"/>
        <v>N/A</v>
      </c>
      <c r="P206" s="89"/>
      <c r="Q206" s="89"/>
      <c r="R206" s="92">
        <f t="shared" ca="true" si="58"/>
        <v>6.2007137664315586</v>
      </c>
      <c r="S206" s="2">
        <f t="shared" ca="true" si="59"/>
        <v>97.818307765222087</v>
      </c>
      <c r="T206" s="91" t="str">
        <f t="shared" ca="true" si="60"/>
        <v>N/A</v>
      </c>
      <c r="U206" s="89"/>
      <c r="V206" s="89"/>
      <c r="W206" s="92">
        <f t="shared" ca="true" si="61"/>
        <v>2.0640880231796301</v>
      </c>
      <c r="X206" s="2">
        <f t="shared" ca="true" si="62"/>
        <v>98.824395846987869</v>
      </c>
      <c r="Y206" s="91" t="str">
        <f t="shared" ca="true" si="63"/>
        <v>N/A</v>
      </c>
      <c r="Z206" s="89"/>
      <c r="AA206" s="89"/>
      <c r="AB206" s="92">
        <f t="shared" ca="true" si="64"/>
        <v>0.33853173212602283</v>
      </c>
    </row>
    <row r="207" x14ac:dyDescent="0.2">
      <c r="A207" s="87"/>
      <c r="B207" s="448" t="s">
        <v>289</v>
      </c>
      <c r="C207" s="449">
        <v>2017</v>
      </c>
      <c r="D207" s="2">
        <f t="shared" ca="true" si="50"/>
        <v>92.584542674589997</v>
      </c>
      <c r="E207" s="91">
        <f t="shared" ca="true" si="51"/>
        <v>95.216897985062815</v>
      </c>
      <c r="F207" s="89"/>
      <c r="G207" s="89"/>
      <c r="H207" s="92">
        <f t="shared" ca="true" si="52"/>
        <v>2.0017640401184313</v>
      </c>
      <c r="I207" s="2">
        <f t="shared" ca="true" si="53"/>
        <v>95.645976891191182</v>
      </c>
      <c r="J207" s="91">
        <f t="shared" ca="true" si="54"/>
        <v>98.864847693751429</v>
      </c>
      <c r="K207" s="89"/>
      <c r="L207" s="89"/>
      <c r="M207" s="92">
        <f t="shared" ca="true" si="55"/>
        <v>3.6334740560896354E-3</v>
      </c>
      <c r="N207" s="2">
        <f t="shared" ca="true" si="56"/>
        <v>99.751204933638277</v>
      </c>
      <c r="O207" s="91">
        <f t="shared" ca="true" si="57"/>
        <v>97.483475152461637</v>
      </c>
      <c r="P207" s="89"/>
      <c r="Q207" s="89"/>
      <c r="R207" s="92">
        <f t="shared" ca="true" si="58"/>
        <v>0</v>
      </c>
      <c r="S207" s="2">
        <f t="shared" ca="true" si="59"/>
        <v>99.954496051888199</v>
      </c>
      <c r="T207" s="91">
        <f t="shared" ca="true" si="60"/>
        <v>96.242742568064159</v>
      </c>
      <c r="U207" s="89"/>
      <c r="V207" s="89"/>
      <c r="W207" s="92">
        <f t="shared" ca="true" si="61"/>
        <v>0</v>
      </c>
      <c r="X207" s="2">
        <f t="shared" ca="true" si="62"/>
        <v>99.214428071176755</v>
      </c>
      <c r="Y207" s="91">
        <f t="shared" ca="true" si="63"/>
        <v>96.620295193777366</v>
      </c>
      <c r="Z207" s="89"/>
      <c r="AA207" s="89"/>
      <c r="AB207" s="92">
        <f t="shared" ca="true" si="64"/>
        <v>0</v>
      </c>
      <c r="AD207" s="93"/>
    </row>
    <row r="208" x14ac:dyDescent="0.2">
      <c r="A208" s="87"/>
      <c r="B208" s="448"/>
      <c r="C208" s="449"/>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8"/>
      <c r="C209" s="449"/>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8"/>
      <c r="C210" s="449"/>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8"/>
      <c r="C211" s="449"/>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8"/>
      <c r="C212" s="449"/>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8"/>
      <c r="C213" s="449"/>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8"/>
      <c r="C214" s="449"/>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8"/>
      <c r="C215" s="449"/>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50"/>
      <c r="C216" s="451"/>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134" t="str">
        <f>CONCATENATE("Urban use of drinking water sources,  ",C199,"–",C200)</f>
        <v>Urban use of drinking water sources,  2000–2020</v>
      </c>
      <c r="C218" s="2135"/>
      <c r="D218" s="2135"/>
      <c r="E218" s="2135"/>
      <c r="F218" s="2135"/>
      <c r="G218" s="2135"/>
      <c r="H218" s="2135"/>
      <c r="I218" s="2135"/>
      <c r="J218" s="2135"/>
      <c r="K218" s="2135"/>
      <c r="L218" s="2135"/>
      <c r="N218" s="98"/>
      <c r="O218" s="98"/>
      <c r="P218" s="98"/>
      <c r="Q218" s="98"/>
      <c r="R218" s="98"/>
      <c r="S218" s="2158" t="s">
        <v>11</v>
      </c>
      <c r="T218" s="2159"/>
      <c r="U218" s="2159"/>
      <c r="V218" s="2159"/>
      <c r="W218" s="216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156" t="s">
        <v>7</v>
      </c>
      <c r="B297" s="2156"/>
      <c r="C297" s="2156"/>
      <c r="D297" s="2153" t="s">
        <v>0</v>
      </c>
      <c r="E297" s="2154"/>
      <c r="F297" s="2154"/>
      <c r="G297" s="2154"/>
      <c r="H297" s="2155"/>
      <c r="I297" s="2153" t="s">
        <v>1</v>
      </c>
      <c r="J297" s="2154"/>
      <c r="K297" s="2154"/>
      <c r="L297" s="2154"/>
      <c r="M297" s="2155"/>
      <c r="N297" s="2153" t="s">
        <v>2</v>
      </c>
      <c r="O297" s="2154"/>
      <c r="P297" s="2154"/>
      <c r="Q297" s="2154"/>
      <c r="R297" s="2155"/>
      <c r="S297" s="2153" t="s">
        <v>3</v>
      </c>
      <c r="T297" s="2154"/>
      <c r="U297" s="2154"/>
      <c r="V297" s="2154"/>
      <c r="W297" s="2155"/>
      <c r="X297" s="2153" t="s">
        <v>4</v>
      </c>
      <c r="Y297" s="2154"/>
      <c r="Z297" s="2154"/>
      <c r="AA297" s="2154"/>
      <c r="AB297" s="2155"/>
    </row>
    <row r="298" s="44" customFormat="true" ht="22.5" customHeight="true" x14ac:dyDescent="0.2">
      <c r="A298" s="2157"/>
      <c r="B298" s="2157"/>
      <c r="C298" s="215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161" t="s">
        <v>10</v>
      </c>
      <c r="B299" s="2162"/>
      <c r="C299" s="209">
        <v>2000</v>
      </c>
      <c r="D299" s="56">
        <f ca="true">IF((D301+H301)&gt;100,D301*100/(D301+H301),D301)</f>
        <v>1.3796709901198483</v>
      </c>
      <c r="E299" s="57">
        <f ca="true">D299*AVERAGEIF(E305:E316,"&gt;0")/100</f>
        <v>0.39954760156781743</v>
      </c>
      <c r="F299" s="58">
        <f ca="true">D299*(100-AVERAGEIF(E305:E316,"&gt;0"))/100</f>
        <v>0.98012338855203074</v>
      </c>
      <c r="G299" s="59">
        <f ca="true">100-(E299+F299+H299)</f>
        <v>58.823967350906969</v>
      </c>
      <c r="H299" s="60">
        <f ca="true">IF((D301+H301)&gt;100,H301*100/(D301+H301),H301)</f>
        <v>39.796361658973183</v>
      </c>
      <c r="I299" s="56">
        <f ca="true">IF((I301+M301)&gt;100,I301*100/(I301+M301),I301)</f>
        <v>0</v>
      </c>
      <c r="J299" s="57">
        <f ca="true">I299*AVERAGEIF(J305:J316,"&gt;0")/100</f>
        <v>0</v>
      </c>
      <c r="K299" s="61">
        <f ca="true">I299*(100-AVERAGEIF(J305:J316,"&gt;0"))/100</f>
        <v>0</v>
      </c>
      <c r="L299" s="62">
        <f ca="true">100-(J299+K299+M299)</f>
        <v>61.091296384763154</v>
      </c>
      <c r="M299" s="63">
        <f ca="true">IF((I301+M301)&gt;100,M301*100/(I301+M301),M301)</f>
        <v>38.908703615236846</v>
      </c>
      <c r="N299" s="56">
        <f ca="true">IF((N301+R301)&gt;100,N301*100/(N301+R301),N301)</f>
        <v>0</v>
      </c>
      <c r="O299" s="57">
        <f ca="true">N299*AVERAGEIF(O305:O316,"&gt;0")/100</f>
        <v>0</v>
      </c>
      <c r="P299" s="61">
        <f ca="true">N299*(100-AVERAGEIF(O305:O316,"&gt;0"))/100</f>
        <v>0</v>
      </c>
      <c r="Q299" s="62">
        <f ca="true">100-(O299+P299+R299)</f>
        <v>67.957309230553619</v>
      </c>
      <c r="R299" s="63">
        <f ca="true">IF((N301+R301)&gt;100,R301*100/(N301+R301),R301)</f>
        <v>32.042690769446381</v>
      </c>
      <c r="S299" s="56">
        <f ca="true">IF((S301+W301)&gt;100,S301*100/(S301+W301),S301)</f>
        <v>0</v>
      </c>
      <c r="T299" s="57">
        <f ca="true">S299*AVERAGEIF(T305:T316,"&gt;0")/100</f>
        <v>0</v>
      </c>
      <c r="U299" s="61">
        <f ca="true">S299*(100-AVERAGEIF(T305:T316,"&gt;0"))/100</f>
        <v>0</v>
      </c>
      <c r="V299" s="62">
        <f ca="true">100-(T299+U299+W299)</f>
        <v>64.058516939557649</v>
      </c>
      <c r="W299" s="63">
        <f ca="true">IF((S301+W301)&gt;100,W301*100/(S301+W301),W301)</f>
        <v>35.941483060442351</v>
      </c>
      <c r="X299" s="56">
        <f ca="true">IF((X301+AB301)&gt;100,X301*100/(X301+AB301),X301)</f>
        <v>23.44000904411223</v>
      </c>
      <c r="Y299" s="57">
        <f ca="true">X299*AVERAGEIF(Y305:Y316,"&gt;0")/100</f>
        <v>18.805408802182068</v>
      </c>
      <c r="Z299" s="61">
        <f ca="true">X299*(100-AVERAGEIF(Y305:Y316,"&gt;0"))/100</f>
        <v>4.634600241930162</v>
      </c>
      <c r="AA299" s="62">
        <f ca="true">100-(Y299+Z299+AB299)</f>
        <v>59.834571109990975</v>
      </c>
      <c r="AB299" s="63">
        <f ca="true">IF((X301+AB301)&gt;100,AB301*100/(X301+AB301),AB301)</f>
        <v>16.725419845896795</v>
      </c>
    </row>
    <row r="300" s="64" customFormat="true" ht="15" customHeight="true" x14ac:dyDescent="0.2">
      <c r="A300" s="2163"/>
      <c r="B300" s="2164"/>
      <c r="C300" s="210">
        <v>2020</v>
      </c>
      <c r="D300" s="65">
        <f ca="true">IF((D302+H302)&gt;100,D302*100/(D302+H302),D302)</f>
        <v>73.122105444976114</v>
      </c>
      <c r="E300" s="66">
        <f ca="true">D300*AVERAGEIF(E305:E316,"&gt;0")/100</f>
        <v>21.175890528503</v>
      </c>
      <c r="F300" s="67">
        <f ca="true">D300*(100-AVERAGEIF(E305:E316,"&gt;0"))/100</f>
        <v>51.94621491647311</v>
      </c>
      <c r="G300" s="68">
        <f ca="true">100-(E300+F300+H300)</f>
        <v>26.877894555023886</v>
      </c>
      <c r="H300" s="69">
        <f ca="true">IF((D302+H302)&gt;100,H302*100/(D302+H302),H302)</f>
        <v>0</v>
      </c>
      <c r="I300" s="65">
        <f ca="true">IF((I302+M302)&gt;100,I302*100/(I302+M302),I302)</f>
        <v>93.465017496304426</v>
      </c>
      <c r="J300" s="66">
        <f ca="true">I300*AVERAGEIF(J305:J316,"&gt;0")/100</f>
        <v>41.820106590808365</v>
      </c>
      <c r="K300" s="67">
        <f ca="true">I300*(100-AVERAGEIF(J305:J316,"&gt;0"))/100</f>
        <v>51.644910905496062</v>
      </c>
      <c r="L300" s="68">
        <f ca="true">100-(J300+K300+M300)</f>
        <v>6.5349825036955735</v>
      </c>
      <c r="M300" s="69">
        <f ca="true">IF((I302+M302)&gt;100,M302*100/(I302+M302),M302)</f>
        <v>0</v>
      </c>
      <c r="N300" s="65">
        <f ca="true">IF((N302+R302)&gt;100,N302*100/(N302+R302),N302)</f>
        <v>87.242797267061178</v>
      </c>
      <c r="O300" s="66">
        <f ca="true">N300*AVERAGEIF(O305:O316,"&gt;0")/100</f>
        <v>47.241861315235468</v>
      </c>
      <c r="P300" s="67">
        <f ca="true">N300*(100-AVERAGEIF(O305:O316,"&gt;0"))/100</f>
        <v>40.00093595182571</v>
      </c>
      <c r="Q300" s="68">
        <f ca="true">100-(O300+P300+R300)</f>
        <v>4.8801938208880529</v>
      </c>
      <c r="R300" s="69">
        <f ca="true">IF((N302+R302)&gt;100,R302*100/(N302+R302),R302)</f>
        <v>7.8770089120507691</v>
      </c>
      <c r="S300" s="65">
        <f ca="true">IF((S302+W302)&gt;100,S302*100/(S302+W302),S302)</f>
        <v>91.504015257447463</v>
      </c>
      <c r="T300" s="66">
        <f ca="true">S300*AVERAGEIF(T305:T316,"&gt;0")/100</f>
        <v>64.726885919790035</v>
      </c>
      <c r="U300" s="67">
        <f ca="true">S300*(100-AVERAGEIF(T305:T316,"&gt;0"))/100</f>
        <v>26.777129337657435</v>
      </c>
      <c r="V300" s="68">
        <f ca="true">100-(T300+U300+W300)</f>
        <v>1.9299828170637738</v>
      </c>
      <c r="W300" s="69">
        <f ca="true">IF((S302+W302)&gt;100,W302*100/(S302+W302),W302)</f>
        <v>6.5660019254887629</v>
      </c>
      <c r="X300" s="65">
        <f ca="true">IF((X302+AB302)&gt;100,X302*100/(X302+AB302),X302)</f>
        <v>97.759529632248316</v>
      </c>
      <c r="Y300" s="66">
        <f ca="true">X300*AVERAGEIF(Y305:Y316,"&gt;0")/100</f>
        <v>78.430341711205145</v>
      </c>
      <c r="Z300" s="67">
        <f ca="true">X300*(100-AVERAGEIF(Y305:Y316,"&gt;0"))/100</f>
        <v>19.329187921043175</v>
      </c>
      <c r="AA300" s="68">
        <f ca="true">100-(Y300+Z300+AB300)</f>
        <v>0</v>
      </c>
      <c r="AB300" s="69">
        <f ca="true">IF((X302+AB302)&gt;100,AB302*100/(X302+AB302),AB302)</f>
        <v>2.2404703677516782</v>
      </c>
    </row>
    <row r="301" hidden="true" x14ac:dyDescent="0.2">
      <c r="A301" s="2165" t="s">
        <v>12</v>
      </c>
      <c r="B301" s="2166"/>
      <c r="C301" s="70">
        <f>MinRegYear(C299,C305:C316)</f>
        <v>2004</v>
      </c>
      <c r="D301" s="71">
        <f ca="true">IF(MAX(C305:C316)-MIN(C305:C316)&lt;5,AVERAGEIF(C305:C316,"&gt;0",D305:D316),
IF(FORECAST($C301,D$305:D$316,$C$305:$C$316)&lt;0,0,
IF(FORECAST($C301,D$305:D$316,$C$305:$C$316)&gt;100,100,
FORECAST($C301,D$305:D$316,$C$305:$C$316))))</f>
        <v>1.3796709901198483</v>
      </c>
      <c r="E301" s="72"/>
      <c r="F301" s="73"/>
      <c r="G301" s="73"/>
      <c r="H301" s="74">
        <f ca="true">IF(MAX(C305:C316)-MIN(C305:C316)&lt;5,AVERAGEIF(C305:C316,"&gt;0",H305:H316),
IF(FORECAST($C301,H$305:H$316,$C$305:$C$316)&lt;0,0,
IF(FORECAST($C301,H$305:H$316,$C$305:$C$316)&gt;100,100,
FORECAST($C301,H$305:H$316,$C$305:$C$316))))</f>
        <v>39.796361658973183</v>
      </c>
      <c r="I301" s="71">
        <f ca="true">IF(MAX(C305:C316)-MIN(C305:C316)&lt;5,AVERAGEIF(C305:C316,"&gt;0",I305:I316),
IF(FORECAST($C301,I$305:I$316,$C$305:$C$316)&lt;0,0,
IF(FORECAST($C301,I$305:I$316,$C$305:$C$316)&gt;100,100,
FORECAST($C301,I$305:I$316,$C$305:$C$316))))</f>
        <v>0</v>
      </c>
      <c r="J301" s="72"/>
      <c r="K301" s="73"/>
      <c r="L301" s="73"/>
      <c r="M301" s="74">
        <f ca="true">IF(MAX(C305:C316)-MIN(C305:C316)&lt;5,AVERAGEIF(C305:C316,"&gt;0",M305:M316),
IF(FORECAST($C301,M$305:M$316,$C$305:$C$316)&lt;0,0,
IF(FORECAST($C301,M$305:M$316,$C$305:$C$316)&gt;100,100,
FORECAST($C301,M$305:M$316,$C$305:$C$316))))</f>
        <v>38.908703615236846</v>
      </c>
      <c r="N301" s="71">
        <f ca="true">IF(MAX(C305:C316)-MIN(C305:C316)&lt;5,AVERAGEIF(C305:C316,"&gt;0",N305:N316),
IF(FORECAST($C301,N$305:N$316,$C$305:$C$316)&lt;0,0,
IF(FORECAST($C301,N$305:N$316,$C$305:$C$316)&gt;100,100,
FORECAST($C301,N$305:N$316,$C$305:$C$316))))</f>
        <v>0</v>
      </c>
      <c r="O301" s="72"/>
      <c r="P301" s="73"/>
      <c r="Q301" s="73"/>
      <c r="R301" s="74">
        <f ca="true">IF(MAX(C305:C316)-MIN(C305:C316)&lt;5,AVERAGEIF(C305:C316,"&gt;0",R305:R316),
IF(FORECAST($C301,R$305:R$316,$C$305:$C$316)&lt;0,0,
IF(FORECAST($C301,R$305:R$316,$C$305:$C$316)&gt;100,100,
FORECAST($C301,R$305:R$316,$C$305:$C$316))))</f>
        <v>32.042690769446381</v>
      </c>
      <c r="S301" s="71">
        <f ca="true">IF(MAX(C305:C316)-MIN(C305:C316)&lt;5,AVERAGEIF(C305:C316,"&gt;0",S305:S316),
IF(FORECAST($C301,S$305:S$316,$C$305:$C$316)&lt;0,0,
IF(FORECAST($C301,S$305:S$316,$C$305:$C$316)&gt;100,100,
FORECAST($C301,S$305:S$316,$C$305:$C$316))))</f>
        <v>0</v>
      </c>
      <c r="T301" s="72"/>
      <c r="U301" s="73"/>
      <c r="V301" s="73"/>
      <c r="W301" s="74">
        <f ca="true">IF(MAX(C305:C316)-MIN(C305:C316)&lt;5,AVERAGEIF(C305:C316,"&gt;0",W305:W316),
IF(FORECAST($C301,W$305:W$316,$C$305:$C$316)&lt;0,0,
IF(FORECAST($C301,W$305:W$316,$C$305:$C$316)&gt;100,100,
FORECAST($C301,W$305:W$316,$C$305:$C$316))))</f>
        <v>35.941483060442351</v>
      </c>
      <c r="X301" s="71">
        <f ca="true">IF(MAX(C305:C316)-MIN(C305:C316)&lt;5,AVERAGEIF(C305:C316,"&gt;0",X305:X316),
IF(FORECAST($C301,X$305:X$316,$C$305:$C$316)&lt;0,0,
IF(FORECAST($C301,X$305:X$316,$C$305:$C$316)&gt;100,100,
FORECAST($C301,X$305:X$316,$C$305:$C$316))))</f>
        <v>23.44000904411223</v>
      </c>
      <c r="Y301" s="72"/>
      <c r="Z301" s="73"/>
      <c r="AA301" s="73"/>
      <c r="AB301" s="74">
        <f ca="true">IF(MAX(C305:C316)-MIN(C305:C316)&lt;5,AVERAGEIF(C305:C316,"&gt;0",AB305:AB316),
IF(FORECAST($C301,AB$305:AB$316,$C$305:$C$316)&lt;0,0,
IF(FORECAST($C301,AB$305:AB$316,$C$305:$C$316)&gt;100,100,
FORECAST($C301,AB$305:AB$316,$C$305:$C$316))))</f>
        <v>16.725419845896795</v>
      </c>
    </row>
    <row r="302" hidden="true" x14ac:dyDescent="0.2">
      <c r="A302" s="2167"/>
      <c r="B302" s="2168"/>
      <c r="C302" s="49">
        <f>MaxRegYear(C300,C305:C316)</f>
        <v>2019</v>
      </c>
      <c r="D302" s="75">
        <f ca="true">IF(MAX(C305:C316)-MIN(C305:C316)&lt;5,AVERAGEIF(C305:C316,"&gt;0",D305:D316),
IF(FORECAST($C302,D$305:D$316,$C$305:$C$316)&lt;0,0,
IF(FORECAST($C302,D$305:D$316,$C$305:$C$316)&gt;100,100,
FORECAST($C302,D$305:D$316,$C$305:$C$316))))</f>
        <v>73.122105444976114</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93.465017496304426</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87.242797267061178</v>
      </c>
      <c r="O302" s="76"/>
      <c r="P302" s="77"/>
      <c r="Q302" s="77"/>
      <c r="R302" s="78">
        <f ca="true">IF(MAX(C305:C316)-MIN(C305:C316)&lt;5,AVERAGEIF(C305:C316,"&gt;0",R305:R316),
IF(FORECAST($C302,R$305:R$316,$C$305:$C$316)&lt;0,0,
IF(FORECAST($C302,R$305:R$316,$C$305:$C$316)&gt;100,100,
FORECAST($C302,R$305:R$316,$C$305:$C$316))))</f>
        <v>7.8770089120507691</v>
      </c>
      <c r="S302" s="75">
        <f ca="true">IF(MAX(C305:C316)-MIN(C305:C316)&lt;5,AVERAGEIF(C305:C316,"&gt;0",S305:S316),
IF(FORECAST($C302,S$305:S$316,$C$305:$C$316)&lt;0,0,
IF(FORECAST($C302,S$305:S$316,$C$305:$C$316)&gt;100,100,
FORECAST($C302,S$305:S$316,$C$305:$C$316))))</f>
        <v>91.504015257447463</v>
      </c>
      <c r="T302" s="76"/>
      <c r="U302" s="77"/>
      <c r="V302" s="77"/>
      <c r="W302" s="78">
        <f ca="true">IF(MAX(C305:C316)-MIN(C305:C316)&lt;5,AVERAGEIF(C305:C316,"&gt;0",W305:W316),
IF(FORECAST($C302,W$305:W$316,$C$305:$C$316)&lt;0,0,
IF(FORECAST($C302,W$305:W$316,$C$305:$C$316)&gt;100,100,
FORECAST($C302,W$305:W$316,$C$305:$C$316))))</f>
        <v>6.5660019254887629</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2.2918178679663015</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43" t="s">
        <v>15</v>
      </c>
      <c r="F304" s="219"/>
      <c r="G304" s="219"/>
      <c r="H304" s="85" t="s">
        <v>17</v>
      </c>
      <c r="I304" s="83" t="s">
        <v>14</v>
      </c>
      <c r="J304" s="43" t="s">
        <v>15</v>
      </c>
      <c r="K304" s="219"/>
      <c r="L304" s="219"/>
      <c r="M304" s="85" t="s">
        <v>17</v>
      </c>
      <c r="N304" s="83" t="s">
        <v>14</v>
      </c>
      <c r="O304" s="43" t="s">
        <v>15</v>
      </c>
      <c r="P304" s="219"/>
      <c r="Q304" s="219"/>
      <c r="R304" s="85" t="s">
        <v>17</v>
      </c>
      <c r="S304" s="83" t="s">
        <v>14</v>
      </c>
      <c r="T304" s="43" t="s">
        <v>15</v>
      </c>
      <c r="U304" s="219"/>
      <c r="V304" s="219"/>
      <c r="W304" s="85" t="s">
        <v>17</v>
      </c>
      <c r="X304" s="83" t="s">
        <v>14</v>
      </c>
      <c r="Y304" s="43" t="s">
        <v>15</v>
      </c>
      <c r="Z304" s="219"/>
      <c r="AA304" s="219"/>
      <c r="AB304" s="85" t="s">
        <v>17</v>
      </c>
      <c r="AD304" s="220"/>
    </row>
    <row r="305" x14ac:dyDescent="0.2">
      <c r="A305" s="87"/>
      <c r="B305" s="446" t="s">
        <v>35</v>
      </c>
      <c r="C305" s="447">
        <v>2006</v>
      </c>
      <c r="D305" s="1">
        <f t="shared" ref="D305:D316" ca="true" si="65">IF(ISERROR(INDIRECT(CONCATENATE($B305,"!M16"))),"",INDIRECT(CONCATENATE($B305,"!M16")))</f>
        <v>10.945328917434297</v>
      </c>
      <c r="E305" s="91">
        <f t="shared" ref="E305:E316" ca="true" si="66">IF(ISERROR(INDIRECT(CONCATENATE($B305,"!M23"))),"",INDIRECT(CONCATENATE($B305,"!M23")))</f>
        <v>22.952304291676221</v>
      </c>
      <c r="F305" s="89"/>
      <c r="G305" s="89"/>
      <c r="H305" s="90">
        <f t="shared" ref="H305:H316" ca="true" si="67">IF(ISERROR(INDIRECT(CONCATENATE($B305,"!M21"))),"",INDIRECT(CONCATENATE($B305,"!M21")))</f>
        <v>33.810455333749594</v>
      </c>
      <c r="I305" s="1">
        <f t="shared" ref="I305:I316" ca="true" si="68">IF(ISERROR(INDIRECT(CONCATENATE($B305,"!N16"))),"",INDIRECT(CONCATENATE($B305,"!N16")))</f>
        <v>7.7492182159639791</v>
      </c>
      <c r="J305" s="88">
        <f t="shared" ref="J305:J316" ca="true" si="69">IF(ISERROR(INDIRECT(CONCATENATE($B305,"!N23"))),"",INDIRECT(CONCATENATE($B305,"!N23")))</f>
        <v>24.789408780095524</v>
      </c>
      <c r="K305" s="89"/>
      <c r="L305" s="89"/>
      <c r="M305" s="90">
        <f t="shared" ref="M305:M316" ca="true" si="70">IF(ISERROR(INDIRECT(CONCATENATE($B305,"!N21"))),"",INDIRECT(CONCATENATE($B305,"!N21")))</f>
        <v>33.630282751116347</v>
      </c>
      <c r="N305" s="1">
        <f t="shared" ref="N305:N316" ca="true" si="71">IF(ISERROR(INDIRECT(CONCATENATE($B305,"!O16"))),"",INDIRECT(CONCATENATE($B305,"!O16")))</f>
        <v>11.053511256099965</v>
      </c>
      <c r="O305" s="88">
        <f t="shared" ref="O305:O316" ca="true" si="72">IF(ISERROR(INDIRECT(CONCATENATE($B305,"!O23"))),"",INDIRECT(CONCATENATE($B305,"!O23")))</f>
        <v>52.425328528492301</v>
      </c>
      <c r="P305" s="89"/>
      <c r="Q305" s="89"/>
      <c r="R305" s="90">
        <f t="shared" ref="R305:R316" ca="true" si="73">IF(ISERROR(INDIRECT(CONCATENATE($B305,"!O21"))),"",INDIRECT(CONCATENATE($B305,"!O21")))</f>
        <v>28.820599855126861</v>
      </c>
      <c r="S305" s="1">
        <f t="shared" ref="S305:S316" ca="true" si="74">IF(ISERROR(INDIRECT(CONCATENATE($B305,"!P16"))),"",INDIRECT(CONCATENATE($B305,"!P16")))</f>
        <v>11.226484495149602</v>
      </c>
      <c r="T305" s="88">
        <f t="shared" ref="T305:T316" ca="true" si="75">IF(ISERROR(INDIRECT(CONCATENATE($B305,"!P23"))),"",INDIRECT(CONCATENATE($B305,"!P23")))</f>
        <v>63.135303976687887</v>
      </c>
      <c r="U305" s="89"/>
      <c r="V305" s="89"/>
      <c r="W305" s="90">
        <f t="shared" ref="W305:W316" ca="true" si="76">IF(ISERROR(INDIRECT(CONCATENATE($B305,"!P21"))),"",INDIRECT(CONCATENATE($B305,"!P21")))</f>
        <v>32.02475224244867</v>
      </c>
      <c r="X305" s="1">
        <f t="shared" ref="X305:X316" ca="true" si="77">IF(ISERROR(INDIRECT(CONCATENATE($B305,"!Q16"))),"",INDIRECT(CONCATENATE($B305,"!Q16")))</f>
        <v>33.951451672870462</v>
      </c>
      <c r="Y305" s="88">
        <f t="shared" ref="Y305:Y316" ca="true" si="78">IF(ISERROR(INDIRECT(CONCATENATE($B305,"!Q23"))),"",INDIRECT(CONCATENATE($B305,"!Q23")))</f>
        <v>65.801119605053884</v>
      </c>
      <c r="Z305" s="89"/>
      <c r="AA305" s="89"/>
      <c r="AB305" s="90">
        <f t="shared" ref="AB305:AB316" ca="true" si="79">IF(ISERROR(INDIRECT(CONCATENATE($B305,"!Q221"))),"",INDIRECT(CONCATENATE($B305,"!Q21")))</f>
        <v>14.800939582172875</v>
      </c>
    </row>
    <row r="306" x14ac:dyDescent="0.2">
      <c r="A306" s="87"/>
      <c r="B306" s="448" t="s">
        <v>521</v>
      </c>
      <c r="C306" s="449"/>
      <c r="D306" s="2">
        <f t="shared" ca="true" si="65"/>
        <v>46.162333163261842</v>
      </c>
      <c r="E306" s="91" t="str">
        <f t="shared" ca="true" si="66"/>
        <v>N/A</v>
      </c>
      <c r="F306" s="89"/>
      <c r="G306" s="89"/>
      <c r="H306" s="92">
        <f t="shared" ca="true" si="67"/>
        <v>32.810983428759592</v>
      </c>
      <c r="I306" s="2">
        <f t="shared" ca="true" si="68"/>
        <v>83.911405716816716</v>
      </c>
      <c r="J306" s="91" t="str">
        <f t="shared" ca="true" si="69"/>
        <v>N/A</v>
      </c>
      <c r="K306" s="89"/>
      <c r="L306" s="89"/>
      <c r="M306" s="92">
        <f t="shared" ca="true" si="70"/>
        <v>7.3548158929695493</v>
      </c>
      <c r="N306" s="2">
        <f t="shared" ca="true" si="71"/>
        <v>87.344242567482326</v>
      </c>
      <c r="O306" s="91" t="str">
        <f t="shared" ca="true" si="72"/>
        <v>N/A</v>
      </c>
      <c r="P306" s="89"/>
      <c r="Q306" s="89"/>
      <c r="R306" s="92">
        <f t="shared" ca="true" si="73"/>
        <v>7.1865563597169331</v>
      </c>
      <c r="S306" s="2">
        <f t="shared" ca="true" si="74"/>
        <v>89.604010543863325</v>
      </c>
      <c r="T306" s="91" t="str">
        <f t="shared" ca="true" si="75"/>
        <v>N/A</v>
      </c>
      <c r="U306" s="89"/>
      <c r="V306" s="89"/>
      <c r="W306" s="92">
        <f t="shared" ca="true" si="76"/>
        <v>7.0274349809379215</v>
      </c>
      <c r="X306" s="2">
        <f t="shared" ca="true" si="77"/>
        <v>90.876852169595182</v>
      </c>
      <c r="Y306" s="91" t="str">
        <f t="shared" ca="true" si="78"/>
        <v>N/A</v>
      </c>
      <c r="Z306" s="89"/>
      <c r="AA306" s="89"/>
      <c r="AB306" s="92">
        <f t="shared" ca="true" si="79"/>
        <v>6.8106160503148603</v>
      </c>
    </row>
    <row r="307" x14ac:dyDescent="0.2">
      <c r="A307" s="87"/>
      <c r="B307" s="448" t="s">
        <v>289</v>
      </c>
      <c r="C307" s="449">
        <v>2017</v>
      </c>
      <c r="D307" s="2">
        <f t="shared" ca="true" si="65"/>
        <v>63.556447517661418</v>
      </c>
      <c r="E307" s="91">
        <f t="shared" ca="true" si="66"/>
        <v>34.966953912500394</v>
      </c>
      <c r="F307" s="89"/>
      <c r="G307" s="89"/>
      <c r="H307" s="92">
        <f t="shared" ca="true" si="67"/>
        <v>0.88797054501816752</v>
      </c>
      <c r="I307" s="2">
        <f t="shared" ca="true" si="68"/>
        <v>80.277971453174331</v>
      </c>
      <c r="J307" s="91">
        <f t="shared" ca="true" si="69"/>
        <v>64.698846207845634</v>
      </c>
      <c r="K307" s="89"/>
      <c r="L307" s="89"/>
      <c r="M307" s="92">
        <f t="shared" ca="true" si="70"/>
        <v>4.5989679984516751</v>
      </c>
      <c r="N307" s="2">
        <f t="shared" ca="true" si="71"/>
        <v>75.521368649990578</v>
      </c>
      <c r="O307" s="91">
        <f t="shared" ca="true" si="72"/>
        <v>55.874411496170559</v>
      </c>
      <c r="P307" s="89"/>
      <c r="Q307" s="89"/>
      <c r="R307" s="92">
        <f t="shared" ca="true" si="73"/>
        <v>11.099099826370091</v>
      </c>
      <c r="S307" s="2">
        <f t="shared" ca="true" si="74"/>
        <v>79.153625909401157</v>
      </c>
      <c r="T307" s="91">
        <f t="shared" ca="true" si="75"/>
        <v>78.338019871845503</v>
      </c>
      <c r="U307" s="89"/>
      <c r="V307" s="89"/>
      <c r="W307" s="92">
        <f t="shared" ca="true" si="76"/>
        <v>10.482732743482455</v>
      </c>
      <c r="X307" s="2">
        <f t="shared" ca="true" si="77"/>
        <v>91.764386131046365</v>
      </c>
      <c r="Y307" s="91">
        <f t="shared" ca="true" si="78"/>
        <v>94.654524987845249</v>
      </c>
      <c r="Z307" s="89"/>
      <c r="AA307" s="89"/>
      <c r="AB307" s="92">
        <f t="shared" ca="true" si="79"/>
        <v>4.2162981316904835</v>
      </c>
      <c r="AD307" s="93"/>
    </row>
    <row r="308" x14ac:dyDescent="0.2">
      <c r="A308" s="87"/>
      <c r="B308" s="448"/>
      <c r="C308" s="449"/>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8"/>
      <c r="C309" s="449"/>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8"/>
      <c r="C310" s="449"/>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8"/>
      <c r="C311" s="449"/>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8"/>
      <c r="C312" s="449"/>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8"/>
      <c r="C313" s="449"/>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8"/>
      <c r="C314" s="449"/>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8"/>
      <c r="C315" s="449"/>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50"/>
      <c r="C316" s="451"/>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134" t="str">
        <f>CONCATENATE("Rural use of drinking water sources, ",C299,"–",C300)</f>
        <v>Rural use of drinking water sources, 2000–2020</v>
      </c>
      <c r="C318" s="2135"/>
      <c r="D318" s="2135"/>
      <c r="E318" s="2135"/>
      <c r="F318" s="2135"/>
      <c r="G318" s="2135"/>
      <c r="H318" s="2135"/>
      <c r="I318" s="2135"/>
      <c r="J318" s="2135"/>
      <c r="K318" s="2135"/>
      <c r="L318" s="2136"/>
      <c r="N318" s="98"/>
      <c r="O318" s="98"/>
      <c r="P318" s="98"/>
      <c r="Q318" s="98"/>
      <c r="R318" s="98"/>
      <c r="S318" s="2158" t="s">
        <v>11</v>
      </c>
      <c r="T318" s="2159"/>
      <c r="U318" s="2159"/>
      <c r="V318" s="2159"/>
      <c r="W318" s="216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173" t="s">
        <v>124</v>
      </c>
      <c r="C4" s="2174"/>
      <c r="D4" s="2174"/>
      <c r="E4" s="2174"/>
      <c r="F4" s="2174"/>
      <c r="G4" s="2174"/>
      <c r="H4" s="2174"/>
      <c r="I4" s="2174"/>
      <c r="J4" s="2174"/>
      <c r="K4" s="2174"/>
      <c r="L4" s="2174"/>
      <c r="M4" s="2174"/>
      <c r="N4" s="2174"/>
      <c r="O4" s="2174"/>
      <c r="P4" s="2174"/>
      <c r="Q4" s="2174"/>
      <c r="R4" s="2174"/>
      <c r="S4" s="2174"/>
      <c r="T4" s="2174"/>
      <c r="U4" s="2174"/>
      <c r="V4" s="2174"/>
      <c r="W4" s="2174"/>
      <c r="X4" s="2174"/>
      <c r="Y4" s="2174"/>
    </row>
    <row r="5" ht="28.5" customHeight="true" x14ac:dyDescent="0.2">
      <c r="B5" s="2137" t="str">
        <f ca="true">IF(ISERROR(INDIRECT(CONCATENATE($B105,"!A2"))),"",INDIRECT(CONCATENATE($B105,"!A2")))</f>
        <v>Somalia</v>
      </c>
      <c r="C5" s="2171"/>
      <c r="D5" s="2171"/>
      <c r="E5" s="2171"/>
      <c r="F5" s="2171"/>
      <c r="G5" s="2171"/>
      <c r="H5" s="2171"/>
      <c r="I5" s="2171"/>
      <c r="J5" s="2171"/>
      <c r="K5" s="2172"/>
      <c r="L5" s="2172"/>
      <c r="M5" s="2172"/>
      <c r="N5" s="2172"/>
      <c r="O5" s="2172"/>
      <c r="P5" s="2172"/>
      <c r="Q5" s="2172"/>
      <c r="R5" s="2172"/>
      <c r="S5" s="2172"/>
      <c r="T5" s="2172"/>
      <c r="U5" s="2172"/>
      <c r="V5" s="2172"/>
      <c r="W5" s="2172"/>
      <c r="X5" s="2172"/>
      <c r="Y5" s="2172"/>
    </row>
    <row r="6" x14ac:dyDescent="0.2">
      <c r="F6" s="36"/>
      <c r="G6" s="36"/>
      <c r="J6" s="37"/>
      <c r="K6" s="37"/>
      <c r="L6" s="37"/>
      <c r="M6" s="37"/>
      <c r="N6" s="37"/>
      <c r="O6" s="37"/>
      <c r="P6" s="37"/>
    </row>
    <row r="7" s="38" customFormat="true" ht="18" x14ac:dyDescent="0.25">
      <c r="B7" s="2134" t="str">
        <f>B118</f>
        <v>National use of sanitation facilities, 2000–2020</v>
      </c>
      <c r="C7" s="2175"/>
      <c r="D7" s="2175"/>
      <c r="E7" s="2175"/>
      <c r="F7" s="2175"/>
      <c r="G7" s="2175"/>
      <c r="H7" s="2175"/>
      <c r="I7" s="2175"/>
      <c r="J7" s="2134" t="str">
        <f>B218</f>
        <v>Urban use of sanitation facilities, 2000–2020</v>
      </c>
      <c r="K7" s="2175"/>
      <c r="L7" s="2175"/>
      <c r="M7" s="2175"/>
      <c r="N7" s="2175"/>
      <c r="O7" s="2175"/>
      <c r="P7" s="2175"/>
      <c r="Q7" s="2175"/>
      <c r="R7" s="2134" t="str">
        <f>B318</f>
        <v>Rural use of sanitation facilities, 2000–2020</v>
      </c>
      <c r="S7" s="2175"/>
      <c r="T7" s="2175"/>
      <c r="U7" s="2175"/>
      <c r="V7" s="2175"/>
      <c r="W7" s="2175"/>
      <c r="X7" s="2175"/>
      <c r="Y7" s="217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47" t="str">
        <f ca="true">IF(ISERROR(INDIRECT(CONCATENATE($B105,"!A2"))),"",INDIRECT(CONCATENATE($B105,"!A2")))</f>
        <v>Somalia</v>
      </c>
      <c r="C31" s="2148"/>
      <c r="D31" s="2148"/>
      <c r="E31" s="2149"/>
      <c r="F31" s="2139" t="s">
        <v>0</v>
      </c>
      <c r="G31" s="2139"/>
      <c r="H31" s="2139"/>
      <c r="I31" s="2140"/>
      <c r="J31" s="2138" t="s">
        <v>1</v>
      </c>
      <c r="K31" s="2139"/>
      <c r="L31" s="2139"/>
      <c r="M31" s="2140"/>
      <c r="N31" s="2138" t="s">
        <v>2</v>
      </c>
      <c r="O31" s="2139"/>
      <c r="P31" s="2139"/>
      <c r="Q31" s="2140"/>
      <c r="R31" s="2138" t="s">
        <v>3</v>
      </c>
      <c r="S31" s="2139"/>
      <c r="T31" s="2139"/>
      <c r="U31" s="2140"/>
      <c r="V31" s="2138" t="s">
        <v>4</v>
      </c>
      <c r="W31" s="2139"/>
      <c r="X31" s="2139"/>
      <c r="Y31" s="2140"/>
    </row>
    <row r="32" s="44" customFormat="true" ht="22.5" customHeight="true" x14ac:dyDescent="0.2">
      <c r="B32" s="2150"/>
      <c r="C32" s="2151"/>
      <c r="D32" s="2151"/>
      <c r="E32" s="2152"/>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141" t="s">
        <v>5</v>
      </c>
      <c r="C33" s="2142"/>
      <c r="D33" s="2145" t="s">
        <v>25</v>
      </c>
      <c r="E33" s="33">
        <f>C99</f>
        <v>2000</v>
      </c>
      <c r="F33" s="103">
        <f ca="true">E99</f>
        <v>3.9912347241968571</v>
      </c>
      <c r="G33" s="46">
        <f t="shared" ref="G33:I34" ca="true" si="0">F99</f>
        <v>4.9933344809232674</v>
      </c>
      <c r="H33" s="47">
        <f t="shared" ca="true" si="0"/>
        <v>2.7457781073492242</v>
      </c>
      <c r="I33" s="48">
        <f t="shared" ca="true" si="0"/>
        <v>88.269652687530652</v>
      </c>
      <c r="J33" s="103">
        <f ca="true">J99</f>
        <v>1.8323639586994946</v>
      </c>
      <c r="K33" s="46">
        <f t="shared" ref="K33:M34" ca="true" si="1">K99</f>
        <v>1.3645233751947579</v>
      </c>
      <c r="L33" s="47">
        <f t="shared" ca="true" si="1"/>
        <v>0</v>
      </c>
      <c r="M33" s="48">
        <f t="shared" ca="true" si="1"/>
        <v>96.803112666105747</v>
      </c>
      <c r="N33" s="103">
        <f ca="true">O99</f>
        <v>5.3353780595800426</v>
      </c>
      <c r="O33" s="46">
        <f t="shared" ref="O33:Q34" ca="true" si="2">P99</f>
        <v>4.1285584585773822</v>
      </c>
      <c r="P33" s="47">
        <f t="shared" ca="true" si="2"/>
        <v>2.7002128964213625</v>
      </c>
      <c r="Q33" s="48">
        <f t="shared" ca="true" si="2"/>
        <v>87.835850585421213</v>
      </c>
      <c r="R33" s="103">
        <f ca="true">T99</f>
        <v>27.894564821967883</v>
      </c>
      <c r="S33" s="46">
        <f t="shared" ref="S33:U34" ca="true" si="3">U99</f>
        <v>31.702692081924347</v>
      </c>
      <c r="T33" s="47">
        <f t="shared" ca="true" si="3"/>
        <v>17.628453456522493</v>
      </c>
      <c r="U33" s="48">
        <f t="shared" ca="true" si="3"/>
        <v>22.774289639585277</v>
      </c>
      <c r="V33" s="103">
        <f ca="true">Y99</f>
        <v>44.597703852109007</v>
      </c>
      <c r="W33" s="46">
        <f t="shared" ref="W33:Y34" ca="true" si="4">Z99</f>
        <v>39.644515960435356</v>
      </c>
      <c r="X33" s="47">
        <f t="shared" ca="true" si="4"/>
        <v>15.325118418471078</v>
      </c>
      <c r="Y33" s="48">
        <f t="shared" ca="true" si="4"/>
        <v>0.43266176898456621</v>
      </c>
    </row>
    <row r="34" x14ac:dyDescent="0.2">
      <c r="B34" s="2143"/>
      <c r="C34" s="2144"/>
      <c r="D34" s="2146"/>
      <c r="E34" s="34">
        <f>C100</f>
        <v>2020</v>
      </c>
      <c r="F34" s="104">
        <f ca="true">E100</f>
        <v>6.0638903797277814</v>
      </c>
      <c r="G34" s="51">
        <f t="shared" ca="true" si="0"/>
        <v>7.5863824139600231</v>
      </c>
      <c r="H34" s="52">
        <f t="shared" ca="true" si="0"/>
        <v>22.405078708195902</v>
      </c>
      <c r="I34" s="53">
        <f t="shared" ca="true" si="0"/>
        <v>63.944648498116294</v>
      </c>
      <c r="J34" s="104">
        <f ca="true">J100</f>
        <v>19.355537805565699</v>
      </c>
      <c r="K34" s="51">
        <f t="shared" ca="true" si="1"/>
        <v>14.413666919046639</v>
      </c>
      <c r="L34" s="52">
        <f t="shared" ca="true" si="1"/>
        <v>42.587270572516445</v>
      </c>
      <c r="M34" s="53">
        <f t="shared" ca="true" si="1"/>
        <v>23.643524702871218</v>
      </c>
      <c r="N34" s="104">
        <f ca="true">O100</f>
        <v>43.749693190794915</v>
      </c>
      <c r="O34" s="51">
        <f t="shared" ca="true" si="2"/>
        <v>33.853864499573774</v>
      </c>
      <c r="P34" s="52">
        <f t="shared" ca="true" si="2"/>
        <v>22.396442309631311</v>
      </c>
      <c r="Q34" s="53">
        <f t="shared" ca="true" si="2"/>
        <v>0</v>
      </c>
      <c r="R34" s="104">
        <f ca="true">T100</f>
        <v>46.805115320913572</v>
      </c>
      <c r="S34" s="51">
        <f t="shared" ca="true" si="3"/>
        <v>53.194884679086428</v>
      </c>
      <c r="T34" s="52">
        <f t="shared" ca="true" si="3"/>
        <v>0</v>
      </c>
      <c r="U34" s="53">
        <f t="shared" ca="true" si="3"/>
        <v>0</v>
      </c>
      <c r="V34" s="104">
        <f ca="true">Y100</f>
        <v>52.455266079513258</v>
      </c>
      <c r="W34" s="51">
        <f t="shared" ca="true" si="4"/>
        <v>46.629387920826893</v>
      </c>
      <c r="X34" s="52">
        <f t="shared" ca="true" si="4"/>
        <v>0.91534599965984853</v>
      </c>
      <c r="Y34" s="53">
        <f t="shared" ca="true" si="4"/>
        <v>0</v>
      </c>
    </row>
    <row r="35" x14ac:dyDescent="0.2">
      <c r="F35" s="36"/>
      <c r="H35" s="39"/>
    </row>
    <row r="36" x14ac:dyDescent="0.2">
      <c r="B36" s="2141" t="s">
        <v>6</v>
      </c>
      <c r="C36" s="2142"/>
      <c r="D36" s="2145" t="s">
        <v>25</v>
      </c>
      <c r="E36" s="33">
        <f>C199</f>
        <v>2000</v>
      </c>
      <c r="F36" s="103">
        <f ca="true">E199</f>
        <v>25.449958157722293</v>
      </c>
      <c r="G36" s="46">
        <f t="shared" ref="G36:I37" ca="true" si="5">F199</f>
        <v>25.666640353925388</v>
      </c>
      <c r="H36" s="47">
        <f t="shared" ca="true" si="5"/>
        <v>16.141177983417037</v>
      </c>
      <c r="I36" s="48">
        <f t="shared" ca="true" si="5"/>
        <v>32.742223504935282</v>
      </c>
      <c r="J36" s="103">
        <f ca="true">J199</f>
        <v>35.167754544894976</v>
      </c>
      <c r="K36" s="46">
        <f t="shared" ref="K36:M37" ca="true" si="6">K199</f>
        <v>36.404081427099484</v>
      </c>
      <c r="L36" s="47">
        <f t="shared" ca="true" si="6"/>
        <v>17.468787720726823</v>
      </c>
      <c r="M36" s="48">
        <f t="shared" ca="true" si="6"/>
        <v>10.959376307278717</v>
      </c>
      <c r="N36" s="103">
        <f ca="true">O199</f>
        <v>40.166695573054369</v>
      </c>
      <c r="O36" s="46">
        <f t="shared" ref="O36:Q37" ca="true" si="7">P199</f>
        <v>45.52979503548255</v>
      </c>
      <c r="P36" s="47">
        <f t="shared" ca="true" si="7"/>
        <v>13.312734456486851</v>
      </c>
      <c r="Q36" s="48">
        <f t="shared" ca="true" si="7"/>
        <v>0.99077493497622982</v>
      </c>
      <c r="R36" s="103">
        <f ca="true">T199</f>
        <v>41.876502263783365</v>
      </c>
      <c r="S36" s="46">
        <f t="shared" ref="S36:U37" ca="true" si="8">U199</f>
        <v>46.335462162981415</v>
      </c>
      <c r="T36" s="47">
        <f t="shared" ca="true" si="8"/>
        <v>11.78803557323522</v>
      </c>
      <c r="U36" s="48">
        <f t="shared" ca="true" si="8"/>
        <v>0</v>
      </c>
      <c r="V36" s="103">
        <f ca="true">Y199</f>
        <v>49.546030801481692</v>
      </c>
      <c r="W36" s="46">
        <f t="shared" ref="W36:Y37" ca="true" si="9">Z199</f>
        <v>30.147044612269404</v>
      </c>
      <c r="X36" s="47">
        <f t="shared" ca="true" si="9"/>
        <v>20.306924586248897</v>
      </c>
      <c r="Y36" s="48">
        <f t="shared" ca="true" si="9"/>
        <v>0</v>
      </c>
    </row>
    <row r="37" x14ac:dyDescent="0.2">
      <c r="B37" s="2143"/>
      <c r="C37" s="2144"/>
      <c r="D37" s="2146"/>
      <c r="E37" s="34">
        <f>C200</f>
        <v>2020</v>
      </c>
      <c r="F37" s="104">
        <f ca="true">E200</f>
        <v>40.570305330372882</v>
      </c>
      <c r="G37" s="51">
        <f t="shared" ca="true" si="5"/>
        <v>40.915722906509366</v>
      </c>
      <c r="H37" s="52">
        <f t="shared" ca="true" si="5"/>
        <v>18.513971763117752</v>
      </c>
      <c r="I37" s="53">
        <f t="shared" ca="true" si="5"/>
        <v>0</v>
      </c>
      <c r="J37" s="104">
        <f ca="true">J200</f>
        <v>41.671109527700182</v>
      </c>
      <c r="K37" s="51">
        <f t="shared" ca="true" si="6"/>
        <v>43.13606268115258</v>
      </c>
      <c r="L37" s="52">
        <f t="shared" ca="true" si="6"/>
        <v>15.192827791147238</v>
      </c>
      <c r="M37" s="53">
        <f t="shared" ca="true" si="6"/>
        <v>0</v>
      </c>
      <c r="N37" s="104">
        <f ca="true">O200</f>
        <v>43.926396715638184</v>
      </c>
      <c r="O37" s="51">
        <f t="shared" ca="true" si="7"/>
        <v>49.79149543115426</v>
      </c>
      <c r="P37" s="52">
        <f t="shared" ca="true" si="7"/>
        <v>3.3154020125867874</v>
      </c>
      <c r="Q37" s="53">
        <f t="shared" ca="true" si="7"/>
        <v>2.9667058406207616</v>
      </c>
      <c r="R37" s="104">
        <f ca="true">T200</f>
        <v>44.143114909052031</v>
      </c>
      <c r="S37" s="51">
        <f t="shared" ca="true" si="8"/>
        <v>48.843421013064535</v>
      </c>
      <c r="T37" s="52">
        <f t="shared" ca="true" si="8"/>
        <v>3.3158467046708893</v>
      </c>
      <c r="U37" s="53">
        <f t="shared" ca="true" si="8"/>
        <v>3.6976173732125517</v>
      </c>
      <c r="V37" s="104">
        <f ca="true">Y200</f>
        <v>60.241451829890302</v>
      </c>
      <c r="W37" s="51">
        <f t="shared" ca="true" si="9"/>
        <v>36.654838065641172</v>
      </c>
      <c r="X37" s="52">
        <f t="shared" ca="true" si="9"/>
        <v>1.5179363818332945</v>
      </c>
      <c r="Y37" s="53">
        <f t="shared" ca="true" si="9"/>
        <v>1.5857737226352242</v>
      </c>
    </row>
    <row r="38" x14ac:dyDescent="0.2">
      <c r="F38" s="36"/>
      <c r="G38" s="36"/>
      <c r="H38" s="39"/>
      <c r="I38" s="39"/>
    </row>
    <row r="39" x14ac:dyDescent="0.2">
      <c r="B39" s="2141" t="s">
        <v>7</v>
      </c>
      <c r="C39" s="2142"/>
      <c r="D39" s="2145" t="s">
        <v>25</v>
      </c>
      <c r="E39" s="33">
        <f>C299</f>
        <v>2000</v>
      </c>
      <c r="F39" s="103">
        <f ca="true">E299</f>
        <v>1.1546855342272344</v>
      </c>
      <c r="G39" s="46">
        <f t="shared" ref="G39:I40" ca="true" si="10">F299</f>
        <v>0.98441861825953159</v>
      </c>
      <c r="H39" s="47">
        <f t="shared" ca="true" si="10"/>
        <v>0.18139146380815419</v>
      </c>
      <c r="I39" s="48">
        <f t="shared" ca="true" si="10"/>
        <v>97.67950438370508</v>
      </c>
      <c r="J39" s="103">
        <f ca="true">J299</f>
        <v>1.2680206679637112</v>
      </c>
      <c r="K39" s="46">
        <f t="shared" ref="K39:M40" ca="true" si="11">K299</f>
        <v>0.97964470611495513</v>
      </c>
      <c r="L39" s="47">
        <f t="shared" ca="true" si="11"/>
        <v>0</v>
      </c>
      <c r="M39" s="48">
        <f t="shared" ca="true" si="11"/>
        <v>97.752334625921335</v>
      </c>
      <c r="N39" s="103">
        <f ca="true">O299</f>
        <v>1.7200293395618353</v>
      </c>
      <c r="O39" s="46">
        <f t="shared" ref="O39:Q40" ca="true" si="12">P299</f>
        <v>0.86392577456206476</v>
      </c>
      <c r="P39" s="47">
        <f t="shared" ca="true" si="12"/>
        <v>0</v>
      </c>
      <c r="Q39" s="48">
        <f t="shared" ca="true" si="12"/>
        <v>97.416044885876104</v>
      </c>
      <c r="R39" s="103">
        <f ca="true">T299</f>
        <v>2.5014903956025241</v>
      </c>
      <c r="S39" s="46">
        <f t="shared" ref="S39:U40" ca="true" si="13">U299</f>
        <v>1.506882850152204</v>
      </c>
      <c r="T39" s="47">
        <f t="shared" ca="true" si="13"/>
        <v>0</v>
      </c>
      <c r="U39" s="48">
        <f t="shared" ca="true" si="13"/>
        <v>95.991626754245274</v>
      </c>
      <c r="V39" s="103">
        <f ca="true">Y299</f>
        <v>19.819925265185017</v>
      </c>
      <c r="W39" s="46">
        <f t="shared" ref="W39:Y40" ca="true" si="14">Z299</f>
        <v>17.833707399234985</v>
      </c>
      <c r="X39" s="47">
        <f t="shared" ca="true" si="14"/>
        <v>12.544412718963031</v>
      </c>
      <c r="Y39" s="48">
        <f t="shared" ca="true" si="14"/>
        <v>49.801954616616968</v>
      </c>
    </row>
    <row r="40" x14ac:dyDescent="0.2">
      <c r="B40" s="2143"/>
      <c r="C40" s="2144"/>
      <c r="D40" s="2146"/>
      <c r="E40" s="34">
        <f>C300</f>
        <v>2020</v>
      </c>
      <c r="F40" s="104">
        <f ca="true">E300</f>
        <v>3.5813946714502745</v>
      </c>
      <c r="G40" s="51">
        <f t="shared" ca="true" si="10"/>
        <v>3.0532915580956033</v>
      </c>
      <c r="H40" s="52">
        <f t="shared" ca="true" si="10"/>
        <v>24.853184646432055</v>
      </c>
      <c r="I40" s="53">
        <f t="shared" ca="true" si="10"/>
        <v>68.512129124022067</v>
      </c>
      <c r="J40" s="104">
        <f ca="true">J300</f>
        <v>2.3166102215853233</v>
      </c>
      <c r="K40" s="51">
        <f t="shared" ca="true" si="11"/>
        <v>1.7897617894133597</v>
      </c>
      <c r="L40" s="52">
        <f t="shared" ca="true" si="11"/>
        <v>27.744868648771472</v>
      </c>
      <c r="M40" s="53">
        <f t="shared" ca="true" si="11"/>
        <v>68.148759340229844</v>
      </c>
      <c r="N40" s="104">
        <f ca="true">O300</f>
        <v>16.176364627889658</v>
      </c>
      <c r="O40" s="51">
        <f t="shared" ca="true" si="12"/>
        <v>8.1249650917629292</v>
      </c>
      <c r="P40" s="52">
        <f t="shared" ca="true" si="12"/>
        <v>44.242054998854201</v>
      </c>
      <c r="Q40" s="53">
        <f t="shared" ca="true" si="12"/>
        <v>31.456615281493214</v>
      </c>
      <c r="R40" s="104">
        <f ca="true">T300</f>
        <v>24.037695006226908</v>
      </c>
      <c r="S40" s="51">
        <f t="shared" ca="true" si="13"/>
        <v>14.480163675922473</v>
      </c>
      <c r="T40" s="52">
        <f t="shared" ca="true" si="13"/>
        <v>44.020592669423422</v>
      </c>
      <c r="U40" s="53">
        <f t="shared" ca="true" si="13"/>
        <v>17.461548648427197</v>
      </c>
      <c r="V40" s="104">
        <f ca="true">Y300</f>
        <v>42.712853195529739</v>
      </c>
      <c r="W40" s="51">
        <f t="shared" ca="true" si="14"/>
        <v>38.432462074596309</v>
      </c>
      <c r="X40" s="52">
        <f t="shared" ca="true" si="14"/>
        <v>17.914048931554134</v>
      </c>
      <c r="Y40" s="53">
        <f t="shared" ca="true" si="14"/>
        <v>0.9406357983198177</v>
      </c>
    </row>
    <row r="97" s="40" customFormat="true" ht="16.5" customHeight="true" x14ac:dyDescent="0.2">
      <c r="A97" s="2156" t="s">
        <v>5</v>
      </c>
      <c r="B97" s="2156"/>
      <c r="C97" s="2156"/>
      <c r="D97" s="2153" t="s">
        <v>0</v>
      </c>
      <c r="E97" s="2154"/>
      <c r="F97" s="2154"/>
      <c r="G97" s="2154"/>
      <c r="H97" s="2155"/>
      <c r="I97" s="2153" t="s">
        <v>1</v>
      </c>
      <c r="J97" s="2154"/>
      <c r="K97" s="2154"/>
      <c r="L97" s="2154"/>
      <c r="M97" s="2155"/>
      <c r="N97" s="2153" t="s">
        <v>2</v>
      </c>
      <c r="O97" s="2154"/>
      <c r="P97" s="2154"/>
      <c r="Q97" s="2154"/>
      <c r="R97" s="2155"/>
      <c r="S97" s="2153" t="s">
        <v>3</v>
      </c>
      <c r="T97" s="2154"/>
      <c r="U97" s="2154"/>
      <c r="V97" s="2154"/>
      <c r="W97" s="2155"/>
      <c r="X97" s="2153" t="s">
        <v>4</v>
      </c>
      <c r="Y97" s="2154"/>
      <c r="Z97" s="2154"/>
      <c r="AA97" s="2154"/>
      <c r="AB97" s="2155"/>
    </row>
    <row r="98" s="44" customFormat="true" ht="22.5" customHeight="true" x14ac:dyDescent="0.2">
      <c r="A98" s="2157"/>
      <c r="B98" s="2157"/>
      <c r="C98" s="215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161" t="s">
        <v>10</v>
      </c>
      <c r="B99" s="2162"/>
      <c r="C99" s="209">
        <v>2000</v>
      </c>
      <c r="D99" s="56">
        <f ca="true">IF((D101+H101)&gt;100,D101*100/(D101+H101),D101)</f>
        <v>8.984569205120124</v>
      </c>
      <c r="E99" s="105">
        <f ca="true">D99*AVERAGEIF(E105:E116,"&gt;0")/100</f>
        <v>3.9912347241968571</v>
      </c>
      <c r="F99" s="58">
        <f ca="true">D99*(100-AVERAGEIF(E105:E116,"&gt;0"))/100</f>
        <v>4.9933344809232674</v>
      </c>
      <c r="G99" s="59">
        <f ca="true">100-(E99+F99+H99)</f>
        <v>2.7457781073492242</v>
      </c>
      <c r="H99" s="60">
        <f ca="true">IF((D101+H101)&gt;100,H101*100/(D101+H101),H101)</f>
        <v>88.269652687530652</v>
      </c>
      <c r="I99" s="56">
        <f ca="true">IF((I101+M101)&gt;100,I101*100/(I101+M101),I101)</f>
        <v>3.1968873338942525</v>
      </c>
      <c r="J99" s="105">
        <f ca="true">I99*AVERAGEIF(J105:J116,"&gt;0")/100</f>
        <v>1.8323639586994946</v>
      </c>
      <c r="K99" s="61">
        <f ca="true">I99*(100-AVERAGEIF(J105:J116,"&gt;0"))/100</f>
        <v>1.3645233751947579</v>
      </c>
      <c r="L99" s="62">
        <f ca="true">100-(J99+K99+M99)</f>
        <v>0</v>
      </c>
      <c r="M99" s="63">
        <f ca="true">IF((I101+M101)&gt;100,M101*100/(I101+M101),M101)</f>
        <v>96.803112666105747</v>
      </c>
      <c r="N99" s="56">
        <f ca="true">IF((N101+R101)&gt;100,N101*100/(N101+R101),N101)</f>
        <v>9.4639365181574249</v>
      </c>
      <c r="O99" s="105">
        <f ca="true">N99*AVERAGEIF(O105:O116,"&gt;0")/100</f>
        <v>5.3353780595800426</v>
      </c>
      <c r="P99" s="61">
        <f ca="true">N99*(100-AVERAGEIF(O105:O116,"&gt;0"))/100</f>
        <v>4.1285584585773822</v>
      </c>
      <c r="Q99" s="62">
        <f ca="true">100-(O99+P99+R99)</f>
        <v>2.7002128964213625</v>
      </c>
      <c r="R99" s="63">
        <f ca="true">IF((N101+R101)&gt;100,R101*100/(N101+R101),R101)</f>
        <v>87.835850585421213</v>
      </c>
      <c r="S99" s="56">
        <f ca="true">IF((S101+W101)&gt;100,S101*100/(S101+W101),S101)</f>
        <v>59.59725690389223</v>
      </c>
      <c r="T99" s="105">
        <f ca="true">S99*AVERAGEIF(T105:T116,"&gt;0")/100</f>
        <v>27.894564821967883</v>
      </c>
      <c r="U99" s="61">
        <f ca="true">S99*(100-AVERAGEIF(T105:T116,"&gt;0"))/100</f>
        <v>31.702692081924347</v>
      </c>
      <c r="V99" s="62">
        <f ca="true">100-(T99+U99+W99)</f>
        <v>17.628453456522493</v>
      </c>
      <c r="W99" s="63">
        <f ca="true">IF((S101+W101)&gt;100,W101*100/(S101+W101),W101)</f>
        <v>22.774289639585277</v>
      </c>
      <c r="X99" s="56">
        <f ca="true">IF((X101+AB101)&gt;100,X101*100/(X101+AB101),X101)</f>
        <v>84.242219812544363</v>
      </c>
      <c r="Y99" s="105">
        <f ca="true">X99*AVERAGEIF(Y105:Y116,"&gt;0")/100</f>
        <v>44.597703852109007</v>
      </c>
      <c r="Z99" s="61">
        <f ca="true">X99*(100-AVERAGEIF(Y105:Y116,"&gt;0"))/100</f>
        <v>39.644515960435356</v>
      </c>
      <c r="AA99" s="62">
        <f ca="true">100-(Y99+Z99+AB99)</f>
        <v>15.325118418471078</v>
      </c>
      <c r="AB99" s="63">
        <f ca="true">IF((X101+AB101)&gt;100,AB101*100/(X101+AB101),AB101)</f>
        <v>0.43266176898456621</v>
      </c>
    </row>
    <row r="100" s="64" customFormat="true" ht="15" customHeight="true" x14ac:dyDescent="0.2">
      <c r="A100" s="2163"/>
      <c r="B100" s="2164"/>
      <c r="C100" s="210">
        <v>2020</v>
      </c>
      <c r="D100" s="65">
        <f ca="true">IF((D102+H102)&gt;100,D102*100/(D102+H102),D102)</f>
        <v>13.650272793687805</v>
      </c>
      <c r="E100" s="106">
        <f ca="true">D100*AVERAGEIF(E105:E116,"&gt;0")/100</f>
        <v>6.0638903797277814</v>
      </c>
      <c r="F100" s="67">
        <f ca="true">D100*(100-AVERAGEIF(E105:E116,"&gt;0"))/100</f>
        <v>7.5863824139600231</v>
      </c>
      <c r="G100" s="68">
        <f ca="true">100-(E100+F100+H100)</f>
        <v>22.405078708195902</v>
      </c>
      <c r="H100" s="69">
        <f ca="true">IF((D102+H102)&gt;100,H102*100/(D102+H102),H102)</f>
        <v>63.944648498116294</v>
      </c>
      <c r="I100" s="65">
        <f ca="true">IF((I102+M102)&gt;100,I102*100/(I102+M102),I102)</f>
        <v>33.769204724612337</v>
      </c>
      <c r="J100" s="106">
        <f ca="true">I100*AVERAGEIF(J105:J116,"&gt;0")/100</f>
        <v>19.355537805565699</v>
      </c>
      <c r="K100" s="67">
        <f ca="true">I100*(100-AVERAGEIF(J105:J116,"&gt;0"))/100</f>
        <v>14.413666919046639</v>
      </c>
      <c r="L100" s="68">
        <f ca="true">100-(J100+K100+M100)</f>
        <v>42.587270572516445</v>
      </c>
      <c r="M100" s="69">
        <f ca="true">IF((I102+M102)&gt;100,M102*100/(I102+M102),M102)</f>
        <v>23.643524702871218</v>
      </c>
      <c r="N100" s="65">
        <f ca="true">IF((N102+R102)&gt;100,N102*100/(N102+R102),N102)</f>
        <v>77.603557690368689</v>
      </c>
      <c r="O100" s="106">
        <f ca="true">N100*AVERAGEIF(O105:O116,"&gt;0")/100</f>
        <v>43.749693190794915</v>
      </c>
      <c r="P100" s="67">
        <f ca="true">N100*(100-AVERAGEIF(O105:O116,"&gt;0"))/100</f>
        <v>33.853864499573774</v>
      </c>
      <c r="Q100" s="68">
        <f ca="true">100-(O100+P100+R100)</f>
        <v>22.396442309631311</v>
      </c>
      <c r="R100" s="69">
        <f ca="true">IF((N102+R102)&gt;100,R102*100/(N102+R102),R102)</f>
        <v>0</v>
      </c>
      <c r="S100" s="65">
        <f ca="true">IF((S102+W102)&gt;100,S102*100/(S102+W102),S102)</f>
        <v>100</v>
      </c>
      <c r="T100" s="106">
        <f ca="true">S100*AVERAGEIF(T105:T116,"&gt;0")/100</f>
        <v>46.805115320913572</v>
      </c>
      <c r="U100" s="67">
        <f ca="true">S100*(100-AVERAGEIF(T105:T116,"&gt;0"))/100</f>
        <v>53.194884679086428</v>
      </c>
      <c r="V100" s="68">
        <f ca="true">100-(T100+U100+W100)</f>
        <v>0</v>
      </c>
      <c r="W100" s="69">
        <f ca="true">IF((S102+W102)&gt;100,W102*100/(S102+W102),W102)</f>
        <v>0</v>
      </c>
      <c r="X100" s="65">
        <f ca="true">IF((X102+AB102)&gt;100,X102*100/(X102+AB102),X102)</f>
        <v>99.084654000340151</v>
      </c>
      <c r="Y100" s="106">
        <f ca="true">X100*AVERAGEIF(Y105:Y116,"&gt;0")/100</f>
        <v>52.455266079513258</v>
      </c>
      <c r="Z100" s="67">
        <f ca="true">X100*(100-AVERAGEIF(Y105:Y116,"&gt;0"))/100</f>
        <v>46.629387920826893</v>
      </c>
      <c r="AA100" s="68">
        <f ca="true">100-(Y100+Z100+AB100)</f>
        <v>0.91534599965984853</v>
      </c>
      <c r="AB100" s="69">
        <f ca="true">IF((X102+AB102)&gt;100,AB102*100/(X102+AB102),AB102)</f>
        <v>0</v>
      </c>
    </row>
    <row r="101" hidden="true" x14ac:dyDescent="0.2">
      <c r="A101" s="2165" t="s">
        <v>12</v>
      </c>
      <c r="B101" s="2166"/>
      <c r="C101" s="70">
        <f>MinRegYear(C99,C105:C116)</f>
        <v>2004</v>
      </c>
      <c r="D101" s="71">
        <f ca="true">IF(MAX(C105:C116)-MIN(C105:C116)&lt;5,AVERAGEIF(C105:C116,"&gt;0",D105:D116),
IF(FORECAST($C101,D$105:D$116,$C$105:$C$116)&lt;0,0,
IF(FORECAST($C101,D$105:D$116,$C$105:$C$116)&gt;100,100,
FORECAST($C101,D$105:D$116,$C$105:$C$116))))</f>
        <v>8.984569205120124</v>
      </c>
      <c r="E101" s="72"/>
      <c r="F101" s="73"/>
      <c r="G101" s="73"/>
      <c r="H101" s="74">
        <f ca="true">IF(MAX(C105:C116)-MIN(C105:C116)&lt;5,AVERAGEIF(C105:C116,"&gt;0",H105:H116),
IF(FORECAST($C101,H$105:H$116,$C$105:$C$116)&lt;0,0,
IF(FORECAST($C101,H$105:H$116,$C$105:$C$116)&gt;100,100,
FORECAST($C101,H$105:H$116,$C$105:$C$116))))</f>
        <v>88.269652687530652</v>
      </c>
      <c r="I101" s="71">
        <f ca="true">IF(MAX(C105:C116)-MIN(C105:C116)&lt;5,AVERAGEIF(C105:C116,"&gt;0",I105:I116),
IF(FORECAST($C101,I$105:I$116,$C$105:$C$116)&lt;0,0,
IF(FORECAST($C101,I$105:I$116,$C$105:$C$116)&gt;100,100,
FORECAST($C101,I$105:I$116,$C$105:$C$116))))</f>
        <v>3.2818397938190174</v>
      </c>
      <c r="J101" s="72"/>
      <c r="K101" s="73"/>
      <c r="L101" s="73"/>
      <c r="M101" s="74">
        <f ca="true">IF(MAX(C105:C116)-MIN(C105:C116)&lt;5,AVERAGEIF(C105:C116,"&gt;0",M105:M116),
IF(FORECAST($C101,M$105:M$116,$C$105:$C$116)&lt;0,0,
IF(FORECAST($C101,M$105:M$116,$C$105:$C$116)&gt;100,100,
FORECAST($C101,M$105:M$116,$C$105:$C$116))))</f>
        <v>99.375509404073455</v>
      </c>
      <c r="N101" s="71">
        <f ca="true">IF(MAX(C105:C116)-MIN(C105:C116)&lt;5,AVERAGEIF(C105:C116,"&gt;0",N105:N116),
IF(FORECAST($C101,N$105:N$116,$C$105:$C$116)&lt;0,0,
IF(FORECAST($C101,N$105:N$116,$C$105:$C$116)&gt;100,100,
FORECAST($C101,N$105:N$116,$C$105:$C$116))))</f>
        <v>9.4639365181574249</v>
      </c>
      <c r="O101" s="72"/>
      <c r="P101" s="73"/>
      <c r="Q101" s="73"/>
      <c r="R101" s="74">
        <f ca="true">IF(MAX(C105:C116)-MIN(C105:C116)&lt;5,AVERAGEIF(C105:C116,"&gt;0",R105:R116),
IF(FORECAST($C101,R$105:R$116,$C$105:$C$116)&lt;0,0,
IF(FORECAST($C101,R$105:R$116,$C$105:$C$116)&gt;100,100,
FORECAST($C101,R$105:R$116,$C$105:$C$116))))</f>
        <v>87.835850585421213</v>
      </c>
      <c r="S101" s="71">
        <f ca="true">IF(MAX(C105:C116)-MIN(C105:C116)&lt;5,AVERAGEIF(C105:C116,"&gt;0",S105:S116),
IF(FORECAST($C101,S$105:S$116,$C$105:$C$116)&lt;0,0,
IF(FORECAST($C101,S$105:S$116,$C$105:$C$116)&gt;100,100,
FORECAST($C101,S$105:S$116,$C$105:$C$116))))</f>
        <v>59.59725690389223</v>
      </c>
      <c r="T101" s="72"/>
      <c r="U101" s="73"/>
      <c r="V101" s="73"/>
      <c r="W101" s="74">
        <f ca="true">IF(MAX(C105:C116)-MIN(C105:C116)&lt;5,AVERAGEIF(C105:C116,"&gt;0",W105:W116),
IF(FORECAST($C101,W$105:W$116,$C$105:$C$116)&lt;0,0,
IF(FORECAST($C101,W$105:W$116,$C$105:$C$116)&gt;100,100,
FORECAST($C101,W$105:W$116,$C$105:$C$116))))</f>
        <v>22.774289639585277</v>
      </c>
      <c r="X101" s="71">
        <f ca="true">IF(MAX(C105:C116)-MIN(C105:C116)&lt;5,AVERAGEIF(C105:C116,"&gt;0",X105:X116),
IF(FORECAST($C101,X$105:X$116,$C$105:$C$116)&lt;0,0,
IF(FORECAST($C101,X$105:X$116,$C$105:$C$116)&gt;100,100,
FORECAST($C101,X$105:X$116,$C$105:$C$116))))</f>
        <v>84.242219812544363</v>
      </c>
      <c r="Y101" s="72"/>
      <c r="Z101" s="73"/>
      <c r="AA101" s="73"/>
      <c r="AB101" s="74">
        <f ca="true">IF(MAX(C105:C116)-MIN(C105:C116)&lt;5,AVERAGEIF(C105:C116,"&gt;0",AB105:AB116),
IF(FORECAST($C101,AB$105:AB$116,$C$105:$C$116)&lt;0,0,
IF(FORECAST($C101,AB$105:AB$116,$C$105:$C$116)&gt;100,100,
FORECAST($C101,AB$105:AB$116,$C$105:$C$116))))</f>
        <v>0.43266176898456621</v>
      </c>
    </row>
    <row r="102" hidden="true" x14ac:dyDescent="0.2">
      <c r="A102" s="2167"/>
      <c r="B102" s="2168"/>
      <c r="C102" s="49">
        <f>MaxRegYear(C100,C105:C116)</f>
        <v>2019</v>
      </c>
      <c r="D102" s="75">
        <f ca="true">IF(MAX(C105:C116)-MIN(C105:C116)&lt;5,AVERAGEIF(C105:C116,"&gt;0",D105:D116),
IF(FORECAST($C102,D$105:D$116,$C$105:$C$116)&lt;0,0,
IF(FORECAST($C102,D$105:D$116,$C$105:$C$116)&gt;100,100,
FORECAST($C102,D$105:D$116,$C$105:$C$116))))</f>
        <v>13.650272793687805</v>
      </c>
      <c r="E102" s="76"/>
      <c r="F102" s="77"/>
      <c r="G102" s="77"/>
      <c r="H102" s="78">
        <f ca="true">IF(MAX(C105:C116)-MIN(C105:C116)&lt;5,AVERAGEIF(C105:C116,"&gt;0",H105:H116),
IF(FORECAST($C102,H$105:H$116,$C$105:$C$116)&lt;0,0,
IF(FORECAST($C102,H$105:H$116,$C$105:$C$116)&gt;100,100,
FORECAST($C102,H$105:H$116,$C$105:$C$116))))</f>
        <v>63.944648498116294</v>
      </c>
      <c r="I102" s="75">
        <f ca="true">IF(MAX(C105:C116)-MIN(C105:C116)&lt;5,AVERAGEIF(C105:C116,"&gt;0",I105:I116),
IF(FORECAST($C102,I$105:I$116,$C$105:$C$116)&lt;0,0,
IF(FORECAST($C102,I$105:I$116,$C$105:$C$116)&gt;100,100,
FORECAST($C102,I$105:I$116,$C$105:$C$116))))</f>
        <v>33.769204724612337</v>
      </c>
      <c r="J102" s="76"/>
      <c r="K102" s="77"/>
      <c r="L102" s="77"/>
      <c r="M102" s="78">
        <f ca="true">IF(MAX(C105:C116)-MIN(C105:C116)&lt;5,AVERAGEIF(C105:C116,"&gt;0",M105:M116),
IF(FORECAST($C102,M$105:M$116,$C$105:$C$116)&lt;0,0,
IF(FORECAST($C102,M$105:M$116,$C$105:$C$116)&gt;100,100,
FORECAST($C102,M$105:M$116,$C$105:$C$116))))</f>
        <v>23.643524702871218</v>
      </c>
      <c r="N102" s="75">
        <f ca="true">IF(MAX(C105:C116)-MIN(C105:C116)&lt;5,AVERAGEIF(C105:C116,"&gt;0",N105:N116),
IF(FORECAST($C102,N$105:N$116,$C$105:$C$116)&lt;0,0,
IF(FORECAST($C102,N$105:N$116,$C$105:$C$116)&gt;100,100,
FORECAST($C102,N$105:N$116,$C$105:$C$116))))</f>
        <v>77.603557690368689</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99.084654000340151</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46" t="s">
        <v>35</v>
      </c>
      <c r="C105" s="447">
        <v>2006</v>
      </c>
      <c r="D105" s="1">
        <f t="shared" ref="D105:D116" ca="true" si="15">IF(ISERROR(INDIRECT(CONCATENATE($B105,"!C122"))),"",INDIRECT(CONCATENATE($B105,"!C122")))</f>
        <v>9.6066630169291187</v>
      </c>
      <c r="E105" s="88">
        <f t="shared" ref="E105:E116" ca="true" si="16">IF(ISERROR(INDIRECT(CONCATENATE($B105,"!C129"))),"",INDIRECT(CONCATENATE($B105,"!C129")))</f>
        <v>58.253069641218204</v>
      </c>
      <c r="F105" s="89"/>
      <c r="G105" s="89"/>
      <c r="H105" s="90">
        <f t="shared" ref="H105:H116" ca="true" si="17">IF(ISERROR(INDIRECT(CONCATENATE($B105,"!C127"))),"",INDIRECT(CONCATENATE($B105,"!C127")))</f>
        <v>85.026318795608859</v>
      </c>
      <c r="I105" s="1">
        <f t="shared" ref="I105:I116" ca="true" si="18">IF(ISERROR(INDIRECT(CONCATENATE($B105,"!D122"))),"",INDIRECT(CONCATENATE($B105,"!D122")))</f>
        <v>7.3468217845911985</v>
      </c>
      <c r="J105" s="88">
        <f t="shared" ref="J105:J116" ca="true" si="19">IF(ISERROR(INDIRECT(CONCATENATE($B105,"!D129"))),"",INDIRECT(CONCATENATE($B105,"!D129")))</f>
        <v>55.972271033889697</v>
      </c>
      <c r="K105" s="89"/>
      <c r="L105" s="89"/>
      <c r="M105" s="90">
        <f t="shared" ref="M105:M116" ca="true" si="20">IF(ISERROR(INDIRECT(CONCATENATE($B105,"!D127"))),"",INDIRECT(CONCATENATE($B105,"!D127")))</f>
        <v>89.277911443912629</v>
      </c>
      <c r="N105" s="1">
        <f t="shared" ref="N105:N116" ca="true" si="21">IF(ISERROR(INDIRECT(CONCATENATE($B105,"!E122"))),"",INDIRECT(CONCATENATE($B105,"!E122")))</f>
        <v>18.549219341118999</v>
      </c>
      <c r="O105" s="88">
        <f t="shared" ref="O105:O116" ca="true" si="22">IF(ISERROR(INDIRECT(CONCATENATE($B105,"!E129"))),"",INDIRECT(CONCATENATE($B105,"!E129")))</f>
        <v>58.838441908190042</v>
      </c>
      <c r="P105" s="89"/>
      <c r="Q105" s="89"/>
      <c r="R105" s="90">
        <f t="shared" ref="R105:R116" ca="true" si="23">IF(ISERROR(INDIRECT(CONCATENATE($B105,"!E127"))),"",INDIRECT(CONCATENATE($B105,"!E127")))</f>
        <v>75.335680546904726</v>
      </c>
      <c r="S105" s="1">
        <f t="shared" ref="S105:S116" ca="true" si="24">IF(ISERROR(INDIRECT(CONCATENATE($B105,"!F122"))),"",INDIRECT(CONCATENATE($B105,"!F122")))</f>
        <v>65.014637966682713</v>
      </c>
      <c r="T105" s="88">
        <f t="shared" ref="T105:T116" ca="true" si="25">IF(ISERROR(INDIRECT(CONCATENATE($B105,"!F129"))),"",INDIRECT(CONCATENATE($B105,"!F129")))</f>
        <v>54.017010549444656</v>
      </c>
      <c r="U105" s="89"/>
      <c r="V105" s="89"/>
      <c r="W105" s="90">
        <f t="shared" ref="W105:W116" ca="true" si="26">IF(ISERROR(INDIRECT(CONCATENATE($B105,"!F127"))),"",INDIRECT(CONCATENATE($B105,"!F127")))</f>
        <v>19.292350847743371</v>
      </c>
      <c r="X105" s="1">
        <f t="shared" ref="X105:X116" ca="true" si="27">IF(ISERROR(INDIRECT(CONCATENATE($B105,"!G122"))),"",INDIRECT(CONCATENATE($B105,"!G122")))</f>
        <v>86.221211037583799</v>
      </c>
      <c r="Y105" s="88">
        <f t="shared" ref="Y105:Y116" ca="true" si="28">IF(ISERROR(INDIRECT(CONCATENATE($B105,"!G129"))),"",INDIRECT(CONCATENATE($B105,"!G129")))</f>
        <v>68.790301118211957</v>
      </c>
      <c r="Z105" s="89"/>
      <c r="AA105" s="89"/>
      <c r="AB105" s="90">
        <f t="shared" ref="AB105:AB116" ca="true" si="29">IF(ISERROR(INDIRECT(CONCATENATE($B105,"!G2127"))),"",INDIRECT(CONCATENATE($B105,"!G127")))</f>
        <v>0.37082449427262965</v>
      </c>
    </row>
    <row r="106" x14ac:dyDescent="0.2">
      <c r="A106" s="87"/>
      <c r="B106" s="448" t="s">
        <v>521</v>
      </c>
      <c r="C106" s="449"/>
      <c r="D106" s="2">
        <f t="shared" ca="true" si="15"/>
        <v>40.551905599069308</v>
      </c>
      <c r="E106" s="91" t="str">
        <f t="shared" ca="true" si="16"/>
        <v>N/A</v>
      </c>
      <c r="F106" s="89"/>
      <c r="G106" s="89"/>
      <c r="H106" s="92">
        <f t="shared" ca="true" si="17"/>
        <v>32.310031610808544</v>
      </c>
      <c r="I106" s="2">
        <f t="shared" ca="true" si="18"/>
        <v>33.320519869799966</v>
      </c>
      <c r="J106" s="91" t="str">
        <f t="shared" ca="true" si="19"/>
        <v>N/A</v>
      </c>
      <c r="K106" s="89"/>
      <c r="L106" s="89"/>
      <c r="M106" s="92">
        <f t="shared" ca="true" si="20"/>
        <v>10.450584893930827</v>
      </c>
      <c r="N106" s="2">
        <f t="shared" ca="true" si="21"/>
        <v>71.965849752170172</v>
      </c>
      <c r="O106" s="91" t="str">
        <f t="shared" ca="true" si="22"/>
        <v>N/A</v>
      </c>
      <c r="P106" s="89"/>
      <c r="Q106" s="89"/>
      <c r="R106" s="92">
        <f t="shared" ca="true" si="23"/>
        <v>6.6780369568600726</v>
      </c>
      <c r="S106" s="2">
        <f t="shared" ca="true" si="24"/>
        <v>86.941612427511174</v>
      </c>
      <c r="T106" s="91" t="str">
        <f t="shared" ca="true" si="25"/>
        <v>N/A</v>
      </c>
      <c r="U106" s="89"/>
      <c r="V106" s="89"/>
      <c r="W106" s="92">
        <f t="shared" ca="true" si="26"/>
        <v>6.5654450655953722</v>
      </c>
      <c r="X106" s="2">
        <f t="shared" ca="true" si="27"/>
        <v>91.082507502027141</v>
      </c>
      <c r="Y106" s="91" t="str">
        <f t="shared" ca="true" si="28"/>
        <v>N/A</v>
      </c>
      <c r="Z106" s="89"/>
      <c r="AA106" s="89"/>
      <c r="AB106" s="92">
        <f t="shared" ca="true" si="29"/>
        <v>3.3124468969536509</v>
      </c>
    </row>
    <row r="107" x14ac:dyDescent="0.2">
      <c r="A107" s="87"/>
      <c r="B107" s="448" t="s">
        <v>289</v>
      </c>
      <c r="C107" s="449">
        <v>2017</v>
      </c>
      <c r="D107" s="2">
        <f t="shared" ca="true" si="15"/>
        <v>13.028178981878725</v>
      </c>
      <c r="E107" s="91">
        <f t="shared" ca="true" si="16"/>
        <v>30.593365464926514</v>
      </c>
      <c r="F107" s="89"/>
      <c r="G107" s="89"/>
      <c r="H107" s="92">
        <f t="shared" ca="true" si="17"/>
        <v>67.187982390038187</v>
      </c>
      <c r="I107" s="2">
        <f t="shared" ca="true" si="18"/>
        <v>29.704222733839678</v>
      </c>
      <c r="J107" s="91">
        <f t="shared" ca="true" si="19"/>
        <v>58.661982058002728</v>
      </c>
      <c r="K107" s="89"/>
      <c r="L107" s="89"/>
      <c r="M107" s="92">
        <f t="shared" ca="true" si="20"/>
        <v>33.741122663029969</v>
      </c>
      <c r="N107" s="2">
        <f t="shared" ca="true" si="21"/>
        <v>68.518274867406177</v>
      </c>
      <c r="O107" s="91">
        <f t="shared" ca="true" si="22"/>
        <v>53.913330028226355</v>
      </c>
      <c r="P107" s="89"/>
      <c r="Q107" s="89"/>
      <c r="R107" s="92">
        <f t="shared" ca="true" si="23"/>
        <v>6.5847453350581455</v>
      </c>
      <c r="S107" s="2">
        <f t="shared" ca="true" si="24"/>
        <v>94.810233812028159</v>
      </c>
      <c r="T107" s="91">
        <f t="shared" ca="true" si="25"/>
        <v>39.593220092382495</v>
      </c>
      <c r="U107" s="89"/>
      <c r="V107" s="89"/>
      <c r="W107" s="92">
        <f t="shared" ca="true" si="26"/>
        <v>0.14168749261332783</v>
      </c>
      <c r="X107" s="2">
        <f t="shared" ca="true" si="27"/>
        <v>97.105662775300672</v>
      </c>
      <c r="Y107" s="91">
        <f t="shared" ca="true" si="28"/>
        <v>37.089396618499492</v>
      </c>
      <c r="Z107" s="89"/>
      <c r="AA107" s="89"/>
      <c r="AB107" s="92">
        <f t="shared" ca="true" si="29"/>
        <v>3.0719483356960092E-2</v>
      </c>
      <c r="AD107" s="93"/>
    </row>
    <row r="108" x14ac:dyDescent="0.2">
      <c r="A108" s="87"/>
      <c r="B108" s="448"/>
      <c r="C108" s="449"/>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8"/>
      <c r="C109" s="44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8"/>
      <c r="C110" s="44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8"/>
      <c r="C111" s="449"/>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8"/>
      <c r="C112" s="449"/>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8"/>
      <c r="C113" s="44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8"/>
      <c r="C114" s="44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8"/>
      <c r="C115" s="44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0"/>
      <c r="C116" s="45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34" t="str">
        <f>CONCATENATE("National use of sanitation facilities, ",C99,"–",C100)</f>
        <v>National use of sanitation facilities, 2000–2020</v>
      </c>
      <c r="C118" s="2135"/>
      <c r="D118" s="2135"/>
      <c r="E118" s="2135"/>
      <c r="F118" s="2135"/>
      <c r="G118" s="2135"/>
      <c r="H118" s="2135"/>
      <c r="I118" s="2135"/>
      <c r="J118" s="2135"/>
      <c r="K118" s="2135"/>
      <c r="L118" s="2135"/>
      <c r="N118" s="98"/>
      <c r="O118" s="98"/>
      <c r="P118" s="98"/>
      <c r="Q118" s="98"/>
      <c r="R118" s="98"/>
      <c r="S118" s="2158" t="s">
        <v>11</v>
      </c>
      <c r="T118" s="2159"/>
      <c r="U118" s="2159"/>
      <c r="V118" s="2159"/>
      <c r="W118" s="216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156" t="s">
        <v>6</v>
      </c>
      <c r="B197" s="2156"/>
      <c r="C197" s="2156"/>
      <c r="D197" s="2153" t="s">
        <v>0</v>
      </c>
      <c r="E197" s="2154"/>
      <c r="F197" s="2154"/>
      <c r="G197" s="2154"/>
      <c r="H197" s="2155"/>
      <c r="I197" s="2153" t="s">
        <v>1</v>
      </c>
      <c r="J197" s="2154"/>
      <c r="K197" s="2154"/>
      <c r="L197" s="2154"/>
      <c r="M197" s="2155"/>
      <c r="N197" s="2153" t="s">
        <v>2</v>
      </c>
      <c r="O197" s="2154"/>
      <c r="P197" s="2154"/>
      <c r="Q197" s="2154"/>
      <c r="R197" s="2155"/>
      <c r="S197" s="2153" t="s">
        <v>3</v>
      </c>
      <c r="T197" s="2154"/>
      <c r="U197" s="2154"/>
      <c r="V197" s="2154"/>
      <c r="W197" s="2155"/>
      <c r="X197" s="2153" t="s">
        <v>4</v>
      </c>
      <c r="Y197" s="2154"/>
      <c r="Z197" s="2154"/>
      <c r="AA197" s="2154"/>
      <c r="AB197" s="2155"/>
    </row>
    <row r="198" s="44" customFormat="true" ht="22.5" customHeight="true" x14ac:dyDescent="0.2">
      <c r="A198" s="2169"/>
      <c r="B198" s="2169"/>
      <c r="C198" s="2169"/>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161" t="s">
        <v>10</v>
      </c>
      <c r="B199" s="2162"/>
      <c r="C199" s="209">
        <v>2000</v>
      </c>
      <c r="D199" s="56">
        <f ca="true">IF((D201+H201)&gt;100,D201*100/(D201+H201),D201)</f>
        <v>51.11659851164768</v>
      </c>
      <c r="E199" s="105">
        <f ca="true">D199*AVERAGEIF(E205:E216,"&gt;0")/100</f>
        <v>25.449958157722293</v>
      </c>
      <c r="F199" s="58">
        <f ca="true">D199*(100-AVERAGEIF(E205:E216,"&gt;0"))/100</f>
        <v>25.666640353925388</v>
      </c>
      <c r="G199" s="59">
        <f ca="true">100-(E199+F199+H199)</f>
        <v>16.141177983417037</v>
      </c>
      <c r="H199" s="60">
        <f ca="true">IF((D201+H201)&gt;100,H201*100/(D201+H201),H201)</f>
        <v>32.742223504935282</v>
      </c>
      <c r="I199" s="56">
        <f ca="true">IF((I201+M201)&gt;100,I201*100/(I201+M201),I201)</f>
        <v>71.57183597199446</v>
      </c>
      <c r="J199" s="105">
        <f ca="true">I199*AVERAGEIF(J205:J216,"&gt;0")/100</f>
        <v>35.167754544894976</v>
      </c>
      <c r="K199" s="61">
        <f ca="true">I199*(100-AVERAGEIF(J205:J216,"&gt;0"))/100</f>
        <v>36.404081427099484</v>
      </c>
      <c r="L199" s="62">
        <f ca="true">100-(J199+K199+M199)</f>
        <v>17.468787720726823</v>
      </c>
      <c r="M199" s="63">
        <f ca="true">IF((I201+M201)&gt;100,M201*100/(I201+M201),M201)</f>
        <v>10.959376307278717</v>
      </c>
      <c r="N199" s="56">
        <f ca="true">IF((N201+R201)&gt;100,N201*100/(N201+R201),N201)</f>
        <v>85.696490608536919</v>
      </c>
      <c r="O199" s="105">
        <f ca="true">N199*AVERAGEIF(O205:O216,"&gt;0")/100</f>
        <v>40.166695573054369</v>
      </c>
      <c r="P199" s="61">
        <f ca="true">N199*(100-AVERAGEIF(O205:O216,"&gt;0"))/100</f>
        <v>45.52979503548255</v>
      </c>
      <c r="Q199" s="62">
        <f ca="true">100-(O199+P199+R199)</f>
        <v>13.312734456486851</v>
      </c>
      <c r="R199" s="63">
        <f ca="true">IF((N201+R201)&gt;100,R201*100/(N201+R201),R201)</f>
        <v>0.99077493497622982</v>
      </c>
      <c r="S199" s="56">
        <f ca="true">IF((S201+W201)&gt;100,S201*100/(S201+W201),S201)</f>
        <v>88.21196442676478</v>
      </c>
      <c r="T199" s="105">
        <f ca="true">S199*AVERAGEIF(T205:T216,"&gt;0")/100</f>
        <v>41.876502263783365</v>
      </c>
      <c r="U199" s="61">
        <f ca="true">S199*(100-AVERAGEIF(T205:T216,"&gt;0"))/100</f>
        <v>46.335462162981415</v>
      </c>
      <c r="V199" s="62">
        <f ca="true">100-(T199+U199+W199)</f>
        <v>11.78803557323522</v>
      </c>
      <c r="W199" s="63">
        <f ca="true">IF((S201+W201)&gt;100,W201*100/(S201+W201),W201)</f>
        <v>0</v>
      </c>
      <c r="X199" s="56">
        <f ca="true">IF((X201+AB201)&gt;100,X201*100/(X201+AB201),X201)</f>
        <v>79.693075413751103</v>
      </c>
      <c r="Y199" s="105">
        <f ca="true">X199*AVERAGEIF(Y205:Y216,"&gt;0")/100</f>
        <v>49.546030801481692</v>
      </c>
      <c r="Z199" s="61">
        <f ca="true">X199*(100-AVERAGEIF(Y205:Y216,"&gt;0"))/100</f>
        <v>30.147044612269404</v>
      </c>
      <c r="AA199" s="62">
        <f ca="true">100-(Y199+Z199+AB199)</f>
        <v>20.306924586248897</v>
      </c>
      <c r="AB199" s="63">
        <f ca="true">IF((X201+AB201)&gt;100,AB201*100/(X201+AB201),AB201)</f>
        <v>0</v>
      </c>
    </row>
    <row r="200" s="64" customFormat="true" ht="15" customHeight="true" x14ac:dyDescent="0.2">
      <c r="A200" s="2163"/>
      <c r="B200" s="2164"/>
      <c r="C200" s="210">
        <v>2020</v>
      </c>
      <c r="D200" s="65">
        <f ca="true">IF((D202+H202)&gt;100,D202*100/(D202+H202),D202)</f>
        <v>81.486028236882248</v>
      </c>
      <c r="E200" s="106">
        <f ca="true">D200*AVERAGEIF(E205:E216,"&gt;0")/100</f>
        <v>40.570305330372882</v>
      </c>
      <c r="F200" s="67">
        <f ca="true">D200*(100-AVERAGEIF(E205:E216,"&gt;0"))/100</f>
        <v>40.915722906509366</v>
      </c>
      <c r="G200" s="68">
        <f ca="true">100-(E200+F200+H200)</f>
        <v>18.513971763117752</v>
      </c>
      <c r="H200" s="69">
        <f ca="true">IF((D202+H202)&gt;100,H202*100/(D202+H202),H202)</f>
        <v>0</v>
      </c>
      <c r="I200" s="65">
        <f ca="true">IF((I202+M202)&gt;100,I202*100/(I202+M202),I202)</f>
        <v>84.807172208852762</v>
      </c>
      <c r="J200" s="106">
        <f ca="true">I200*AVERAGEIF(J205:J216,"&gt;0")/100</f>
        <v>41.671109527700182</v>
      </c>
      <c r="K200" s="67">
        <f ca="true">I200*(100-AVERAGEIF(J205:J216,"&gt;0"))/100</f>
        <v>43.13606268115258</v>
      </c>
      <c r="L200" s="68">
        <f ca="true">100-(J200+K200+M200)</f>
        <v>15.192827791147238</v>
      </c>
      <c r="M200" s="69">
        <f ca="true">IF((I202+M202)&gt;100,M202*100/(I202+M202),M202)</f>
        <v>0</v>
      </c>
      <c r="N200" s="65">
        <f ca="true">IF((N202+R202)&gt;100,N202*100/(N202+R202),N202)</f>
        <v>93.717892146792451</v>
      </c>
      <c r="O200" s="106">
        <f ca="true">N200*AVERAGEIF(O205:O216,"&gt;0")/100</f>
        <v>43.926396715638184</v>
      </c>
      <c r="P200" s="67">
        <f ca="true">N200*(100-AVERAGEIF(O205:O216,"&gt;0"))/100</f>
        <v>49.79149543115426</v>
      </c>
      <c r="Q200" s="68">
        <f ca="true">100-(O200+P200+R200)</f>
        <v>3.3154020125867874</v>
      </c>
      <c r="R200" s="69">
        <f ca="true">IF((N202+R202)&gt;100,R202*100/(N202+R202),R202)</f>
        <v>2.9667058406207616</v>
      </c>
      <c r="S200" s="65">
        <f ca="true">IF((S202+W202)&gt;100,S202*100/(S202+W202),S202)</f>
        <v>92.986535922116559</v>
      </c>
      <c r="T200" s="106">
        <f ca="true">S200*AVERAGEIF(T205:T216,"&gt;0")/100</f>
        <v>44.143114909052031</v>
      </c>
      <c r="U200" s="67">
        <f ca="true">S200*(100-AVERAGEIF(T205:T216,"&gt;0"))/100</f>
        <v>48.843421013064535</v>
      </c>
      <c r="V200" s="68">
        <f ca="true">100-(T200+U200+W200)</f>
        <v>3.3158467046708893</v>
      </c>
      <c r="W200" s="69">
        <f ca="true">IF((S202+W202)&gt;100,W202*100/(S202+W202),W202)</f>
        <v>3.6976173732125517</v>
      </c>
      <c r="X200" s="65">
        <f ca="true">IF((X202+AB202)&gt;100,X202*100/(X202+AB202),X202)</f>
        <v>96.896289895531481</v>
      </c>
      <c r="Y200" s="106">
        <f ca="true">X200*AVERAGEIF(Y205:Y216,"&gt;0")/100</f>
        <v>60.241451829890302</v>
      </c>
      <c r="Z200" s="67">
        <f ca="true">X200*(100-AVERAGEIF(Y205:Y216,"&gt;0"))/100</f>
        <v>36.654838065641172</v>
      </c>
      <c r="AA200" s="68">
        <f ca="true">100-(Y200+Z200+AB200)</f>
        <v>1.5179363818332945</v>
      </c>
      <c r="AB200" s="69">
        <f ca="true">IF((X202+AB202)&gt;100,AB202*100/(X202+AB202),AB202)</f>
        <v>1.5857737226352242</v>
      </c>
    </row>
    <row r="201" hidden="true" x14ac:dyDescent="0.2">
      <c r="A201" s="2165" t="s">
        <v>12</v>
      </c>
      <c r="B201" s="2166"/>
      <c r="C201" s="70">
        <f>MinRegYear(C199,C205:C216)</f>
        <v>2004</v>
      </c>
      <c r="D201" s="71">
        <f ca="true">IF(MAX(C205:C216)-MIN(C205:C216)&lt;5,AVERAGEIF(C205:C216,"&gt;0",D205:D216),
IF(FORECAST($C201,D$205:D$216,$C$205:$C$216)&lt;0,0,
IF(FORECAST($C201,D$205:D$216,$C$205:$C$216)&gt;100,100,
FORECAST($C201,D$205:D$216,$C$205:$C$216))))</f>
        <v>51.11659851164768</v>
      </c>
      <c r="E201" s="72"/>
      <c r="F201" s="73"/>
      <c r="G201" s="73"/>
      <c r="H201" s="74">
        <f ca="true">IF(MAX(C205:C216)-MIN(C205:C216)&lt;5,AVERAGEIF(C205:C216,"&gt;0",H205:H216),
IF(FORECAST($C201,H$205:H$216,$C$205:$C$216)&lt;0,0,
IF(FORECAST($C201,H$205:H$216,$C$205:$C$216)&gt;100,100,
FORECAST($C201,H$205:H$216,$C$205:$C$216))))</f>
        <v>32.742223504935282</v>
      </c>
      <c r="I201" s="71">
        <f ca="true">IF(MAX(C205:C216)-MIN(C205:C216)&lt;5,AVERAGEIF(C205:C216,"&gt;0",I205:I216),
IF(FORECAST($C201,I$205:I$216,$C$205:$C$216)&lt;0,0,
IF(FORECAST($C201,I$205:I$216,$C$205:$C$216)&gt;100,100,
FORECAST($C201,I$205:I$216,$C$205:$C$216))))</f>
        <v>71.57183597199446</v>
      </c>
      <c r="J201" s="72"/>
      <c r="K201" s="73"/>
      <c r="L201" s="73"/>
      <c r="M201" s="74">
        <f ca="true">IF(MAX(C205:C216)-MIN(C205:C216)&lt;5,AVERAGEIF(C205:C216,"&gt;0",M205:M216),
IF(FORECAST($C201,M$205:M$216,$C$205:$C$216)&lt;0,0,
IF(FORECAST($C201,M$205:M$216,$C$205:$C$216)&gt;100,100,
FORECAST($C201,M$205:M$216,$C$205:$C$216))))</f>
        <v>10.959376307278717</v>
      </c>
      <c r="N201" s="71">
        <f ca="true">IF(MAX(C205:C216)-MIN(C205:C216)&lt;5,AVERAGEIF(C205:C216,"&gt;0",N205:N216),
IF(FORECAST($C201,N$205:N$216,$C$205:$C$216)&lt;0,0,
IF(FORECAST($C201,N$205:N$216,$C$205:$C$216)&gt;100,100,
FORECAST($C201,N$205:N$216,$C$205:$C$216))))</f>
        <v>85.696490608536919</v>
      </c>
      <c r="O201" s="72"/>
      <c r="P201" s="73"/>
      <c r="Q201" s="73"/>
      <c r="R201" s="74">
        <f ca="true">IF(MAX(C205:C216)-MIN(C205:C216)&lt;5,AVERAGEIF(C205:C216,"&gt;0",R205:R216),
IF(FORECAST($C201,R$205:R$216,$C$205:$C$216)&lt;0,0,
IF(FORECAST($C201,R$205:R$216,$C$205:$C$216)&gt;100,100,
FORECAST($C201,R$205:R$216,$C$205:$C$216))))</f>
        <v>0.99077493497622982</v>
      </c>
      <c r="S201" s="71">
        <f ca="true">IF(MAX(C205:C216)-MIN(C205:C216)&lt;5,AVERAGEIF(C205:C216,"&gt;0",S205:S216),
IF(FORECAST($C201,S$205:S$216,$C$205:$C$216)&lt;0,0,
IF(FORECAST($C201,S$205:S$216,$C$205:$C$216)&gt;100,100,
FORECAST($C201,S$205:S$216,$C$205:$C$216))))</f>
        <v>88.21196442676478</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79.693075413751103</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167"/>
      <c r="B202" s="2168"/>
      <c r="C202" s="49">
        <f>MaxRegYear(C200,C205:C216)</f>
        <v>2019</v>
      </c>
      <c r="D202" s="75">
        <f ca="true">IF(MAX(C205:C216)-MIN(C205:C216)&lt;5,AVERAGEIF(C205:C216,"&gt;0",D205:D216),
IF(FORECAST($C202,D$205:D$216,$C$205:$C$216)&lt;0,0,
IF(FORECAST($C202,D$205:D$216,$C$205:$C$216)&gt;100,100,
FORECAST($C202,D$205:D$216,$C$205:$C$216))))</f>
        <v>81.486028236882248</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84.807172208852762</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93.717892146792451</v>
      </c>
      <c r="O202" s="76"/>
      <c r="P202" s="77"/>
      <c r="Q202" s="77"/>
      <c r="R202" s="78">
        <f ca="true">IF(MAX(C205:C216)-MIN(C205:C216)&lt;5,AVERAGEIF(C205:C216,"&gt;0",R205:R216),
IF(FORECAST($C202,R$205:R$216,$C$205:$C$216)&lt;0,0,
IF(FORECAST($C202,R$205:R$216,$C$205:$C$216)&gt;100,100,
FORECAST($C202,R$205:R$216,$C$205:$C$216))))</f>
        <v>2.9667058406207616</v>
      </c>
      <c r="S202" s="75">
        <f ca="true">IF(MAX(C205:C216)-MIN(C205:C216)&lt;5,AVERAGEIF(C205:C216,"&gt;0",S205:S216),
IF(FORECAST($C202,S$205:S$216,$C$205:$C$216)&lt;0,0,
IF(FORECAST($C202,S$205:S$216,$C$205:$C$216)&gt;100,100,
FORECAST($C202,S$205:S$216,$C$205:$C$216))))</f>
        <v>92.986535922116559</v>
      </c>
      <c r="T202" s="76"/>
      <c r="U202" s="77"/>
      <c r="V202" s="77"/>
      <c r="W202" s="78">
        <f ca="true">IF(MAX(C205:C216)-MIN(C205:C216)&lt;5,AVERAGEIF(C205:C216,"&gt;0",W205:W216),
IF(FORECAST($C202,W$205:W$216,$C$205:$C$216)&lt;0,0,
IF(FORECAST($C202,W$205:W$216,$C$205:$C$216)&gt;100,100,
FORECAST($C202,W$205:W$216,$C$205:$C$216))))</f>
        <v>3.6976173732125517</v>
      </c>
      <c r="X202" s="75">
        <f ca="true">IF(MAX(C205:C216)-MIN(C205:C216)&lt;5,AVERAGEIF(C205:C216,"&gt;0",X205:X216),
IF(FORECAST($C202,X$205:X$216,$C$205:$C$216)&lt;0,0,
IF(FORECAST($C202,X$205:X$216,$C$205:$C$216)&gt;100,100,
FORECAST($C202,X$205:X$216,$C$205:$C$216))))</f>
        <v>96.896289895531481</v>
      </c>
      <c r="Y202" s="76"/>
      <c r="Z202" s="77"/>
      <c r="AA202" s="77"/>
      <c r="AB202" s="78">
        <f ca="true">IF(MAX(C205:C216)-MIN(C205:C216)&lt;5,AVERAGEIF(C205:C216,"&gt;0",AB205:AB216),
IF(FORECAST($C202,AB$205:AB$216,$C$205:$C$216)&lt;0,0,
IF(FORECAST($C202,AB$205:AB$216,$C$205:$C$216)&gt;100,100,
FORECAST($C202,AB$205:AB$216,$C$205:$C$216))))</f>
        <v>1.5857737226352242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46" t="s">
        <v>35</v>
      </c>
      <c r="C205" s="447">
        <v>2006</v>
      </c>
      <c r="D205" s="1">
        <f t="shared" ref="D205:D216" ca="true" si="30">IF(ISERROR(INDIRECT(CONCATENATE($B205,"!H122"))),"",INDIRECT(CONCATENATE($B205,"!H122")))</f>
        <v>55.435016653489953</v>
      </c>
      <c r="E205" s="91">
        <f t="shared" ref="E205:E216" ca="true" si="31">IF(ISERROR(INDIRECT(CONCATENATE($B205,"!H129"))),"",INDIRECT(CONCATENATE($B205,"!H129")))</f>
        <v>58.189223025116831</v>
      </c>
      <c r="F205" s="89"/>
      <c r="G205" s="89"/>
      <c r="H205" s="90">
        <f t="shared" ref="H205:H216" ca="true" si="32">IF(ISERROR(INDIRECT(CONCATENATE($B205,"!H127"))),"",INDIRECT(CONCATENATE($B205,"!H127")))</f>
        <v>27.853789352913854</v>
      </c>
      <c r="I205" s="1">
        <f t="shared" ref="I205:I216" ca="true" si="33">IF(ISERROR(INDIRECT(CONCATENATE($B205,"!I122"))),"",INDIRECT(CONCATENATE($B205,"!I122")))</f>
        <v>73.541038763691631</v>
      </c>
      <c r="J205" s="91">
        <f t="shared" ref="J205:J216" ca="true" si="34">IF(ISERROR(INDIRECT(CONCATENATE($B205,"!I129"))),"",INDIRECT(CONCATENATE($B205,"!I129")))</f>
        <v>55.77635075769858</v>
      </c>
      <c r="K205" s="89"/>
      <c r="L205" s="89"/>
      <c r="M205" s="90">
        <f t="shared" ref="M205:M216" ca="true" si="35">IF(ISERROR(INDIRECT(CONCATENATE($B205,"!I127"))),"",INDIRECT(CONCATENATE($B205,"!I127")))</f>
        <v>9.3530771523719451</v>
      </c>
      <c r="N205" s="1">
        <f t="shared" ref="N205:N216" ca="true" si="36">IF(ISERROR(INDIRECT(CONCATENATE($B205,"!J122"))),"",INDIRECT(CONCATENATE($B205,"!J122")))</f>
        <v>87.127994662103376</v>
      </c>
      <c r="O205" s="91">
        <f t="shared" ref="O205:O216" ca="true" si="37">IF(ISERROR(INDIRECT(CONCATENATE($B205,"!J129"))),"",INDIRECT(CONCATENATE($B205,"!J129")))</f>
        <v>55.522877700138537</v>
      </c>
      <c r="P205" s="89"/>
      <c r="Q205" s="89"/>
      <c r="R205" s="90">
        <f t="shared" ref="R205:R216" ca="true" si="38">IF(ISERROR(INDIRECT(CONCATENATE($B205,"!J127"))),"",INDIRECT(CONCATENATE($B205,"!J127")))</f>
        <v>0.98390755040865963</v>
      </c>
      <c r="S205" s="1">
        <f t="shared" ref="S205:S216" ca="true" si="39">IF(ISERROR(INDIRECT(CONCATENATE($B205,"!K122"))),"",INDIRECT(CONCATENATE($B205,"!K122")))</f>
        <v>89.313241680712849</v>
      </c>
      <c r="T205" s="91">
        <f t="shared" ref="T205:T216" ca="true" si="40">IF(ISERROR(INDIRECT(CONCATENATE($B205,"!K129"))),"",INDIRECT(CONCATENATE($B205,"!K129")))</f>
        <v>61.951999490037139</v>
      </c>
      <c r="U205" s="89"/>
      <c r="V205" s="89"/>
      <c r="W205" s="90">
        <f t="shared" ref="W205:W216" ca="true" si="41">IF(ISERROR(INDIRECT(CONCATENATE($B205,"!K127"))),"",INDIRECT(CONCATENATE($B205,"!K127")))</f>
        <v>3.6570556506476719E-2</v>
      </c>
      <c r="X205" s="1">
        <f t="shared" ref="X205:X216" ca="true" si="42">IF(ISERROR(INDIRECT(CONCATENATE($B205,"!L122"))),"",INDIRECT(CONCATENATE($B205,"!L122")))</f>
        <v>82.21708718677219</v>
      </c>
      <c r="Y205" s="91">
        <f t="shared" ref="Y205:Y216" ca="true" si="43">IF(ISERROR(INDIRECT(CONCATENATE($B205,"!L129"))),"",INDIRECT(CONCATENATE($B205,"!L129")))</f>
        <v>85.670395079091335</v>
      </c>
      <c r="Z205" s="89"/>
      <c r="AA205" s="89"/>
      <c r="AB205" s="90">
        <f t="shared" ref="AB205:AB216" ca="true" si="44">IF(ISERROR(INDIRECT(CONCATENATE($B205,"!L2127"))),"",INDIRECT(CONCATENATE($B205,"!L127")))</f>
        <v>0</v>
      </c>
    </row>
    <row r="206" x14ac:dyDescent="0.2">
      <c r="A206" s="87"/>
      <c r="B206" s="448" t="s">
        <v>521</v>
      </c>
      <c r="C206" s="449">
        <v>2016</v>
      </c>
      <c r="D206" s="2">
        <f t="shared" ca="true" si="30"/>
        <v>72.45137299524842</v>
      </c>
      <c r="E206" s="91" t="str">
        <f t="shared" ca="true" si="31"/>
        <v>N/A</v>
      </c>
      <c r="F206" s="89"/>
      <c r="G206" s="89"/>
      <c r="H206" s="92">
        <f t="shared" ca="true" si="32"/>
        <v>2.1810104639178753</v>
      </c>
      <c r="I206" s="2">
        <f t="shared" ca="true" si="33"/>
        <v>79.910700733538675</v>
      </c>
      <c r="J206" s="91" t="str">
        <f t="shared" ca="true" si="34"/>
        <v>N/A</v>
      </c>
      <c r="K206" s="89"/>
      <c r="L206" s="89"/>
      <c r="M206" s="92">
        <f t="shared" ca="true" si="35"/>
        <v>2.5968870899293708</v>
      </c>
      <c r="N206" s="2">
        <f t="shared" ca="true" si="36"/>
        <v>88.131789506020496</v>
      </c>
      <c r="O206" s="91" t="str">
        <f t="shared" ca="true" si="37"/>
        <v>N/A</v>
      </c>
      <c r="P206" s="89"/>
      <c r="Q206" s="89"/>
      <c r="R206" s="92">
        <f t="shared" ca="true" si="38"/>
        <v>5.5450928846801331</v>
      </c>
      <c r="S206" s="2">
        <f t="shared" ca="true" si="39"/>
        <v>86.920276689466576</v>
      </c>
      <c r="T206" s="91" t="str">
        <f t="shared" ca="true" si="40"/>
        <v>N/A</v>
      </c>
      <c r="U206" s="89"/>
      <c r="V206" s="89"/>
      <c r="W206" s="92">
        <f t="shared" ca="true" si="41"/>
        <v>6.4279119202462445</v>
      </c>
      <c r="X206" s="2">
        <f t="shared" ca="true" si="42"/>
        <v>90.922898735888438</v>
      </c>
      <c r="Y206" s="91" t="str">
        <f t="shared" ca="true" si="43"/>
        <v>N/A</v>
      </c>
      <c r="Z206" s="89"/>
      <c r="AA206" s="89"/>
      <c r="AB206" s="92">
        <f t="shared" ca="true" si="44"/>
        <v>2.6814515990509848</v>
      </c>
    </row>
    <row r="207" x14ac:dyDescent="0.2">
      <c r="A207" s="87"/>
      <c r="B207" s="448" t="s">
        <v>289</v>
      </c>
      <c r="C207" s="449">
        <v>2017</v>
      </c>
      <c r="D207" s="2">
        <f t="shared" ca="true" si="30"/>
        <v>80.128379391627305</v>
      </c>
      <c r="E207" s="91">
        <f t="shared" ca="true" si="31"/>
        <v>41.386879058135612</v>
      </c>
      <c r="F207" s="89"/>
      <c r="G207" s="89"/>
      <c r="H207" s="92">
        <f t="shared" ca="true" si="32"/>
        <v>1.220762013921979</v>
      </c>
      <c r="I207" s="2">
        <f t="shared" ca="true" si="33"/>
        <v>85.087373645098467</v>
      </c>
      <c r="J207" s="91">
        <f t="shared" ca="true" si="34"/>
        <v>42.496256245580931</v>
      </c>
      <c r="K207" s="89"/>
      <c r="L207" s="89"/>
      <c r="M207" s="92">
        <f t="shared" ca="true" si="35"/>
        <v>0.2558688596602875</v>
      </c>
      <c r="N207" s="2">
        <f t="shared" ca="true" si="36"/>
        <v>96.268210426347366</v>
      </c>
      <c r="O207" s="91">
        <f t="shared" ca="true" si="37"/>
        <v>38.218873654736754</v>
      </c>
      <c r="P207" s="89"/>
      <c r="Q207" s="89"/>
      <c r="R207" s="92">
        <f t="shared" ca="true" si="38"/>
        <v>0</v>
      </c>
      <c r="S207" s="2">
        <f t="shared" ca="true" si="39"/>
        <v>96.996603601748163</v>
      </c>
      <c r="T207" s="91">
        <f t="shared" ca="true" si="40"/>
        <v>32.993176112644335</v>
      </c>
      <c r="U207" s="89"/>
      <c r="V207" s="89"/>
      <c r="W207" s="92">
        <f t="shared" ca="true" si="41"/>
        <v>0</v>
      </c>
      <c r="X207" s="2">
        <f t="shared" ca="true" si="42"/>
        <v>96.905026385796987</v>
      </c>
      <c r="Y207" s="91">
        <f t="shared" ca="true" si="43"/>
        <v>38.671727606595582</v>
      </c>
      <c r="Z207" s="89"/>
      <c r="AA207" s="89"/>
      <c r="AB207" s="92">
        <f t="shared" ca="true" si="44"/>
        <v>6.0383299633506207E-2</v>
      </c>
      <c r="AD207" s="93"/>
    </row>
    <row r="208" x14ac:dyDescent="0.2">
      <c r="A208" s="87"/>
      <c r="B208" s="448"/>
      <c r="C208" s="449"/>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8"/>
      <c r="C209" s="449"/>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8"/>
      <c r="C210" s="449"/>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8"/>
      <c r="C211" s="449"/>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8"/>
      <c r="C212" s="449"/>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8"/>
      <c r="C213" s="449"/>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8"/>
      <c r="C214" s="449"/>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8"/>
      <c r="C215" s="449"/>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50"/>
      <c r="C216" s="451"/>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134" t="str">
        <f>CONCATENATE("Urban use of sanitation facilities, ",C199,"–",C200)</f>
        <v>Urban use of sanitation facilities, 2000–2020</v>
      </c>
      <c r="C218" s="2135"/>
      <c r="D218" s="2135"/>
      <c r="E218" s="2135"/>
      <c r="F218" s="2135"/>
      <c r="G218" s="2135"/>
      <c r="H218" s="2135"/>
      <c r="I218" s="2135"/>
      <c r="J218" s="2135"/>
      <c r="K218" s="2135"/>
      <c r="L218" s="2135"/>
      <c r="N218" s="98"/>
      <c r="O218" s="98"/>
      <c r="P218" s="98"/>
      <c r="Q218" s="98"/>
      <c r="R218" s="98"/>
      <c r="S218" s="2158" t="s">
        <v>11</v>
      </c>
      <c r="T218" s="2159"/>
      <c r="U218" s="2159"/>
      <c r="V218" s="2159"/>
      <c r="W218" s="216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156" t="s">
        <v>7</v>
      </c>
      <c r="B297" s="2156"/>
      <c r="C297" s="2156"/>
      <c r="D297" s="2153" t="s">
        <v>0</v>
      </c>
      <c r="E297" s="2154"/>
      <c r="F297" s="2154"/>
      <c r="G297" s="2154"/>
      <c r="H297" s="2155"/>
      <c r="I297" s="2153" t="s">
        <v>1</v>
      </c>
      <c r="J297" s="2154"/>
      <c r="K297" s="2154"/>
      <c r="L297" s="2154"/>
      <c r="M297" s="2155"/>
      <c r="N297" s="2153" t="s">
        <v>2</v>
      </c>
      <c r="O297" s="2154"/>
      <c r="P297" s="2154"/>
      <c r="Q297" s="2154"/>
      <c r="R297" s="2155"/>
      <c r="S297" s="2153" t="s">
        <v>3</v>
      </c>
      <c r="T297" s="2154"/>
      <c r="U297" s="2154"/>
      <c r="V297" s="2154"/>
      <c r="W297" s="2155"/>
      <c r="X297" s="2153" t="s">
        <v>4</v>
      </c>
      <c r="Y297" s="2154"/>
      <c r="Z297" s="2154"/>
      <c r="AA297" s="2154"/>
      <c r="AB297" s="2155"/>
    </row>
    <row r="298" s="44" customFormat="true" ht="22.5" customHeight="true" x14ac:dyDescent="0.2">
      <c r="A298" s="2157"/>
      <c r="B298" s="2157"/>
      <c r="C298" s="215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161" t="s">
        <v>10</v>
      </c>
      <c r="B299" s="2162"/>
      <c r="C299" s="209">
        <f>MinBase(C305:C316)</f>
        <v>2000</v>
      </c>
      <c r="D299" s="56">
        <f ca="true">IF((D301+H301)&gt;100,D301*100/(D301+H301),D301)</f>
        <v>2.139104152486766</v>
      </c>
      <c r="E299" s="105">
        <f ca="true">D299*AVERAGEIF(E305:E316,"&gt;0")/100</f>
        <v>1.1546855342272344</v>
      </c>
      <c r="F299" s="58">
        <f ca="true">D299*(100-AVERAGEIF(E305:E316,"&gt;0"))/100</f>
        <v>0.98441861825953159</v>
      </c>
      <c r="G299" s="59">
        <f ca="true">100-(E299+F299+H299)</f>
        <v>0.18139146380815419</v>
      </c>
      <c r="H299" s="60">
        <f ca="true">IF((D301+H301)&gt;100,H301*100/(D301+H301),H301)</f>
        <v>97.67950438370508</v>
      </c>
      <c r="I299" s="56">
        <f ca="true">IF((I301+M301)&gt;100,I301*100/(I301+M301),I301)</f>
        <v>2.2476653740786663</v>
      </c>
      <c r="J299" s="105">
        <f ca="true">I299*AVERAGEIF(J305:J316,"&gt;0")/100</f>
        <v>1.2680206679637112</v>
      </c>
      <c r="K299" s="61">
        <f ca="true">I299*(100-AVERAGEIF(J305:J316,"&gt;0"))/100</f>
        <v>0.97964470611495513</v>
      </c>
      <c r="L299" s="62">
        <f ca="true">100-(J299+K299+M299)</f>
        <v>0</v>
      </c>
      <c r="M299" s="63">
        <f ca="true">IF((I301+M301)&gt;100,M301*100/(I301+M301),M301)</f>
        <v>97.752334625921335</v>
      </c>
      <c r="N299" s="56">
        <f ca="true">IF((N301+R301)&gt;100,N301*100/(N301+R301),N301)</f>
        <v>2.5839551141239001</v>
      </c>
      <c r="O299" s="105">
        <f ca="true">N299*AVERAGEIF(O305:O316,"&gt;0")/100</f>
        <v>1.7200293395618353</v>
      </c>
      <c r="P299" s="61">
        <f ca="true">N299*(100-AVERAGEIF(O305:O316,"&gt;0"))/100</f>
        <v>0.86392577456206476</v>
      </c>
      <c r="Q299" s="62">
        <f ca="true">100-(O299+P299+R299)</f>
        <v>0</v>
      </c>
      <c r="R299" s="63">
        <f ca="true">IF((N301+R301)&gt;100,R301*100/(N301+R301),R301)</f>
        <v>97.416044885876104</v>
      </c>
      <c r="S299" s="56">
        <f ca="true">IF((S301+W301)&gt;100,S301*100/(S301+W301),S301)</f>
        <v>4.0083732457547283</v>
      </c>
      <c r="T299" s="105">
        <f ca="true">S299*AVERAGEIF(T305:T316,"&gt;0")/100</f>
        <v>2.5014903956025241</v>
      </c>
      <c r="U299" s="61">
        <f ca="true">S299*(100-AVERAGEIF(T305:T316,"&gt;0"))/100</f>
        <v>1.506882850152204</v>
      </c>
      <c r="V299" s="62">
        <f ca="true">100-(T299+U299+W299)</f>
        <v>0</v>
      </c>
      <c r="W299" s="63">
        <f ca="true">IF((S301+W301)&gt;100,W301*100/(S301+W301),W301)</f>
        <v>95.991626754245274</v>
      </c>
      <c r="X299" s="56">
        <f ca="true">IF((X301+AB301)&gt;100,X301*100/(X301+AB301),X301)</f>
        <v>37.653632664420002</v>
      </c>
      <c r="Y299" s="105">
        <f ca="true">X299*AVERAGEIF(Y305:Y316,"&gt;0")/100</f>
        <v>19.819925265185017</v>
      </c>
      <c r="Z299" s="61">
        <f ca="true">X299*(100-AVERAGEIF(Y305:Y316,"&gt;0"))/100</f>
        <v>17.833707399234985</v>
      </c>
      <c r="AA299" s="62">
        <f ca="true">100-(Y299+Z299+AB299)</f>
        <v>12.544412718963031</v>
      </c>
      <c r="AB299" s="63">
        <f ca="true">IF((X301+AB301)&gt;100,AB301*100/(X301+AB301),AB301)</f>
        <v>49.801954616616968</v>
      </c>
    </row>
    <row r="300" s="64" customFormat="true" ht="15" customHeight="true" x14ac:dyDescent="0.2">
      <c r="A300" s="2163"/>
      <c r="B300" s="2164"/>
      <c r="C300" s="210">
        <f>MaxTarget(C305:C316)</f>
        <v>2020</v>
      </c>
      <c r="D300" s="65">
        <f ca="true">IF((D302+H302)&gt;100,D302*100/(D302+H302),D302)</f>
        <v>6.6346862295458777</v>
      </c>
      <c r="E300" s="106">
        <f ca="true">D300*AVERAGEIF(E305:E316,"&gt;0")/100</f>
        <v>3.5813946714502745</v>
      </c>
      <c r="F300" s="67">
        <f ca="true">D300*(100-AVERAGEIF(E305:E316,"&gt;0"))/100</f>
        <v>3.0532915580956033</v>
      </c>
      <c r="G300" s="68">
        <f ca="true">100-(E300+F300+H300)</f>
        <v>24.853184646432055</v>
      </c>
      <c r="H300" s="69">
        <f ca="true">IF((D302+H302)&gt;100,H302*100/(D302+H302),H302)</f>
        <v>68.512129124022067</v>
      </c>
      <c r="I300" s="65">
        <f ca="true">IF((I302+M302)&gt;100,I302*100/(I302+M302),I302)</f>
        <v>4.1063720109986832</v>
      </c>
      <c r="J300" s="106">
        <f ca="true">I300*AVERAGEIF(J305:J316,"&gt;0")/100</f>
        <v>2.3166102215853233</v>
      </c>
      <c r="K300" s="67">
        <f ca="true">I300*(100-AVERAGEIF(J305:J316,"&gt;0"))/100</f>
        <v>1.7897617894133597</v>
      </c>
      <c r="L300" s="68">
        <f ca="true">100-(J300+K300+M300)</f>
        <v>27.744868648771472</v>
      </c>
      <c r="M300" s="69">
        <f ca="true">IF((I302+M302)&gt;100,M302*100/(I302+M302),M302)</f>
        <v>68.148759340229844</v>
      </c>
      <c r="N300" s="65">
        <f ca="true">IF((N302+R302)&gt;100,N302*100/(N302+R302),N302)</f>
        <v>24.301329719652585</v>
      </c>
      <c r="O300" s="106">
        <f ca="true">N300*AVERAGEIF(O305:O316,"&gt;0")/100</f>
        <v>16.176364627889658</v>
      </c>
      <c r="P300" s="67">
        <f ca="true">N300*(100-AVERAGEIF(O305:O316,"&gt;0"))/100</f>
        <v>8.1249650917629292</v>
      </c>
      <c r="Q300" s="68">
        <f ca="true">100-(O300+P300+R300)</f>
        <v>44.242054998854201</v>
      </c>
      <c r="R300" s="69">
        <f ca="true">IF((N302+R302)&gt;100,R302*100/(N302+R302),R302)</f>
        <v>31.456615281493214</v>
      </c>
      <c r="S300" s="65">
        <f ca="true">IF((S302+W302)&gt;100,S302*100/(S302+W302),S302)</f>
        <v>38.517858682149381</v>
      </c>
      <c r="T300" s="106">
        <f ca="true">S300*AVERAGEIF(T305:T316,"&gt;0")/100</f>
        <v>24.037695006226908</v>
      </c>
      <c r="U300" s="67">
        <f ca="true">S300*(100-AVERAGEIF(T305:T316,"&gt;0"))/100</f>
        <v>14.480163675922473</v>
      </c>
      <c r="V300" s="68">
        <f ca="true">100-(T300+U300+W300)</f>
        <v>44.020592669423422</v>
      </c>
      <c r="W300" s="69">
        <f ca="true">IF((S302+W302)&gt;100,W302*100/(S302+W302),W302)</f>
        <v>17.461548648427197</v>
      </c>
      <c r="X300" s="65">
        <f ca="true">IF((X302+AB302)&gt;100,X302*100/(X302+AB302),X302)</f>
        <v>81.145315270126048</v>
      </c>
      <c r="Y300" s="106">
        <f ca="true">X300*AVERAGEIF(Y305:Y316,"&gt;0")/100</f>
        <v>42.712853195529739</v>
      </c>
      <c r="Z300" s="67">
        <f ca="true">X300*(100-AVERAGEIF(Y305:Y316,"&gt;0"))/100</f>
        <v>38.432462074596309</v>
      </c>
      <c r="AA300" s="68">
        <f ca="true">100-(Y300+Z300+AB300)</f>
        <v>17.914048931554134</v>
      </c>
      <c r="AB300" s="69">
        <f ca="true">IF((X302+AB302)&gt;100,AB302*100/(X302+AB302),AB302)</f>
        <v>0.9406357983198177</v>
      </c>
    </row>
    <row r="301" hidden="true" x14ac:dyDescent="0.2">
      <c r="A301" s="2165" t="s">
        <v>12</v>
      </c>
      <c r="B301" s="2166"/>
      <c r="C301" s="70">
        <f>MinRegYear(C299,C305:C316)</f>
        <v>2004</v>
      </c>
      <c r="D301" s="71">
        <f ca="true">IF(MAX(C305:C316)-MIN(C305:C316)&lt;5,AVERAGEIF(C305:C316,"&gt;0",D305:D316),
IF(FORECAST($C301,D$305:D$316,$C$305:$C$316)&lt;0,0,
IF(FORECAST($C301,D$305:D$316,$C$305:$C$316)&gt;100,100,
FORECAST($C301,D$305:D$316,$C$305:$C$316))))</f>
        <v>2.139104152486766</v>
      </c>
      <c r="E301" s="72"/>
      <c r="F301" s="73"/>
      <c r="G301" s="73"/>
      <c r="H301" s="74">
        <f ca="true">IF(MAX(C305:C316)-MIN(C305:C316)&lt;5,AVERAGEIF(C305:C316,"&gt;0",H305:H316),
IF(FORECAST($C301,H$305:H$316,$C$305:$C$316)&lt;0,0,
IF(FORECAST($C301,H$305:H$316,$C$305:$C$316)&gt;100,100,
FORECAST($C301,H$305:H$316,$C$305:$C$316))))</f>
        <v>97.67950438370508</v>
      </c>
      <c r="I301" s="71">
        <f ca="true">IF(MAX(C305:C316)-MIN(C305:C316)&lt;5,AVERAGEIF(C305:C316,"&gt;0",I305:I316),
IF(FORECAST($C301,I$305:I$316,$C$305:$C$316)&lt;0,0,
IF(FORECAST($C301,I$305:I$316,$C$305:$C$316)&gt;100,100,
FORECAST($C301,I$305:I$316,$C$305:$C$316))))</f>
        <v>2.2748520283266771</v>
      </c>
      <c r="J301" s="72"/>
      <c r="K301" s="73"/>
      <c r="L301" s="73"/>
      <c r="M301" s="74">
        <f ca="true">IF(MAX(C305:C316)-MIN(C305:C316)&lt;5,AVERAGEIF(C305:C316,"&gt;0",M305:M316),
IF(FORECAST($C301,M$305:M$316,$C$305:$C$316)&lt;0,0,
IF(FORECAST($C301,M$305:M$316,$C$305:$C$316)&gt;100,100,
FORECAST($C301,M$305:M$316,$C$305:$C$316))))</f>
        <v>98.934698759861931</v>
      </c>
      <c r="N301" s="71">
        <f ca="true">IF(MAX(C305:C316)-MIN(C305:C316)&lt;5,AVERAGEIF(C305:C316,"&gt;0",N305:N316),
IF(FORECAST($C301,N$305:N$316,$C$305:$C$316)&lt;0,0,
IF(FORECAST($C301,N$305:N$316,$C$305:$C$316)&gt;100,100,
FORECAST($C301,N$305:N$316,$C$305:$C$316))))</f>
        <v>2.6524943782628725</v>
      </c>
      <c r="O301" s="72"/>
      <c r="P301" s="73"/>
      <c r="Q301" s="73"/>
      <c r="R301" s="74">
        <f ca="true">IF(MAX(C305:C316)-MIN(C305:C316)&lt;5,AVERAGEIF(C305:C316,"&gt;0",R305:R316),
IF(FORECAST($C301,R$305:R$316,$C$305:$C$316)&lt;0,0,
IF(FORECAST($C301,R$305:R$316,$C$305:$C$316)&gt;100,100,
FORECAST($C301,R$305:R$316,$C$305:$C$316))))</f>
        <v>100</v>
      </c>
      <c r="S301" s="71">
        <f ca="true">IF(MAX(C305:C316)-MIN(C305:C316)&lt;5,AVERAGEIF(C305:C316,"&gt;0",S305:S316),
IF(FORECAST($C301,S$305:S$316,$C$305:$C$316)&lt;0,0,
IF(FORECAST($C301,S$305:S$316,$C$305:$C$316)&gt;100,100,
FORECAST($C301,S$305:S$316,$C$305:$C$316))))</f>
        <v>4.1015342937280366</v>
      </c>
      <c r="T301" s="72"/>
      <c r="U301" s="73"/>
      <c r="V301" s="73"/>
      <c r="W301" s="74">
        <f ca="true">IF(MAX(C305:C316)-MIN(C305:C316)&lt;5,AVERAGEIF(C305:C316,"&gt;0",W305:W316),
IF(FORECAST($C301,W$305:W$316,$C$305:$C$316)&lt;0,0,
IF(FORECAST($C301,W$305:W$316,$C$305:$C$316)&gt;100,100,
FORECAST($C301,W$305:W$316,$C$305:$C$316))))</f>
        <v>98.222626712784404</v>
      </c>
      <c r="X301" s="71">
        <f ca="true">IF(MAX(C305:C316)-MIN(C305:C316)&lt;5,AVERAGEIF(C305:C316,"&gt;0",X305:X316),
IF(FORECAST($C301,X$305:X$316,$C$305:$C$316)&lt;0,0,
IF(FORECAST($C301,X$305:X$316,$C$305:$C$316)&gt;100,100,
FORECAST($C301,X$305:X$316,$C$305:$C$316))))</f>
        <v>37.653632664420002</v>
      </c>
      <c r="Y301" s="72"/>
      <c r="Z301" s="73"/>
      <c r="AA301" s="73"/>
      <c r="AB301" s="74">
        <f ca="true">IF(MAX(C305:C316)-MIN(C305:C316)&lt;5,AVERAGEIF(C305:C316,"&gt;0",AB305:AB316),
IF(FORECAST($C301,AB$305:AB$316,$C$305:$C$316)&lt;0,0,
IF(FORECAST($C301,AB$305:AB$316,$C$305:$C$316)&gt;100,100,
FORECAST($C301,AB$305:AB$316,$C$305:$C$316))))</f>
        <v>49.801954616616968</v>
      </c>
    </row>
    <row r="302" hidden="true" x14ac:dyDescent="0.2">
      <c r="A302" s="2167"/>
      <c r="B302" s="2168"/>
      <c r="C302" s="49">
        <f>MaxRegYear(C300,C305:C316)</f>
        <v>2019</v>
      </c>
      <c r="D302" s="75">
        <f ca="true">IF(MAX(C305:C316)-MIN(C305:C316)&lt;5,AVERAGEIF(C305:C316,"&gt;0",D305:D316),
IF(FORECAST($C302,D$305:D$316,$C$305:$C$316)&lt;0,0,
IF(FORECAST($C302,D$305:D$316,$C$305:$C$316)&gt;100,100,
FORECAST($C302,D$305:D$316,$C$305:$C$316))))</f>
        <v>6.6346862295458777</v>
      </c>
      <c r="E302" s="76"/>
      <c r="F302" s="77"/>
      <c r="G302" s="77"/>
      <c r="H302" s="78">
        <f ca="true">IF(MAX(C305:C316)-MIN(C305:C316)&lt;5,AVERAGEIF(C305:C316,"&gt;0",H305:H316),
IF(FORECAST($C302,H$305:H$316,$C$305:$C$316)&lt;0,0,
IF(FORECAST($C302,H$305:H$316,$C$305:$C$316)&gt;100,100,
FORECAST($C302,H$305:H$316,$C$305:$C$316))))</f>
        <v>68.512129124022067</v>
      </c>
      <c r="I302" s="75">
        <f ca="true">IF(MAX(C305:C316)-MIN(C305:C316)&lt;5,AVERAGEIF(C305:C316,"&gt;0",I305:I316),
IF(FORECAST($C302,I$305:I$316,$C$305:$C$316)&lt;0,0,
IF(FORECAST($C302,I$305:I$316,$C$305:$C$316)&gt;100,100,
FORECAST($C302,I$305:I$316,$C$305:$C$316))))</f>
        <v>4.1063720109986832</v>
      </c>
      <c r="J302" s="76"/>
      <c r="K302" s="77"/>
      <c r="L302" s="77"/>
      <c r="M302" s="78">
        <f ca="true">IF(MAX(C305:C316)-MIN(C305:C316)&lt;5,AVERAGEIF(C305:C316,"&gt;0",M305:M316),
IF(FORECAST($C302,M$305:M$316,$C$305:$C$316)&lt;0,0,
IF(FORECAST($C302,M$305:M$316,$C$305:$C$316)&gt;100,100,
FORECAST($C302,M$305:M$316,$C$305:$C$316))))</f>
        <v>68.148759340229844</v>
      </c>
      <c r="N302" s="75">
        <f ca="true">IF(MAX(C305:C316)-MIN(C305:C316)&lt;5,AVERAGEIF(C305:C316,"&gt;0",N305:N316),
IF(FORECAST($C302,N$305:N$316,$C$305:$C$316)&lt;0,0,
IF(FORECAST($C302,N$305:N$316,$C$305:$C$316)&gt;100,100,
FORECAST($C302,N$305:N$316,$C$305:$C$316))))</f>
        <v>24.301329719652585</v>
      </c>
      <c r="O302" s="76"/>
      <c r="P302" s="77"/>
      <c r="Q302" s="77"/>
      <c r="R302" s="78">
        <f ca="true">IF(MAX(C305:C316)-MIN(C305:C316)&lt;5,AVERAGEIF(C305:C316,"&gt;0",R305:R316),
IF(FORECAST($C302,R$305:R$316,$C$305:$C$316)&lt;0,0,
IF(FORECAST($C302,R$305:R$316,$C$305:$C$316)&gt;100,100,
FORECAST($C302,R$305:R$316,$C$305:$C$316))))</f>
        <v>31.456615281493214</v>
      </c>
      <c r="S302" s="75">
        <f ca="true">IF(MAX(C305:C316)-MIN(C305:C316)&lt;5,AVERAGEIF(C305:C316,"&gt;0",S305:S316),
IF(FORECAST($C302,S$305:S$316,$C$305:$C$316)&lt;0,0,
IF(FORECAST($C302,S$305:S$316,$C$305:$C$316)&gt;100,100,
FORECAST($C302,S$305:S$316,$C$305:$C$316))))</f>
        <v>38.517858682149381</v>
      </c>
      <c r="T302" s="76"/>
      <c r="U302" s="77"/>
      <c r="V302" s="77"/>
      <c r="W302" s="78">
        <f ca="true">IF(MAX(C305:C316)-MIN(C305:C316)&lt;5,AVERAGEIF(C305:C316,"&gt;0",W305:W316),
IF(FORECAST($C302,W$305:W$316,$C$305:$C$316)&lt;0,0,
IF(FORECAST($C302,W$305:W$316,$C$305:$C$316)&gt;100,100,
FORECAST($C302,W$305:W$316,$C$305:$C$316))))</f>
        <v>17.461548648427197</v>
      </c>
      <c r="X302" s="75">
        <f ca="true">IF(MAX(C305:C316)-MIN(C305:C316)&lt;5,AVERAGEIF(C305:C316,"&gt;0",X305:X316),
IF(FORECAST($C302,X$305:X$316,$C$305:$C$316)&lt;0,0,
IF(FORECAST($C302,X$305:X$316,$C$305:$C$316)&gt;100,100,
FORECAST($C302,X$305:X$316,$C$305:$C$316))))</f>
        <v>81.145315270126048</v>
      </c>
      <c r="Y302" s="76"/>
      <c r="Z302" s="77"/>
      <c r="AA302" s="77"/>
      <c r="AB302" s="78">
        <f ca="true">IF(MAX(C305:C316)-MIN(C305:C316)&lt;5,AVERAGEIF(C305:C316,"&gt;0",AB305:AB316),
IF(FORECAST($C302,AB$305:AB$316,$C$305:$C$316)&lt;0,0,
IF(FORECAST($C302,AB$305:AB$316,$C$305:$C$316)&gt;100,100,
FORECAST($C302,AB$305:AB$316,$C$305:$C$316))))</f>
        <v>0.9406357983198177</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46" t="s">
        <v>35</v>
      </c>
      <c r="C305" s="447">
        <v>2006</v>
      </c>
      <c r="D305" s="1">
        <f t="shared" ref="D305:D316" ca="true" si="45">IF(ISERROR(INDIRECT(CONCATENATE($B305,"!M122"))),"",INDIRECT(CONCATENATE($B305,"!M122")))</f>
        <v>2.7385150960945555</v>
      </c>
      <c r="E305" s="91">
        <f t="shared" ref="E305:E316" ca="true" si="46">IF(ISERROR(INDIRECT(CONCATENATE($B305,"!M129"))),"",INDIRECT(CONCATENATE($B305,"!M129")))</f>
        <v>61.252244681502219</v>
      </c>
      <c r="F305" s="89"/>
      <c r="G305" s="89"/>
      <c r="H305" s="90">
        <f t="shared" ref="H305:H316" ca="true" si="47">IF(ISERROR(INDIRECT(CONCATENATE($B305,"!M127"))),"",INDIRECT(CONCATENATE($B305,"!M127")))</f>
        <v>93.790521015747672</v>
      </c>
      <c r="I305" s="1">
        <f t="shared" ref="I305:I316" ca="true" si="48">IF(ISERROR(INDIRECT(CONCATENATE($B305,"!N122"))),"",INDIRECT(CONCATENATE($B305,"!N122")))</f>
        <v>2.5190546926829245</v>
      </c>
      <c r="J305" s="88">
        <f t="shared" ref="J305:J316" ca="true" si="49">IF(ISERROR(INDIRECT(CONCATENATE($B305,"!N129"))),"",INDIRECT(CONCATENATE($B305,"!N129")))</f>
        <v>38.220100726590374</v>
      </c>
      <c r="K305" s="89"/>
      <c r="L305" s="89"/>
      <c r="M305" s="90">
        <f t="shared" ref="M305:M316" ca="true" si="50">IF(ISERROR(INDIRECT(CONCATENATE($B305,"!N127"))),"",INDIRECT(CONCATENATE($B305,"!N127")))</f>
        <v>94.829906837244252</v>
      </c>
      <c r="N305" s="1">
        <f t="shared" ref="N305:N316" ca="true" si="51">IF(ISERROR(INDIRECT(CONCATENATE($B305,"!O122"))),"",INDIRECT(CONCATENATE($B305,"!O122")))</f>
        <v>5.5390057571148006</v>
      </c>
      <c r="O305" s="88">
        <f t="shared" ref="O305:O316" ca="true" si="52">IF(ISERROR(INDIRECT(CONCATENATE($B305,"!O129"))),"",INDIRECT(CONCATENATE($B305,"!O129")))</f>
        <v>63.921930323838041</v>
      </c>
      <c r="P305" s="89"/>
      <c r="Q305" s="89"/>
      <c r="R305" s="90">
        <f t="shared" ref="R305:R316" ca="true" si="53">IF(ISERROR(INDIRECT(CONCATENATE($B305,"!O127"))),"",INDIRECT(CONCATENATE($B305,"!O127")))</f>
        <v>92.455702021566424</v>
      </c>
      <c r="S305" s="1">
        <f t="shared" ref="S305:S316" ca="true" si="54">IF(ISERROR(INDIRECT(CONCATENATE($B305,"!P122"))),"",INDIRECT(CONCATENATE($B305,"!P122")))</f>
        <v>8.6903775455177321</v>
      </c>
      <c r="T305" s="88">
        <f t="shared" ref="T305:T316" ca="true" si="55">IF(ISERROR(INDIRECT(CONCATENATE($B305,"!P129"))),"",INDIRECT(CONCATENATE($B305,"!P129")))</f>
        <v>49.967822501483369</v>
      </c>
      <c r="U305" s="89"/>
      <c r="V305" s="89"/>
      <c r="W305" s="90">
        <f t="shared" ref="W305:W316" ca="true" si="56">IF(ISERROR(INDIRECT(CONCATENATE($B305,"!P127"))),"",INDIRECT(CONCATENATE($B305,"!P127")))</f>
        <v>87.454482970868426</v>
      </c>
      <c r="X305" s="1">
        <f t="shared" ref="X305:X316" ca="true" si="57">IF(ISERROR(INDIRECT(CONCATENATE($B305,"!Q122"))),"",INDIRECT(CONCATENATE($B305,"!Q122")))</f>
        <v>43.452523678514524</v>
      </c>
      <c r="Y305" s="88">
        <f t="shared" ref="Y305:Y316" ca="true" si="58">IF(ISERROR(INDIRECT(CONCATENATE($B305,"!Q129"))),"",INDIRECT(CONCATENATE($B305,"!Q129")))</f>
        <v>52.88495433247278</v>
      </c>
      <c r="Z305" s="89"/>
      <c r="AA305" s="89"/>
      <c r="AB305" s="90">
        <f t="shared" ref="AB305:AB316" ca="true" si="59">IF(ISERROR(INDIRECT(CONCATENATE($B305,"!Q2127"))),"",INDIRECT(CONCATENATE($B305,"!Q127")))</f>
        <v>43.287112107511206</v>
      </c>
    </row>
    <row r="306" x14ac:dyDescent="0.2">
      <c r="A306" s="87"/>
      <c r="B306" s="448" t="s">
        <v>521</v>
      </c>
      <c r="C306" s="449"/>
      <c r="D306" s="2">
        <f t="shared" ca="true" si="45"/>
        <v>13.444202964576176</v>
      </c>
      <c r="E306" s="91" t="str">
        <f t="shared" ca="true" si="46"/>
        <v>N/A</v>
      </c>
      <c r="F306" s="89"/>
      <c r="G306" s="89"/>
      <c r="H306" s="92">
        <f t="shared" ca="true" si="47"/>
        <v>75.377993900348741</v>
      </c>
      <c r="I306" s="2">
        <f t="shared" ca="true" si="48"/>
        <v>15.536654822069224</v>
      </c>
      <c r="J306" s="91" t="str">
        <f t="shared" ca="true" si="49"/>
        <v>N/A</v>
      </c>
      <c r="K306" s="89"/>
      <c r="L306" s="89"/>
      <c r="M306" s="92">
        <f t="shared" ca="true" si="50"/>
        <v>25.141389825735665</v>
      </c>
      <c r="N306" s="2">
        <f t="shared" ca="true" si="51"/>
        <v>26.920970098489772</v>
      </c>
      <c r="O306" s="91" t="str">
        <f t="shared" ca="true" si="52"/>
        <v>N/A</v>
      </c>
      <c r="P306" s="89"/>
      <c r="Q306" s="89"/>
      <c r="R306" s="92">
        <f t="shared" ca="true" si="53"/>
        <v>42.343680126413282</v>
      </c>
      <c r="S306" s="2">
        <f t="shared" ca="true" si="54"/>
        <v>39.93436047825314</v>
      </c>
      <c r="T306" s="91" t="str">
        <f t="shared" ca="true" si="55"/>
        <v>N/A</v>
      </c>
      <c r="U306" s="89"/>
      <c r="V306" s="89"/>
      <c r="W306" s="92">
        <f t="shared" ca="true" si="56"/>
        <v>15.122436008990976</v>
      </c>
      <c r="X306" s="2">
        <f t="shared" ca="true" si="57"/>
        <v>67.97733622664245</v>
      </c>
      <c r="Y306" s="91" t="str">
        <f t="shared" ca="true" si="58"/>
        <v>N/A</v>
      </c>
      <c r="Z306" s="89"/>
      <c r="AA306" s="89"/>
      <c r="AB306" s="92">
        <f t="shared" ca="true" si="59"/>
        <v>16.515031786155124</v>
      </c>
    </row>
    <row r="307" x14ac:dyDescent="0.2">
      <c r="A307" s="87"/>
      <c r="B307" s="448" t="s">
        <v>289</v>
      </c>
      <c r="C307" s="449">
        <v>2017</v>
      </c>
      <c r="D307" s="2">
        <f t="shared" ca="true" si="45"/>
        <v>6.0352752859379137</v>
      </c>
      <c r="E307" s="91">
        <f t="shared" ca="true" si="46"/>
        <v>46.707485365759069</v>
      </c>
      <c r="F307" s="89"/>
      <c r="G307" s="89"/>
      <c r="H307" s="92">
        <f t="shared" ca="true" si="47"/>
        <v>72.401112491980115</v>
      </c>
      <c r="I307" s="2">
        <f t="shared" ca="true" si="48"/>
        <v>3.8621693466423843</v>
      </c>
      <c r="J307" s="91">
        <f t="shared" ca="true" si="49"/>
        <v>74.609921267540457</v>
      </c>
      <c r="K307" s="89"/>
      <c r="L307" s="89"/>
      <c r="M307" s="92">
        <f t="shared" ca="true" si="50"/>
        <v>72.253551262847779</v>
      </c>
      <c r="N307" s="2">
        <f t="shared" ca="true" si="51"/>
        <v>21.41481834080038</v>
      </c>
      <c r="O307" s="91">
        <f t="shared" ca="true" si="52"/>
        <v>69.209588111614167</v>
      </c>
      <c r="P307" s="89"/>
      <c r="Q307" s="89"/>
      <c r="R307" s="92">
        <f t="shared" ca="true" si="53"/>
        <v>40.841090164581331</v>
      </c>
      <c r="S307" s="2">
        <f t="shared" ca="true" si="54"/>
        <v>33.929015430359492</v>
      </c>
      <c r="T307" s="91">
        <f t="shared" ca="true" si="55"/>
        <v>74.845424281453077</v>
      </c>
      <c r="U307" s="89"/>
      <c r="V307" s="89"/>
      <c r="W307" s="92">
        <f t="shared" ca="true" si="56"/>
        <v>28.229692390339533</v>
      </c>
      <c r="X307" s="2">
        <f t="shared" ca="true" si="57"/>
        <v>75.346424256031753</v>
      </c>
      <c r="Y307" s="91">
        <f t="shared" ca="true" si="58"/>
        <v>52.390015771080769</v>
      </c>
      <c r="Z307" s="89"/>
      <c r="AA307" s="89"/>
      <c r="AB307" s="92">
        <f t="shared" ca="true" si="59"/>
        <v>7.4554783074264677</v>
      </c>
      <c r="AD307" s="93"/>
    </row>
    <row r="308" x14ac:dyDescent="0.2">
      <c r="A308" s="87"/>
      <c r="B308" s="448"/>
      <c r="C308" s="449"/>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8"/>
      <c r="C309" s="449"/>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8"/>
      <c r="C310" s="449"/>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8"/>
      <c r="C311" s="449"/>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8"/>
      <c r="C312" s="449"/>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8"/>
      <c r="C313" s="449"/>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8"/>
      <c r="C314" s="449"/>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8"/>
      <c r="C315" s="449"/>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50"/>
      <c r="C316" s="451"/>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134" t="str">
        <f>CONCATENATE("Rural use of sanitation facilities, ",C299,"–",C300)</f>
        <v>Rural use of sanitation facilities, 2000–2020</v>
      </c>
      <c r="C318" s="2135"/>
      <c r="D318" s="2135"/>
      <c r="E318" s="2135"/>
      <c r="F318" s="2135"/>
      <c r="G318" s="2135"/>
      <c r="H318" s="2135"/>
      <c r="I318" s="2135"/>
      <c r="J318" s="2135"/>
      <c r="K318" s="2135"/>
      <c r="L318" s="2135"/>
      <c r="N318" s="98"/>
      <c r="O318" s="98"/>
      <c r="P318" s="98"/>
      <c r="Q318" s="98"/>
      <c r="R318" s="98"/>
      <c r="S318" s="2158" t="s">
        <v>11</v>
      </c>
      <c r="T318" s="2159"/>
      <c r="U318" s="2159"/>
      <c r="V318" s="2159"/>
      <c r="W318" s="216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178" t="s">
        <v>132</v>
      </c>
      <c r="C4" s="2179"/>
      <c r="D4" s="2179"/>
      <c r="E4" s="2179"/>
      <c r="F4" s="2179"/>
      <c r="G4" s="2179"/>
      <c r="H4" s="2179"/>
      <c r="I4" s="2179"/>
      <c r="J4" s="2179"/>
      <c r="K4" s="2179"/>
      <c r="L4" s="2179"/>
      <c r="M4" s="2179"/>
      <c r="N4" s="2179"/>
      <c r="O4" s="2179"/>
      <c r="P4" s="2179"/>
      <c r="Q4" s="2179"/>
      <c r="R4" s="2179"/>
      <c r="S4" s="2179"/>
      <c r="T4" s="2179"/>
      <c r="U4" s="2179"/>
      <c r="V4" s="2179"/>
      <c r="W4" s="2179"/>
      <c r="X4" s="2179"/>
      <c r="Y4" s="2179"/>
    </row>
    <row r="5" ht="28.5" customHeight="true" x14ac:dyDescent="0.4">
      <c r="B5" s="2170" t="str">
        <f ca="true">IF(ISERROR(INDIRECT(CONCATENATE($E$32,"!A2"))),"",INDIRECT(CONCATENATE($E$32,"!A2")))</f>
        <v>Somalia</v>
      </c>
      <c r="C5" s="2180"/>
      <c r="D5" s="2180"/>
      <c r="E5" s="2180"/>
      <c r="F5" s="2180"/>
      <c r="G5" s="2180"/>
      <c r="H5" s="2180"/>
      <c r="I5" s="2180"/>
      <c r="J5" s="2180"/>
      <c r="K5" s="2179"/>
      <c r="L5" s="2179"/>
      <c r="M5" s="2179"/>
      <c r="N5" s="2179"/>
      <c r="O5" s="2179"/>
      <c r="P5" s="2179"/>
      <c r="Q5" s="2179"/>
      <c r="R5" s="2179"/>
      <c r="S5" s="2179"/>
      <c r="T5" s="2179"/>
      <c r="U5" s="2179"/>
      <c r="V5" s="2179"/>
      <c r="W5" s="2179"/>
      <c r="X5" s="2179"/>
      <c r="Y5" s="2179"/>
    </row>
    <row r="6" x14ac:dyDescent="0.2">
      <c r="F6" s="36"/>
      <c r="G6" s="36"/>
      <c r="J6" s="37"/>
      <c r="K6" s="37"/>
      <c r="L6" s="37"/>
      <c r="M6" s="37"/>
      <c r="N6" s="37"/>
      <c r="O6" s="37"/>
      <c r="P6" s="37"/>
    </row>
    <row r="7" s="38" customFormat="true" ht="16.5" customHeight="true" x14ac:dyDescent="0.25">
      <c r="B7" s="2176" t="str">
        <f ca="true">CONCATENATE("National ",IF(ISERROR(INDIRECT(CONCATENATE($E$32,"!A2"))),"",INDIRECT(CONCATENATE($E$32,"!A210"))))</f>
        <v>National Access to hygiene facilities </v>
      </c>
      <c r="C7" s="2177"/>
      <c r="D7" s="2177"/>
      <c r="E7" s="2177"/>
      <c r="F7" s="2177"/>
      <c r="G7" s="2177"/>
      <c r="H7" s="2177"/>
      <c r="K7" s="2194" t="str">
        <f ca="true">CONCATENATE("Urban ",IF(ISERROR(INDIRECT(CONCATENATE($E$32,"!A2"))),"",INDIRECT(CONCATENATE($E$32,"!A210"))))</f>
        <v>Urban Access to hygiene facilities </v>
      </c>
      <c r="L7" s="2195"/>
      <c r="M7" s="2195"/>
      <c r="N7" s="2195"/>
      <c r="O7" s="2195"/>
      <c r="P7" s="2195"/>
      <c r="S7" s="2194" t="str">
        <f ca="true">CONCATENATE("Rural ",IF(ISERROR(INDIRECT(CONCATENATE($E$32,"!A2"))),"",INDIRECT(CONCATENATE($E$32,"!A210"))))</f>
        <v>Rural Access to hygiene facilities </v>
      </c>
      <c r="T7" s="2195"/>
      <c r="U7" s="2195"/>
      <c r="V7" s="2195"/>
      <c r="W7" s="2195"/>
      <c r="X7" s="219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205" t="str">
        <f>INDEX(B88:B100,A88)</f>
        <v>SHFS17</v>
      </c>
      <c r="F32" s="2206"/>
      <c r="G32" s="2185" t="str">
        <f ca="true">IF(ISERROR(INDIRECT(CONCATENATE($E$32,"!A2"))),"",INDIRECT(CONCATENATE($E$32,"!A2")))</f>
        <v>Somalia</v>
      </c>
      <c r="H32" s="2186"/>
      <c r="I32" s="2186"/>
      <c r="J32" s="2187"/>
      <c r="K32" s="2191" t="s">
        <v>0</v>
      </c>
      <c r="L32" s="2192"/>
      <c r="M32" s="2193"/>
      <c r="N32" s="2191" t="s">
        <v>1</v>
      </c>
      <c r="O32" s="2192"/>
      <c r="P32" s="2193"/>
      <c r="Q32" s="2191" t="s">
        <v>2</v>
      </c>
      <c r="R32" s="2192"/>
      <c r="S32" s="2193"/>
      <c r="T32" s="2191" t="s">
        <v>3</v>
      </c>
      <c r="U32" s="2192"/>
      <c r="V32" s="2193"/>
      <c r="W32" s="2191" t="s">
        <v>4</v>
      </c>
      <c r="X32" s="2192"/>
      <c r="Y32" s="2193"/>
    </row>
    <row r="33" s="44" customFormat="true" ht="22.5" customHeight="true" x14ac:dyDescent="0.2">
      <c r="E33" s="2207"/>
      <c r="F33" s="2208"/>
      <c r="G33" s="2188"/>
      <c r="H33" s="2189"/>
      <c r="I33" s="2189"/>
      <c r="J33" s="2190"/>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181" t="s">
        <v>21</v>
      </c>
      <c r="C34" s="2182"/>
      <c r="D34" s="2182"/>
      <c r="E34" s="107"/>
      <c r="F34" s="36"/>
      <c r="G34" s="2141" t="s">
        <v>5</v>
      </c>
      <c r="H34" s="2142"/>
      <c r="I34" s="2145"/>
      <c r="J34" s="2198" t="str">
        <f ca="true">IF(ISERROR(INDIRECT(CONCATENATE(#REF!,"!A2"))),"",INDIRECT(CONCATENATE(#REF!,"!A210")))</f>
        <v/>
      </c>
      <c r="K34" s="2196" t="str">
        <f ca="true">IF(ISERROR(INDIRECT(CONCATENATE($E$32,"!C222"))),"",INDIRECT(CONCATENATE($E$32,"!C222")))</f>
        <v>N/A</v>
      </c>
      <c r="L34" s="2202" t="str">
        <f ca="true">IF(ISERROR(INDIRECT(CONCATENATE($E$32,"!C223"))),"",INDIRECT(CONCATENATE($E$32,"!C223")))</f>
        <v>N/A</v>
      </c>
      <c r="M34" s="2200" t="str">
        <f ca="true">IF(ISERROR(INDIRECT(CONCATENATE($E$32,"!C224"))),"",INDIRECT(CONCATENATE($E$32,"!C224")))</f>
        <v>N/A</v>
      </c>
      <c r="N34" s="2196" t="str">
        <f ca="true">IF(ISERROR(INDIRECT(CONCATENATE($E$32,"!D222"))),"",INDIRECT(CONCATENATE($E$32,"!D222")))</f>
        <v>N/A</v>
      </c>
      <c r="O34" s="2202" t="str">
        <f ca="true">IF(ISERROR(INDIRECT(CONCATENATE($E$32,"!D223"))),"",INDIRECT(CONCATENATE($E$32,"!D223")))</f>
        <v>N/A</v>
      </c>
      <c r="P34" s="2200" t="str">
        <f ca="true">IF(ISERROR(INDIRECT(CONCATENATE($E$32,"!D224"))),"",INDIRECT(CONCATENATE($E$32,"!D224")))</f>
        <v>N/A</v>
      </c>
      <c r="Q34" s="2196" t="str">
        <f ca="true">IF(ISERROR(INDIRECT(CONCATENATE($E$32,"!E222"))),"",INDIRECT(CONCATENATE($E$32,"!E222")))</f>
        <v>N/A</v>
      </c>
      <c r="R34" s="2202" t="str">
        <f ca="true">IF(ISERROR(INDIRECT(CONCATENATE($E$32,"!E223"))),"",INDIRECT(CONCATENATE($E$32,"!E223")))</f>
        <v>N/A</v>
      </c>
      <c r="S34" s="2200" t="str">
        <f ca="true">IF(ISERROR(INDIRECT(CONCATENATE($E$32,"!E224"))),"",INDIRECT(CONCATENATE($E$32,"!E224")))</f>
        <v>N/A</v>
      </c>
      <c r="T34" s="2196" t="str">
        <f ca="true">IF(ISERROR(INDIRECT(CONCATENATE($E$32,"!F222"))),"",INDIRECT(CONCATENATE($E$32,"!F222")))</f>
        <v>N/A</v>
      </c>
      <c r="U34" s="2202" t="str">
        <f ca="true">IF(ISERROR(INDIRECT(CONCATENATE($E$32,"!F223"))),"",INDIRECT(CONCATENATE($E$32,"!F223")))</f>
        <v>N/A</v>
      </c>
      <c r="V34" s="2200" t="str">
        <f ca="true">IF(ISERROR(INDIRECT(CONCATENATE($E$32,"!F224"))),"",INDIRECT(CONCATENATE($E$32,"!F224")))</f>
        <v>N/A</v>
      </c>
      <c r="W34" s="2196" t="str">
        <f ca="true">IF(ISERROR(INDIRECT(CONCATENATE($E$32,"!G222"))),"",INDIRECT(CONCATENATE($E$32,"!G222")))</f>
        <v>N/A</v>
      </c>
      <c r="X34" s="2202" t="str">
        <f ca="true">IF(ISERROR(INDIRECT(CONCATENATE($E$32,"!G223"))),"",INDIRECT(CONCATENATE($E$32,"!G223")))</f>
        <v>N/A</v>
      </c>
      <c r="Y34" s="2200" t="str">
        <f ca="true">IF(ISERROR(INDIRECT(CONCATENATE($E$32,"!G224"))),"",INDIRECT(CONCATENATE($E$32,"!G224")))</f>
        <v>N/A</v>
      </c>
      <c r="Z34" s="108"/>
    </row>
    <row r="35" ht="15" x14ac:dyDescent="0.2">
      <c r="B35" s="2183"/>
      <c r="C35" s="2184"/>
      <c r="D35" s="2184"/>
      <c r="E35" s="107"/>
      <c r="F35" s="36"/>
      <c r="G35" s="2143"/>
      <c r="H35" s="2144"/>
      <c r="I35" s="2146"/>
      <c r="J35" s="2199"/>
      <c r="K35" s="2197"/>
      <c r="L35" s="2203"/>
      <c r="M35" s="2201"/>
      <c r="N35" s="2197"/>
      <c r="O35" s="2203"/>
      <c r="P35" s="2201"/>
      <c r="Q35" s="2197"/>
      <c r="R35" s="2203"/>
      <c r="S35" s="2201"/>
      <c r="T35" s="2197"/>
      <c r="U35" s="2203"/>
      <c r="V35" s="2201"/>
      <c r="W35" s="2197"/>
      <c r="X35" s="2203"/>
      <c r="Y35" s="220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141" t="s">
        <v>6</v>
      </c>
      <c r="H37" s="2142"/>
      <c r="I37" s="2145"/>
      <c r="J37" s="2198" t="str">
        <f ca="true">IF(ISERROR(INDIRECT(CONCATENATE(#REF!,"!A2"))),"",INDIRECT(CONCATENATE(#REF!,"!A210")))</f>
        <v/>
      </c>
      <c r="K37" s="2196" t="str">
        <f ca="true">IF(ISERROR(INDIRECT(CONCATENATE($E$32,"!H222"))),"",INDIRECT(CONCATENATE($E$32,"!H222")))</f>
        <v>N/A</v>
      </c>
      <c r="L37" s="2202" t="str">
        <f ca="true">IF(ISERROR(INDIRECT(CONCATENATE($E$32,"!H223"))),"",INDIRECT(CONCATENATE($E$32,"!H223")))</f>
        <v>N/A</v>
      </c>
      <c r="M37" s="2200" t="str">
        <f ca="true">IF(ISERROR(INDIRECT(CONCATENATE($E$32,"!H224"))),"",INDIRECT(CONCATENATE($E$32,"!H224")))</f>
        <v>N/A</v>
      </c>
      <c r="N37" s="2196" t="str">
        <f ca="true">IF(ISERROR(INDIRECT(CONCATENATE($E$32,"!I222"))),"",INDIRECT(CONCATENATE($E$32,"!I222")))</f>
        <v>N/A</v>
      </c>
      <c r="O37" s="2202" t="str">
        <f ca="true">IF(ISERROR(INDIRECT(CONCATENATE($E$32,"!I223"))),"",INDIRECT(CONCATENATE($E$32,"!I223")))</f>
        <v>N/A</v>
      </c>
      <c r="P37" s="2200" t="str">
        <f ca="true">IF(ISERROR(INDIRECT(CONCATENATE($E$32,"!I224"))),"",INDIRECT(CONCATENATE($E$32,"!I224")))</f>
        <v>N/A</v>
      </c>
      <c r="Q37" s="2196" t="str">
        <f ca="true">IF(ISERROR(INDIRECT(CONCATENATE($E$32,"!J222"))),"",INDIRECT(CONCATENATE($E$32,"!J222")))</f>
        <v>N/A</v>
      </c>
      <c r="R37" s="2202" t="str">
        <f ca="true">IF(ISERROR(INDIRECT(CONCATENATE($E$32,"!J223"))),"",INDIRECT(CONCATENATE($E$32,"!J223")))</f>
        <v>N/A</v>
      </c>
      <c r="S37" s="2200" t="str">
        <f ca="true">IF(ISERROR(INDIRECT(CONCATENATE($E$32,"!J224"))),"",INDIRECT(CONCATENATE($E$32,"!J224")))</f>
        <v>N/A</v>
      </c>
      <c r="T37" s="2196" t="str">
        <f ca="true">IF(ISERROR(INDIRECT(CONCATENATE($E$32,"!K222"))),"",INDIRECT(CONCATENATE($E$32,"!K222")))</f>
        <v>N/A</v>
      </c>
      <c r="U37" s="2202" t="str">
        <f ca="true">IF(ISERROR(INDIRECT(CONCATENATE($E$32,"!K223"))),"",INDIRECT(CONCATENATE($E$32,"!K223")))</f>
        <v>N/A</v>
      </c>
      <c r="V37" s="2200" t="str">
        <f ca="true">IF(ISERROR(INDIRECT(CONCATENATE($E$32,"!K224"))),"",INDIRECT(CONCATENATE($E$32,"!K224")))</f>
        <v>N/A</v>
      </c>
      <c r="W37" s="2196" t="str">
        <f ca="true">IF(ISERROR(INDIRECT(CONCATENATE($E$32,"!L222"))),"",INDIRECT(CONCATENATE($E$32,"!L222")))</f>
        <v>N/A</v>
      </c>
      <c r="X37" s="2202" t="str">
        <f ca="true">IF(ISERROR(INDIRECT(CONCATENATE($E$32,"!L223"))),"",INDIRECT(CONCATENATE($E$32,"!L223")))</f>
        <v>N/A</v>
      </c>
      <c r="Y37" s="2200" t="str">
        <f ca="true">IF(ISERROR(INDIRECT(CONCATENATE($E$32,"!L224"))),"",INDIRECT(CONCATENATE($E$32,"!L224")))</f>
        <v>N/A</v>
      </c>
      <c r="Z37" s="108"/>
    </row>
    <row r="38" x14ac:dyDescent="0.2">
      <c r="F38" s="36"/>
      <c r="G38" s="2143"/>
      <c r="H38" s="2144"/>
      <c r="I38" s="2146"/>
      <c r="J38" s="2204"/>
      <c r="K38" s="2197"/>
      <c r="L38" s="2203"/>
      <c r="M38" s="2201"/>
      <c r="N38" s="2197"/>
      <c r="O38" s="2203"/>
      <c r="P38" s="2201"/>
      <c r="Q38" s="2197"/>
      <c r="R38" s="2203"/>
      <c r="S38" s="2201"/>
      <c r="T38" s="2197"/>
      <c r="U38" s="2203"/>
      <c r="V38" s="2201"/>
      <c r="W38" s="2197"/>
      <c r="X38" s="2203"/>
      <c r="Y38" s="220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141" t="s">
        <v>7</v>
      </c>
      <c r="H40" s="2142"/>
      <c r="I40" s="2145"/>
      <c r="J40" s="2198" t="str">
        <f ca="true">IF(ISERROR(INDIRECT(CONCATENATE(#REF!,"!A2"))),"",INDIRECT(CONCATENATE(#REF!,"!A210")))</f>
        <v/>
      </c>
      <c r="K40" s="2196" t="str">
        <f ca="true">IF(ISERROR(INDIRECT(CONCATENATE($E$32,"!M222"))),"",INDIRECT(CONCATENATE($E$32,"!M222")))</f>
        <v>N/A</v>
      </c>
      <c r="L40" s="2202" t="str">
        <f ca="true">IF(ISERROR(INDIRECT(CONCATENATE($E$32,"!M223"))),"",INDIRECT(CONCATENATE($E$32,"!M223")))</f>
        <v>N/A</v>
      </c>
      <c r="M40" s="2200" t="str">
        <f ca="true">IF(ISERROR(INDIRECT(CONCATENATE($E$32,"!M224"))),"",INDIRECT(CONCATENATE($E$32,"!M224")))</f>
        <v>N/A</v>
      </c>
      <c r="N40" s="2196" t="str">
        <f ca="true">IF(ISERROR(INDIRECT(CONCATENATE($E$32,"!N222"))),"",INDIRECT(CONCATENATE($E$32,"!N222")))</f>
        <v>N/A</v>
      </c>
      <c r="O40" s="2202" t="str">
        <f ca="true">IF(ISERROR(INDIRECT(CONCATENATE($E$32,"!N223"))),"",INDIRECT(CONCATENATE($E$32,"!N223")))</f>
        <v>N/A</v>
      </c>
      <c r="P40" s="2200" t="str">
        <f ca="true">IF(ISERROR(INDIRECT(CONCATENATE($E$32,"!N224"))),"",INDIRECT(CONCATENATE($E$32,"!N224")))</f>
        <v>N/A</v>
      </c>
      <c r="Q40" s="2196" t="str">
        <f ca="true">IF(ISERROR(INDIRECT(CONCATENATE($E$32,"!O222"))),"",INDIRECT(CONCATENATE($E$32,"!O222")))</f>
        <v>N/A</v>
      </c>
      <c r="R40" s="2202" t="str">
        <f ca="true">IF(ISERROR(INDIRECT(CONCATENATE($E$32,"!O223"))),"",INDIRECT(CONCATENATE($E$32,"!O223")))</f>
        <v>N/A</v>
      </c>
      <c r="S40" s="2200" t="str">
        <f ca="true">IF(ISERROR(INDIRECT(CONCATENATE($E$32,"!O224"))),"",INDIRECT(CONCATENATE($E$32,"!O224")))</f>
        <v>N/A</v>
      </c>
      <c r="T40" s="2196" t="str">
        <f ca="true">IF(ISERROR(INDIRECT(CONCATENATE($E$32,"!P222"))),"",INDIRECT(CONCATENATE($E$32,"!P222")))</f>
        <v>N/A</v>
      </c>
      <c r="U40" s="2202" t="str">
        <f ca="true">IF(ISERROR(INDIRECT(CONCATENATE($E$32,"!P223"))),"",INDIRECT(CONCATENATE($E$32,"!P223")))</f>
        <v>N/A</v>
      </c>
      <c r="V40" s="2200" t="str">
        <f ca="true">IF(ISERROR(INDIRECT(CONCATENATE($E$32,"!P224"))),"",INDIRECT(CONCATENATE($E$32,"!P224")))</f>
        <v>N/A</v>
      </c>
      <c r="W40" s="2196" t="str">
        <f ca="true">IF(ISERROR(INDIRECT(CONCATENATE($E$32,"!Q222"))),"",INDIRECT(CONCATENATE($E$32,"!Q222")))</f>
        <v>N/A</v>
      </c>
      <c r="X40" s="2202" t="str">
        <f ca="true">IF(ISERROR(INDIRECT(CONCATENATE($E$32,"!Q223"))),"",INDIRECT(CONCATENATE($E$32,"!Q223")))</f>
        <v>N/A</v>
      </c>
      <c r="Y40" s="2200" t="str">
        <f ca="true">IF(ISERROR(INDIRECT(CONCATENATE($E$32,"!Q224"))),"",INDIRECT(CONCATENATE($E$32,"!Q224")))</f>
        <v>N/A</v>
      </c>
      <c r="Z40" s="108"/>
    </row>
    <row r="41" x14ac:dyDescent="0.2">
      <c r="F41" s="36"/>
      <c r="G41" s="2143"/>
      <c r="H41" s="2144"/>
      <c r="I41" s="2146"/>
      <c r="J41" s="2204"/>
      <c r="K41" s="2197"/>
      <c r="L41" s="2203"/>
      <c r="M41" s="2201"/>
      <c r="N41" s="2197"/>
      <c r="O41" s="2203"/>
      <c r="P41" s="2201"/>
      <c r="Q41" s="2197"/>
      <c r="R41" s="2203"/>
      <c r="S41" s="2201"/>
      <c r="T41" s="2197"/>
      <c r="U41" s="2203"/>
      <c r="V41" s="2201"/>
      <c r="W41" s="2197"/>
      <c r="X41" s="2203"/>
      <c r="Y41" s="220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35</v>
      </c>
    </row>
    <row r="89" hidden="true" x14ac:dyDescent="0.2">
      <c r="B89" s="4" t="s">
        <v>521</v>
      </c>
    </row>
    <row r="90" hidden="true" x14ac:dyDescent="0.2">
      <c r="B90" s="4" t="s">
        <v>289</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5F0CE-6907-4362-B8D3-39AD76D3DC4A}">
  <sheetPr codeName="Feuil4"/>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0" width="12.5703125" style="381" customWidth="true"/>
    <col min="21" max="52" width="12.5703125" style="211" customWidth="true"/>
    <col min="53" max="53" width="31.5703125" style="382" customWidth="true"/>
    <col min="54" max="54" width="41.5703125" style="238" customWidth="true"/>
    <col min="55" max="69" width="9.140625" style="382"/>
    <col min="70" max="72" width="12.5703125" style="382" customWidth="true"/>
    <col min="73" max="104" width="12.5703125" style="211" customWidth="true"/>
    <col min="105" max="16384" width="9.140625" style="381"/>
  </cols>
  <sheetData>
    <row r="1" s="111" customFormat="true" ht="18" customHeight="true" x14ac:dyDescent="0.2">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Somalia</v>
      </c>
      <c r="B2" s="226"/>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U2" s="211"/>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U3" s="211"/>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U4" s="211"/>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U5" s="211"/>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U5" s="211"/>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U6" s="211"/>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MICS06</v>
      </c>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U9" s="211"/>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8" t="str">
        <f>B1028</f>
        <v/>
      </c>
      <c r="B10" s="639"/>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U10" s="211"/>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8" t="str">
        <f>B1027</f>
        <v/>
      </c>
      <c r="B11" s="640"/>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U11" s="211"/>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41"/>
      <c r="B12" s="639"/>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42"/>
      <c r="B13" s="643"/>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U13" s="211"/>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95</v>
      </c>
      <c r="B14" s="208"/>
      <c r="C14" s="2305" t="s">
        <v>114</v>
      </c>
      <c r="D14" s="2306"/>
      <c r="E14" s="2306"/>
      <c r="F14" s="2306"/>
      <c r="G14" s="2307"/>
      <c r="H14" s="2308" t="s">
        <v>39</v>
      </c>
      <c r="I14" s="2309"/>
      <c r="J14" s="2309"/>
      <c r="K14" s="2309"/>
      <c r="L14" s="2310"/>
      <c r="M14" s="2299" t="s">
        <v>38</v>
      </c>
      <c r="N14" s="2300"/>
      <c r="O14" s="2300"/>
      <c r="P14" s="2300"/>
      <c r="Q14" s="2301"/>
      <c r="R14" s="1808" t="s">
        <v>137</v>
      </c>
      <c r="S14" s="1842"/>
      <c r="T14" s="1843"/>
      <c r="U14" s="312"/>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33"/>
      <c r="BA14" s="217" t="s">
        <v>128</v>
      </c>
      <c r="BB14" s="115" t="s">
        <v>95</v>
      </c>
      <c r="BC14" s="2317" t="s">
        <v>114</v>
      </c>
      <c r="BD14" s="2318"/>
      <c r="BE14" s="2318"/>
      <c r="BF14" s="2318"/>
      <c r="BG14" s="2319"/>
      <c r="BH14" s="2320" t="s">
        <v>39</v>
      </c>
      <c r="BI14" s="2318"/>
      <c r="BJ14" s="2318"/>
      <c r="BK14" s="2318"/>
      <c r="BL14" s="2319"/>
      <c r="BM14" s="2320" t="s">
        <v>38</v>
      </c>
      <c r="BN14" s="2318"/>
      <c r="BO14" s="2318"/>
      <c r="BP14" s="2318"/>
      <c r="BQ14" s="2321"/>
      <c r="BR14" s="1821" t="s">
        <v>137</v>
      </c>
      <c r="BS14" s="1822"/>
      <c r="BT14" s="1822"/>
      <c r="BU14" s="1939"/>
      <c r="BV14" s="1939"/>
      <c r="BW14" s="1939"/>
      <c r="BX14" s="1939"/>
      <c r="BY14" s="1940"/>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12.75" x14ac:dyDescent="0.2">
      <c r="A15" s="182" t="s">
        <v>87</v>
      </c>
      <c r="B15" s="242"/>
      <c r="C15" s="269" t="s">
        <v>0</v>
      </c>
      <c r="D15" s="270" t="s">
        <v>1</v>
      </c>
      <c r="E15" s="270" t="s">
        <v>2</v>
      </c>
      <c r="F15" s="270" t="s">
        <v>3</v>
      </c>
      <c r="G15" s="271" t="s">
        <v>4</v>
      </c>
      <c r="H15" s="747" t="s">
        <v>0</v>
      </c>
      <c r="I15" s="691" t="s">
        <v>1</v>
      </c>
      <c r="J15" s="691" t="s">
        <v>2</v>
      </c>
      <c r="K15" s="691" t="s">
        <v>3</v>
      </c>
      <c r="L15" s="692" t="s">
        <v>4</v>
      </c>
      <c r="M15" s="735" t="s">
        <v>0</v>
      </c>
      <c r="N15" s="691" t="s">
        <v>1</v>
      </c>
      <c r="O15" s="691" t="s">
        <v>2</v>
      </c>
      <c r="P15" s="691" t="s">
        <v>3</v>
      </c>
      <c r="Q15" s="761" t="s">
        <v>4</v>
      </c>
      <c r="R15" s="747" t="s">
        <v>146</v>
      </c>
      <c r="S15" s="691" t="s">
        <v>147</v>
      </c>
      <c r="T15" s="693" t="s">
        <v>148</v>
      </c>
      <c r="U15" s="312"/>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33"/>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146</v>
      </c>
      <c r="BS15" s="166" t="s">
        <v>147</v>
      </c>
      <c r="BT15" s="1903" t="s">
        <v>148</v>
      </c>
      <c r="BU15" s="1941"/>
      <c r="BV15" s="1941"/>
      <c r="BW15" s="1941"/>
      <c r="BX15" s="1941"/>
      <c r="BY15" s="1942"/>
      <c r="BZ15" s="1942"/>
      <c r="CA15" s="1942"/>
      <c r="CB15" s="1942"/>
      <c r="CC15" s="1942"/>
      <c r="CD15" s="1942"/>
      <c r="CE15" s="1942"/>
      <c r="CF15" s="1942"/>
      <c r="CG15" s="1942"/>
      <c r="CH15" s="1942"/>
      <c r="CI15" s="1942"/>
      <c r="CJ15" s="1942"/>
      <c r="CK15" s="1942"/>
      <c r="CL15" s="1942"/>
      <c r="CM15" s="1942"/>
      <c r="CN15" s="1942"/>
      <c r="CO15" s="1942"/>
      <c r="CP15" s="1942"/>
      <c r="CQ15" s="1942"/>
      <c r="CR15" s="1942"/>
      <c r="CS15" s="1942"/>
      <c r="CT15" s="1942"/>
      <c r="CU15" s="1942"/>
      <c r="CV15" s="1942"/>
      <c r="CW15" s="1942"/>
      <c r="CX15" s="1942"/>
      <c r="CY15" s="1942"/>
      <c r="CZ15" s="1942"/>
    </row>
    <row r="16" s="135" customFormat="true" ht="15" customHeight="true" x14ac:dyDescent="0.2">
      <c r="A16" s="2302" t="s">
        <v>13</v>
      </c>
      <c r="B16" s="968" t="s">
        <v>14</v>
      </c>
      <c r="C16" s="800">
        <v>14.774931664693158</v>
      </c>
      <c r="D16" s="801">
        <v>12.647835136183438</v>
      </c>
      <c r="E16" s="801">
        <v>20.42079242005029</v>
      </c>
      <c r="F16" s="801">
        <v>57.936342590032133</v>
      </c>
      <c r="G16" s="802">
        <v>93.922271861001121</v>
      </c>
      <c r="H16" s="803">
        <v>54.683585729317443</v>
      </c>
      <c r="I16" s="801">
        <v>71.601492678275861</v>
      </c>
      <c r="J16" s="801">
        <v>84.713754025501558</v>
      </c>
      <c r="K16" s="801">
        <v>92.8546377086912</v>
      </c>
      <c r="L16" s="804">
        <v>98.342070539621602</v>
      </c>
      <c r="M16" s="805">
        <v>10.945328917434297</v>
      </c>
      <c r="N16" s="801">
        <v>7.7492182159639791</v>
      </c>
      <c r="O16" s="801">
        <v>11.053511256099965</v>
      </c>
      <c r="P16" s="801">
        <v>11.226484495149602</v>
      </c>
      <c r="Q16" s="802">
        <v>33.951451672870462</v>
      </c>
      <c r="R16" s="803">
        <v>35.158637017344773</v>
      </c>
      <c r="S16" s="801">
        <v>41.142295451477914</v>
      </c>
      <c r="T16" s="1854">
        <v>51.528281611277706</v>
      </c>
      <c r="U16" s="312"/>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33"/>
      <c r="BA16" s="2322" t="s">
        <v>13</v>
      </c>
      <c r="BB16" s="147" t="s">
        <v>14</v>
      </c>
      <c r="BC16" s="1038" t="s">
        <v>36</v>
      </c>
      <c r="BD16" s="1057" t="s">
        <v>36</v>
      </c>
      <c r="BE16" s="1057" t="s">
        <v>36</v>
      </c>
      <c r="BF16" s="1057" t="s">
        <v>36</v>
      </c>
      <c r="BG16" s="1077" t="s">
        <v>36</v>
      </c>
      <c r="BH16" s="1097" t="s">
        <v>36</v>
      </c>
      <c r="BI16" s="1057" t="s">
        <v>36</v>
      </c>
      <c r="BJ16" s="1057" t="s">
        <v>36</v>
      </c>
      <c r="BK16" s="1057" t="s">
        <v>36</v>
      </c>
      <c r="BL16" s="1077" t="s">
        <v>36</v>
      </c>
      <c r="BM16" s="1097" t="s">
        <v>36</v>
      </c>
      <c r="BN16" s="1057" t="s">
        <v>36</v>
      </c>
      <c r="BO16" s="1057" t="s">
        <v>36</v>
      </c>
      <c r="BP16" s="1057" t="s">
        <v>36</v>
      </c>
      <c r="BQ16" s="1077" t="s">
        <v>36</v>
      </c>
      <c r="BR16" s="1097" t="s">
        <v>36</v>
      </c>
      <c r="BS16" s="1057" t="s">
        <v>36</v>
      </c>
      <c r="BT16" s="1904" t="s">
        <v>36</v>
      </c>
      <c r="BU16" s="1943"/>
      <c r="BV16" s="1943"/>
      <c r="BW16" s="1943"/>
      <c r="BX16" s="1943"/>
      <c r="BY16" s="1944"/>
      <c r="BZ16" s="1944"/>
      <c r="CA16" s="1944"/>
      <c r="CB16" s="1944"/>
      <c r="CC16" s="1944"/>
      <c r="CD16" s="1944"/>
      <c r="CE16" s="1944"/>
      <c r="CF16" s="1944"/>
      <c r="CG16" s="1944"/>
      <c r="CH16" s="1944"/>
      <c r="CI16" s="1944"/>
      <c r="CJ16" s="1944"/>
      <c r="CK16" s="1944"/>
      <c r="CL16" s="1944"/>
      <c r="CM16" s="1944"/>
      <c r="CN16" s="1944"/>
      <c r="CO16" s="1944"/>
      <c r="CP16" s="1944"/>
      <c r="CQ16" s="1944"/>
      <c r="CR16" s="1944"/>
      <c r="CS16" s="1944"/>
      <c r="CT16" s="1944"/>
      <c r="CU16" s="1944"/>
      <c r="CV16" s="1944"/>
      <c r="CW16" s="1944"/>
      <c r="CX16" s="1944"/>
      <c r="CY16" s="1944"/>
      <c r="CZ16" s="1944"/>
    </row>
    <row r="17" s="135" customFormat="true" ht="15" customHeight="true" x14ac:dyDescent="0.2">
      <c r="A17" s="2303"/>
      <c r="B17" s="969" t="s">
        <v>52</v>
      </c>
      <c r="C17" s="806">
        <v>85.225068335306858</v>
      </c>
      <c r="D17" s="807">
        <v>87.352164863816569</v>
      </c>
      <c r="E17" s="807">
        <v>79.579207579949667</v>
      </c>
      <c r="F17" s="807">
        <v>42.063657409968243</v>
      </c>
      <c r="G17" s="808">
        <v>6.0777281389988911</v>
      </c>
      <c r="H17" s="809">
        <v>45.316414270682536</v>
      </c>
      <c r="I17" s="807">
        <v>28.398507321724225</v>
      </c>
      <c r="J17" s="807">
        <v>15.286245974498408</v>
      </c>
      <c r="K17" s="807">
        <v>7.1453622913088033</v>
      </c>
      <c r="L17" s="810">
        <v>1.6579294603784114</v>
      </c>
      <c r="M17" s="811">
        <v>89.05467108256569</v>
      </c>
      <c r="N17" s="807">
        <v>92.250781784036008</v>
      </c>
      <c r="O17" s="807">
        <v>88.946488743899991</v>
      </c>
      <c r="P17" s="807">
        <v>88.77351550485028</v>
      </c>
      <c r="Q17" s="808">
        <v>66.048548327129637</v>
      </c>
      <c r="R17" s="809">
        <v>64.841362982655127</v>
      </c>
      <c r="S17" s="807">
        <v>58.857704548521795</v>
      </c>
      <c r="T17" s="1855">
        <v>48.471718388722046</v>
      </c>
      <c r="U17" s="312"/>
      <c r="V17" s="312"/>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33"/>
      <c r="BA17" s="2323"/>
      <c r="BB17" s="148" t="s">
        <v>52</v>
      </c>
      <c r="BC17" s="1039" t="s">
        <v>36</v>
      </c>
      <c r="BD17" s="1058" t="s">
        <v>36</v>
      </c>
      <c r="BE17" s="1058" t="s">
        <v>36</v>
      </c>
      <c r="BF17" s="1058" t="s">
        <v>36</v>
      </c>
      <c r="BG17" s="1078" t="s">
        <v>36</v>
      </c>
      <c r="BH17" s="1098" t="s">
        <v>36</v>
      </c>
      <c r="BI17" s="1058" t="s">
        <v>36</v>
      </c>
      <c r="BJ17" s="1058" t="s">
        <v>36</v>
      </c>
      <c r="BK17" s="1058" t="s">
        <v>36</v>
      </c>
      <c r="BL17" s="1078" t="s">
        <v>36</v>
      </c>
      <c r="BM17" s="1098" t="s">
        <v>36</v>
      </c>
      <c r="BN17" s="1058" t="s">
        <v>36</v>
      </c>
      <c r="BO17" s="1058" t="s">
        <v>36</v>
      </c>
      <c r="BP17" s="1058" t="s">
        <v>36</v>
      </c>
      <c r="BQ17" s="1078" t="s">
        <v>36</v>
      </c>
      <c r="BR17" s="1098" t="s">
        <v>36</v>
      </c>
      <c r="BS17" s="1058" t="s">
        <v>36</v>
      </c>
      <c r="BT17" s="1905" t="s">
        <v>36</v>
      </c>
      <c r="BU17" s="1945"/>
      <c r="BV17" s="1945"/>
      <c r="BW17" s="1945"/>
      <c r="BX17" s="1945"/>
      <c r="BY17" s="1946"/>
      <c r="BZ17" s="1946"/>
      <c r="CA17" s="1946"/>
      <c r="CB17" s="1946"/>
      <c r="CC17" s="1946"/>
      <c r="CD17" s="1946"/>
      <c r="CE17" s="1946"/>
      <c r="CF17" s="1946"/>
      <c r="CG17" s="1946"/>
      <c r="CH17" s="1946"/>
      <c r="CI17" s="1946"/>
      <c r="CJ17" s="1946"/>
      <c r="CK17" s="1946"/>
      <c r="CL17" s="1946"/>
      <c r="CM17" s="1946"/>
      <c r="CN17" s="1946"/>
      <c r="CO17" s="1946"/>
      <c r="CP17" s="1946"/>
      <c r="CQ17" s="1946"/>
      <c r="CR17" s="1946"/>
      <c r="CS17" s="1946"/>
      <c r="CT17" s="1946"/>
      <c r="CU17" s="1946"/>
      <c r="CV17" s="1946"/>
      <c r="CW17" s="1946"/>
      <c r="CX17" s="1946"/>
      <c r="CY17" s="1946"/>
      <c r="CZ17" s="1946"/>
    </row>
    <row r="18" s="135" customFormat="true" ht="15" customHeight="true" x14ac:dyDescent="0.2">
      <c r="A18" s="2303" t="s">
        <v>61</v>
      </c>
      <c r="B18" s="969" t="s">
        <v>15</v>
      </c>
      <c r="C18" s="806">
        <v>5.6225555010213393</v>
      </c>
      <c r="D18" s="807">
        <v>6.4555348074830281</v>
      </c>
      <c r="E18" s="807">
        <v>14.535619264665234</v>
      </c>
      <c r="F18" s="807">
        <v>45.908148486324578</v>
      </c>
      <c r="G18" s="808">
        <v>84.555035199461656</v>
      </c>
      <c r="H18" s="809">
        <v>39.887713022252072</v>
      </c>
      <c r="I18" s="807">
        <v>59.452404548044683</v>
      </c>
      <c r="J18" s="807">
        <v>75.946065584607396</v>
      </c>
      <c r="K18" s="807">
        <v>81.302589897731764</v>
      </c>
      <c r="L18" s="810">
        <v>91.099570650054986</v>
      </c>
      <c r="M18" s="811">
        <v>2.5122051988543506</v>
      </c>
      <c r="N18" s="807">
        <v>1.9209853808169364</v>
      </c>
      <c r="O18" s="807">
        <v>5.7948395899442815</v>
      </c>
      <c r="P18" s="807">
        <v>7.0878751119084358</v>
      </c>
      <c r="Q18" s="808">
        <v>22.340435322917561</v>
      </c>
      <c r="R18" s="809">
        <v>28.531690771575256</v>
      </c>
      <c r="S18" s="807">
        <v>24.987683682704244</v>
      </c>
      <c r="T18" s="1855">
        <v>41.235495025640667</v>
      </c>
      <c r="U18" s="312"/>
      <c r="V18" s="312"/>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33"/>
      <c r="BA18" s="2323" t="s">
        <v>61</v>
      </c>
      <c r="BB18" s="148" t="s">
        <v>15</v>
      </c>
      <c r="BC18" s="1039" t="s">
        <v>36</v>
      </c>
      <c r="BD18" s="1058" t="s">
        <v>36</v>
      </c>
      <c r="BE18" s="1058" t="s">
        <v>36</v>
      </c>
      <c r="BF18" s="1058" t="s">
        <v>36</v>
      </c>
      <c r="BG18" s="1078" t="s">
        <v>36</v>
      </c>
      <c r="BH18" s="1098" t="s">
        <v>36</v>
      </c>
      <c r="BI18" s="1058" t="s">
        <v>36</v>
      </c>
      <c r="BJ18" s="1058" t="s">
        <v>36</v>
      </c>
      <c r="BK18" s="1058" t="s">
        <v>36</v>
      </c>
      <c r="BL18" s="1078" t="s">
        <v>36</v>
      </c>
      <c r="BM18" s="1098" t="s">
        <v>36</v>
      </c>
      <c r="BN18" s="1058" t="s">
        <v>36</v>
      </c>
      <c r="BO18" s="1058" t="s">
        <v>36</v>
      </c>
      <c r="BP18" s="1058" t="s">
        <v>36</v>
      </c>
      <c r="BQ18" s="1078" t="s">
        <v>36</v>
      </c>
      <c r="BR18" s="1098" t="s">
        <v>36</v>
      </c>
      <c r="BS18" s="1058" t="s">
        <v>36</v>
      </c>
      <c r="BT18" s="1905" t="s">
        <v>36</v>
      </c>
      <c r="BU18" s="1945"/>
      <c r="BV18" s="1945"/>
      <c r="BW18" s="1945"/>
      <c r="BX18" s="1945"/>
      <c r="BY18" s="1946"/>
      <c r="BZ18" s="1946"/>
      <c r="CA18" s="1946"/>
      <c r="CB18" s="1946"/>
      <c r="CC18" s="1946"/>
      <c r="CD18" s="1946"/>
      <c r="CE18" s="1946"/>
      <c r="CF18" s="1946"/>
      <c r="CG18" s="1946"/>
      <c r="CH18" s="1946"/>
      <c r="CI18" s="1946"/>
      <c r="CJ18" s="1946"/>
      <c r="CK18" s="1946"/>
      <c r="CL18" s="1946"/>
      <c r="CM18" s="1946"/>
      <c r="CN18" s="1946"/>
      <c r="CO18" s="1946"/>
      <c r="CP18" s="1946"/>
      <c r="CQ18" s="1946"/>
      <c r="CR18" s="1946"/>
      <c r="CS18" s="1946"/>
      <c r="CT18" s="1946"/>
      <c r="CU18" s="1946"/>
      <c r="CV18" s="1946"/>
      <c r="CW18" s="1946"/>
      <c r="CX18" s="1946"/>
      <c r="CY18" s="1946"/>
      <c r="CZ18" s="1946"/>
    </row>
    <row r="19" s="135" customFormat="true" ht="15" customHeight="true" x14ac:dyDescent="0.2">
      <c r="A19" s="2303"/>
      <c r="B19" s="969" t="s">
        <v>16</v>
      </c>
      <c r="C19" s="806">
        <v>9.1523761636718142</v>
      </c>
      <c r="D19" s="807">
        <v>6.192300328700413</v>
      </c>
      <c r="E19" s="807">
        <v>5.8851731553850684</v>
      </c>
      <c r="F19" s="807">
        <v>11.982553362280383</v>
      </c>
      <c r="G19" s="808">
        <v>9.3540496139459037</v>
      </c>
      <c r="H19" s="809">
        <v>14.795872707065305</v>
      </c>
      <c r="I19" s="807">
        <v>12.108027815792177</v>
      </c>
      <c r="J19" s="807">
        <v>8.7241499871586399</v>
      </c>
      <c r="K19" s="807">
        <v>11.53689693487981</v>
      </c>
      <c r="L19" s="810">
        <v>7.2389775442605844</v>
      </c>
      <c r="M19" s="811">
        <v>8.4331237185799441</v>
      </c>
      <c r="N19" s="807">
        <v>5.8282328351470447</v>
      </c>
      <c r="O19" s="807">
        <v>5.2586716661556849</v>
      </c>
      <c r="P19" s="807">
        <v>4.1386093832411666</v>
      </c>
      <c r="Q19" s="808">
        <v>11.611016349952918</v>
      </c>
      <c r="R19" s="809">
        <v>6.6047338879436159</v>
      </c>
      <c r="S19" s="807">
        <v>16.094163983136998</v>
      </c>
      <c r="T19" s="1855">
        <v>10.23101765977545</v>
      </c>
      <c r="U19" s="312"/>
      <c r="V19" s="312"/>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33"/>
      <c r="BA19" s="2323"/>
      <c r="BB19" s="148" t="s">
        <v>16</v>
      </c>
      <c r="BC19" s="1039" t="s">
        <v>36</v>
      </c>
      <c r="BD19" s="1058" t="s">
        <v>36</v>
      </c>
      <c r="BE19" s="1058" t="s">
        <v>36</v>
      </c>
      <c r="BF19" s="1058" t="s">
        <v>36</v>
      </c>
      <c r="BG19" s="1078" t="s">
        <v>36</v>
      </c>
      <c r="BH19" s="1098" t="s">
        <v>36</v>
      </c>
      <c r="BI19" s="1058" t="s">
        <v>36</v>
      </c>
      <c r="BJ19" s="1058" t="s">
        <v>36</v>
      </c>
      <c r="BK19" s="1058" t="s">
        <v>36</v>
      </c>
      <c r="BL19" s="1078" t="s">
        <v>36</v>
      </c>
      <c r="BM19" s="1098" t="s">
        <v>36</v>
      </c>
      <c r="BN19" s="1058" t="s">
        <v>36</v>
      </c>
      <c r="BO19" s="1058" t="s">
        <v>36</v>
      </c>
      <c r="BP19" s="1058" t="s">
        <v>36</v>
      </c>
      <c r="BQ19" s="1078" t="s">
        <v>36</v>
      </c>
      <c r="BR19" s="1098" t="s">
        <v>36</v>
      </c>
      <c r="BS19" s="1058" t="s">
        <v>36</v>
      </c>
      <c r="BT19" s="1905" t="s">
        <v>36</v>
      </c>
      <c r="BU19" s="1945"/>
      <c r="BV19" s="1945"/>
      <c r="BW19" s="1945"/>
      <c r="BX19" s="1945"/>
      <c r="BY19" s="1946"/>
      <c r="BZ19" s="1946"/>
      <c r="CA19" s="1946"/>
      <c r="CB19" s="1946"/>
      <c r="CC19" s="1946"/>
      <c r="CD19" s="1946"/>
      <c r="CE19" s="1946"/>
      <c r="CF19" s="1946"/>
      <c r="CG19" s="1946"/>
      <c r="CH19" s="1946"/>
      <c r="CI19" s="1946"/>
      <c r="CJ19" s="1946"/>
      <c r="CK19" s="1946"/>
      <c r="CL19" s="1946"/>
      <c r="CM19" s="1946"/>
      <c r="CN19" s="1946"/>
      <c r="CO19" s="1946"/>
      <c r="CP19" s="1946"/>
      <c r="CQ19" s="1946"/>
      <c r="CR19" s="1946"/>
      <c r="CS19" s="1946"/>
      <c r="CT19" s="1946"/>
      <c r="CU19" s="1946"/>
      <c r="CV19" s="1946"/>
      <c r="CW19" s="1946"/>
      <c r="CX19" s="1946"/>
      <c r="CY19" s="1946"/>
      <c r="CZ19" s="1946"/>
    </row>
    <row r="20" s="135" customFormat="true" ht="15" customHeight="true" x14ac:dyDescent="0.2">
      <c r="A20" s="2303"/>
      <c r="B20" s="969" t="s">
        <v>22</v>
      </c>
      <c r="C20" s="806">
        <v>53.177624395534039</v>
      </c>
      <c r="D20" s="807">
        <v>58.422280560377992</v>
      </c>
      <c r="E20" s="807">
        <v>51.169797086721125</v>
      </c>
      <c r="F20" s="807">
        <v>37.857140692459872</v>
      </c>
      <c r="G20" s="808">
        <v>5.943930308057201</v>
      </c>
      <c r="H20" s="809">
        <v>34.585655261537227</v>
      </c>
      <c r="I20" s="807">
        <v>25.788821162578152</v>
      </c>
      <c r="J20" s="807">
        <v>14.944463589676243</v>
      </c>
      <c r="K20" s="807">
        <v>7.1605131673884408</v>
      </c>
      <c r="L20" s="810">
        <v>1.661451805684431</v>
      </c>
      <c r="M20" s="811">
        <v>55.244215748815947</v>
      </c>
      <c r="N20" s="807">
        <v>58.620499032919568</v>
      </c>
      <c r="O20" s="807">
        <v>60.125888888773183</v>
      </c>
      <c r="P20" s="807">
        <v>56.748763262401582</v>
      </c>
      <c r="Q20" s="808">
        <v>51.247608744956722</v>
      </c>
      <c r="R20" s="809">
        <v>36.420862542686912</v>
      </c>
      <c r="S20" s="807">
        <v>54.313223849586301</v>
      </c>
      <c r="T20" s="1855">
        <v>48.455776161594436</v>
      </c>
      <c r="U20" s="312"/>
      <c r="V20" s="312"/>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33"/>
      <c r="BA20" s="2323"/>
      <c r="BB20" s="148" t="s">
        <v>22</v>
      </c>
      <c r="BC20" s="1039" t="s">
        <v>36</v>
      </c>
      <c r="BD20" s="1058" t="s">
        <v>36</v>
      </c>
      <c r="BE20" s="1058" t="s">
        <v>36</v>
      </c>
      <c r="BF20" s="1058" t="s">
        <v>36</v>
      </c>
      <c r="BG20" s="1078" t="s">
        <v>36</v>
      </c>
      <c r="BH20" s="1098" t="s">
        <v>36</v>
      </c>
      <c r="BI20" s="1058" t="s">
        <v>36</v>
      </c>
      <c r="BJ20" s="1058" t="s">
        <v>36</v>
      </c>
      <c r="BK20" s="1058" t="s">
        <v>36</v>
      </c>
      <c r="BL20" s="1078" t="s">
        <v>36</v>
      </c>
      <c r="BM20" s="1098" t="s">
        <v>36</v>
      </c>
      <c r="BN20" s="1058" t="s">
        <v>36</v>
      </c>
      <c r="BO20" s="1058" t="s">
        <v>36</v>
      </c>
      <c r="BP20" s="1058" t="s">
        <v>36</v>
      </c>
      <c r="BQ20" s="1078" t="s">
        <v>36</v>
      </c>
      <c r="BR20" s="1098" t="s">
        <v>36</v>
      </c>
      <c r="BS20" s="1058" t="s">
        <v>36</v>
      </c>
      <c r="BT20" s="1905" t="s">
        <v>36</v>
      </c>
      <c r="BU20" s="1945"/>
      <c r="BV20" s="1945"/>
      <c r="BW20" s="1945"/>
      <c r="BX20" s="1945"/>
      <c r="BY20" s="1946"/>
      <c r="BZ20" s="1946"/>
      <c r="CA20" s="1946"/>
      <c r="CB20" s="1946"/>
      <c r="CC20" s="1946"/>
      <c r="CD20" s="1946"/>
      <c r="CE20" s="1946"/>
      <c r="CF20" s="1946"/>
      <c r="CG20" s="1946"/>
      <c r="CH20" s="1946"/>
      <c r="CI20" s="1946"/>
      <c r="CJ20" s="1946"/>
      <c r="CK20" s="1946"/>
      <c r="CL20" s="1946"/>
      <c r="CM20" s="1946"/>
      <c r="CN20" s="1946"/>
      <c r="CO20" s="1946"/>
      <c r="CP20" s="1946"/>
      <c r="CQ20" s="1946"/>
      <c r="CR20" s="1946"/>
      <c r="CS20" s="1946"/>
      <c r="CT20" s="1946"/>
      <c r="CU20" s="1946"/>
      <c r="CV20" s="1946"/>
      <c r="CW20" s="1946"/>
      <c r="CX20" s="1946"/>
      <c r="CY20" s="1946"/>
      <c r="CZ20" s="1946"/>
    </row>
    <row r="21" s="135" customFormat="true" ht="15" customHeight="true" x14ac:dyDescent="0.2">
      <c r="A21" s="2303"/>
      <c r="B21" s="969" t="s">
        <v>17</v>
      </c>
      <c r="C21" s="806">
        <v>32.047443939772641</v>
      </c>
      <c r="D21" s="807">
        <v>28.929884303438385</v>
      </c>
      <c r="E21" s="807">
        <v>28.409410493228432</v>
      </c>
      <c r="F21" s="807">
        <v>4.2521574589355673</v>
      </c>
      <c r="G21" s="808">
        <v>0.14698487853526085</v>
      </c>
      <c r="H21" s="809">
        <v>10.730759009145316</v>
      </c>
      <c r="I21" s="807">
        <v>2.6507464735850474</v>
      </c>
      <c r="J21" s="807">
        <v>0.38532083855773697</v>
      </c>
      <c r="K21" s="807">
        <v>0</v>
      </c>
      <c r="L21" s="810">
        <v>0</v>
      </c>
      <c r="M21" s="811">
        <v>33.810455333749594</v>
      </c>
      <c r="N21" s="807">
        <v>33.630282751116347</v>
      </c>
      <c r="O21" s="807">
        <v>28.820599855126861</v>
      </c>
      <c r="P21" s="807">
        <v>32.02475224244867</v>
      </c>
      <c r="Q21" s="808">
        <v>14.800939582172875</v>
      </c>
      <c r="R21" s="809">
        <v>28.442712797793813</v>
      </c>
      <c r="S21" s="807">
        <v>4.6049284845720919</v>
      </c>
      <c r="T21" s="1855">
        <v>7.7711152989219878E-2</v>
      </c>
      <c r="U21" s="312"/>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33"/>
      <c r="BA21" s="2323"/>
      <c r="BB21" s="148" t="s">
        <v>17</v>
      </c>
      <c r="BC21" s="1039" t="s">
        <v>36</v>
      </c>
      <c r="BD21" s="1058" t="s">
        <v>36</v>
      </c>
      <c r="BE21" s="1058" t="s">
        <v>36</v>
      </c>
      <c r="BF21" s="1058" t="s">
        <v>36</v>
      </c>
      <c r="BG21" s="1078" t="s">
        <v>36</v>
      </c>
      <c r="BH21" s="1098" t="s">
        <v>36</v>
      </c>
      <c r="BI21" s="1058" t="s">
        <v>36</v>
      </c>
      <c r="BJ21" s="1058" t="s">
        <v>36</v>
      </c>
      <c r="BK21" s="1058" t="s">
        <v>36</v>
      </c>
      <c r="BL21" s="1078" t="s">
        <v>36</v>
      </c>
      <c r="BM21" s="1098" t="s">
        <v>36</v>
      </c>
      <c r="BN21" s="1058" t="s">
        <v>36</v>
      </c>
      <c r="BO21" s="1058" t="s">
        <v>36</v>
      </c>
      <c r="BP21" s="1058" t="s">
        <v>36</v>
      </c>
      <c r="BQ21" s="1078" t="s">
        <v>36</v>
      </c>
      <c r="BR21" s="1098" t="s">
        <v>36</v>
      </c>
      <c r="BS21" s="1058" t="s">
        <v>36</v>
      </c>
      <c r="BT21" s="1905" t="s">
        <v>36</v>
      </c>
      <c r="BU21" s="1945"/>
      <c r="BV21" s="1945"/>
      <c r="BW21" s="1945"/>
      <c r="BX21" s="1945"/>
      <c r="BY21" s="1946"/>
      <c r="BZ21" s="1946"/>
      <c r="CA21" s="1946"/>
      <c r="CB21" s="1946"/>
      <c r="CC21" s="1946"/>
      <c r="CD21" s="1946"/>
      <c r="CE21" s="1946"/>
      <c r="CF21" s="1946"/>
      <c r="CG21" s="1946"/>
      <c r="CH21" s="1946"/>
      <c r="CI21" s="1946"/>
      <c r="CJ21" s="1946"/>
      <c r="CK21" s="1946"/>
      <c r="CL21" s="1946"/>
      <c r="CM21" s="1946"/>
      <c r="CN21" s="1946"/>
      <c r="CO21" s="1946"/>
      <c r="CP21" s="1946"/>
      <c r="CQ21" s="1946"/>
      <c r="CR21" s="1946"/>
      <c r="CS21" s="1946"/>
      <c r="CT21" s="1946"/>
      <c r="CU21" s="1946"/>
      <c r="CV21" s="1946"/>
      <c r="CW21" s="1946"/>
      <c r="CX21" s="1946"/>
      <c r="CY21" s="1946"/>
      <c r="CZ21" s="1946"/>
    </row>
    <row r="22" s="135" customFormat="true" ht="15" customHeight="true" x14ac:dyDescent="0.2">
      <c r="A22" s="2303" t="s">
        <v>55</v>
      </c>
      <c r="B22" s="969" t="s">
        <v>50</v>
      </c>
      <c r="C22" s="806">
        <v>61.945302837120686</v>
      </c>
      <c r="D22" s="807">
        <v>48.959369425880872</v>
      </c>
      <c r="E22" s="807">
        <v>28.819514122315216</v>
      </c>
      <c r="F22" s="807">
        <v>20.698580220390159</v>
      </c>
      <c r="G22" s="808">
        <v>9.9607504774771378</v>
      </c>
      <c r="H22" s="809">
        <v>27.057246721721128</v>
      </c>
      <c r="I22" s="807">
        <v>16.920003716901771</v>
      </c>
      <c r="J22" s="807">
        <v>10.303682266834549</v>
      </c>
      <c r="K22" s="807">
        <v>12.426713382938754</v>
      </c>
      <c r="L22" s="810">
        <v>7.3612816918513619</v>
      </c>
      <c r="M22" s="811">
        <v>77.047695708323772</v>
      </c>
      <c r="N22" s="807">
        <v>75.210591219904501</v>
      </c>
      <c r="O22" s="807">
        <v>47.574671471507727</v>
      </c>
      <c r="P22" s="807">
        <v>36.864696023312113</v>
      </c>
      <c r="Q22" s="808">
        <v>34.198880394946165</v>
      </c>
      <c r="R22" s="809">
        <v>18.797398858720594</v>
      </c>
      <c r="S22" s="807">
        <v>39.175852347359161</v>
      </c>
      <c r="T22" s="1855">
        <v>19.878979798595488</v>
      </c>
      <c r="U22" s="312"/>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33"/>
      <c r="BA22" s="2323" t="s">
        <v>55</v>
      </c>
      <c r="BB22" s="148" t="s">
        <v>50</v>
      </c>
      <c r="BC22" s="1039" t="s">
        <v>36</v>
      </c>
      <c r="BD22" s="1058" t="s">
        <v>36</v>
      </c>
      <c r="BE22" s="1058" t="s">
        <v>36</v>
      </c>
      <c r="BF22" s="1058" t="s">
        <v>36</v>
      </c>
      <c r="BG22" s="1078" t="s">
        <v>36</v>
      </c>
      <c r="BH22" s="1098" t="s">
        <v>36</v>
      </c>
      <c r="BI22" s="1058" t="s">
        <v>36</v>
      </c>
      <c r="BJ22" s="1058" t="s">
        <v>36</v>
      </c>
      <c r="BK22" s="1058" t="s">
        <v>36</v>
      </c>
      <c r="BL22" s="1078" t="s">
        <v>36</v>
      </c>
      <c r="BM22" s="1098" t="s">
        <v>36</v>
      </c>
      <c r="BN22" s="1058" t="s">
        <v>36</v>
      </c>
      <c r="BO22" s="1058" t="s">
        <v>36</v>
      </c>
      <c r="BP22" s="1058" t="s">
        <v>36</v>
      </c>
      <c r="BQ22" s="1078" t="s">
        <v>36</v>
      </c>
      <c r="BR22" s="1098" t="s">
        <v>36</v>
      </c>
      <c r="BS22" s="1058" t="s">
        <v>36</v>
      </c>
      <c r="BT22" s="1905" t="s">
        <v>36</v>
      </c>
      <c r="BU22" s="1945"/>
      <c r="BV22" s="1945"/>
      <c r="BW22" s="1945"/>
      <c r="BX22" s="1945"/>
      <c r="BY22" s="1946"/>
      <c r="BZ22" s="1946"/>
      <c r="CA22" s="1946"/>
      <c r="CB22" s="1946"/>
      <c r="CC22" s="1946"/>
      <c r="CD22" s="1946"/>
      <c r="CE22" s="1946"/>
      <c r="CF22" s="1946"/>
      <c r="CG22" s="1946"/>
      <c r="CH22" s="1946"/>
      <c r="CI22" s="1946"/>
      <c r="CJ22" s="1946"/>
      <c r="CK22" s="1946"/>
      <c r="CL22" s="1946"/>
      <c r="CM22" s="1946"/>
      <c r="CN22" s="1946"/>
      <c r="CO22" s="1946"/>
      <c r="CP22" s="1946"/>
      <c r="CQ22" s="1946"/>
      <c r="CR22" s="1946"/>
      <c r="CS22" s="1946"/>
      <c r="CT22" s="1946"/>
      <c r="CU22" s="1946"/>
      <c r="CV22" s="1946"/>
      <c r="CW22" s="1946"/>
      <c r="CX22" s="1946"/>
      <c r="CY22" s="1946"/>
      <c r="CZ22" s="1946"/>
    </row>
    <row r="23" s="135" customFormat="true" ht="15" customHeight="true" x14ac:dyDescent="0.2">
      <c r="A23" s="2304"/>
      <c r="B23" s="970" t="s">
        <v>49</v>
      </c>
      <c r="C23" s="814">
        <v>38.054697162879272</v>
      </c>
      <c r="D23" s="815">
        <v>51.040630574119142</v>
      </c>
      <c r="E23" s="815">
        <v>71.180485877684845</v>
      </c>
      <c r="F23" s="815">
        <v>79.301419779609859</v>
      </c>
      <c r="G23" s="816">
        <v>90.039249522522866</v>
      </c>
      <c r="H23" s="817">
        <v>72.942753278278744</v>
      </c>
      <c r="I23" s="815">
        <v>83.079996283098211</v>
      </c>
      <c r="J23" s="815">
        <v>89.696317733165486</v>
      </c>
      <c r="K23" s="815">
        <v>87.573286617061228</v>
      </c>
      <c r="L23" s="818">
        <v>92.638718308148597</v>
      </c>
      <c r="M23" s="819">
        <v>22.952304291676221</v>
      </c>
      <c r="N23" s="815">
        <v>24.789408780095524</v>
      </c>
      <c r="O23" s="815">
        <v>52.425328528492301</v>
      </c>
      <c r="P23" s="815">
        <v>63.135303976687887</v>
      </c>
      <c r="Q23" s="816">
        <v>65.801119605053884</v>
      </c>
      <c r="R23" s="817">
        <v>81.202601141279501</v>
      </c>
      <c r="S23" s="815">
        <v>60.824147652640747</v>
      </c>
      <c r="T23" s="1856">
        <v>80.121020201404548</v>
      </c>
      <c r="U23" s="312"/>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33"/>
      <c r="BA23" s="2324"/>
      <c r="BB23" s="149" t="s">
        <v>49</v>
      </c>
      <c r="BC23" s="1040" t="s">
        <v>36</v>
      </c>
      <c r="BD23" s="1059" t="s">
        <v>36</v>
      </c>
      <c r="BE23" s="1059" t="s">
        <v>36</v>
      </c>
      <c r="BF23" s="1059" t="s">
        <v>36</v>
      </c>
      <c r="BG23" s="1079" t="s">
        <v>36</v>
      </c>
      <c r="BH23" s="1099" t="s">
        <v>36</v>
      </c>
      <c r="BI23" s="1059" t="s">
        <v>36</v>
      </c>
      <c r="BJ23" s="1059" t="s">
        <v>36</v>
      </c>
      <c r="BK23" s="1059" t="s">
        <v>36</v>
      </c>
      <c r="BL23" s="1079" t="s">
        <v>36</v>
      </c>
      <c r="BM23" s="1099" t="s">
        <v>36</v>
      </c>
      <c r="BN23" s="1059" t="s">
        <v>36</v>
      </c>
      <c r="BO23" s="1059" t="s">
        <v>36</v>
      </c>
      <c r="BP23" s="1059" t="s">
        <v>36</v>
      </c>
      <c r="BQ23" s="1079" t="s">
        <v>36</v>
      </c>
      <c r="BR23" s="1099" t="s">
        <v>36</v>
      </c>
      <c r="BS23" s="1059" t="s">
        <v>36</v>
      </c>
      <c r="BT23" s="1906" t="s">
        <v>36</v>
      </c>
      <c r="BU23" s="1947"/>
      <c r="BV23" s="1947"/>
      <c r="BW23" s="1947"/>
      <c r="BX23" s="1947"/>
      <c r="BY23" s="1948"/>
      <c r="BZ23" s="1948"/>
      <c r="CA23" s="1948"/>
      <c r="CB23" s="1948"/>
      <c r="CC23" s="1948"/>
      <c r="CD23" s="1948"/>
      <c r="CE23" s="1948"/>
      <c r="CF23" s="1948"/>
      <c r="CG23" s="1948"/>
      <c r="CH23" s="1948"/>
      <c r="CI23" s="1948"/>
      <c r="CJ23" s="1948"/>
      <c r="CK23" s="1948"/>
      <c r="CL23" s="1948"/>
      <c r="CM23" s="1948"/>
      <c r="CN23" s="1948"/>
      <c r="CO23" s="1948"/>
      <c r="CP23" s="1948"/>
      <c r="CQ23" s="1948"/>
      <c r="CR23" s="1948"/>
      <c r="CS23" s="1948"/>
      <c r="CT23" s="1948"/>
      <c r="CU23" s="1948"/>
      <c r="CV23" s="1948"/>
      <c r="CW23" s="1948"/>
      <c r="CX23" s="1948"/>
      <c r="CY23" s="1948"/>
      <c r="CZ23" s="1948"/>
    </row>
    <row r="24" s="131" customFormat="true" ht="15" customHeight="true" x14ac:dyDescent="0.2">
      <c r="A24" s="2270" t="s">
        <v>48</v>
      </c>
      <c r="B24" s="248" t="s">
        <v>60</v>
      </c>
      <c r="C24" s="254">
        <f t="shared" ref="C24:T24" si="0">(C61+C62)/(C61+C62+C63)*100</f>
        <v>15.935232130715113</v>
      </c>
      <c r="D24" s="255">
        <f t="shared" si="0"/>
        <v>20.570859403538311</v>
      </c>
      <c r="E24" s="255">
        <f t="shared" si="0"/>
        <v>26.796298534907866</v>
      </c>
      <c r="F24" s="255">
        <f t="shared" si="0"/>
        <v>40.946507140137243</v>
      </c>
      <c r="G24" s="256">
        <f t="shared" si="0"/>
        <v>47.595401705402459</v>
      </c>
      <c r="H24" s="257">
        <f t="shared" si="0"/>
        <v>35.733066605673123</v>
      </c>
      <c r="I24" s="255">
        <f t="shared" si="0"/>
        <v>28.004530690921669</v>
      </c>
      <c r="J24" s="255">
        <f t="shared" si="0"/>
        <v>35.439250586358249</v>
      </c>
      <c r="K24" s="255">
        <f t="shared" si="0"/>
        <v>60.196784657686898</v>
      </c>
      <c r="L24" s="258">
        <f t="shared" si="0"/>
        <v>37.867087019779163</v>
      </c>
      <c r="M24" s="254">
        <f t="shared" si="0"/>
        <v>12.998083841709013</v>
      </c>
      <c r="N24" s="255">
        <f t="shared" si="0"/>
        <v>12.110763071286861</v>
      </c>
      <c r="O24" s="255">
        <f t="shared" si="0"/>
        <v>24.089446336848127</v>
      </c>
      <c r="P24" s="255">
        <f t="shared" si="0"/>
        <v>22.956181919599739</v>
      </c>
      <c r="Q24" s="256">
        <f t="shared" si="0"/>
        <v>51.787629993274066</v>
      </c>
      <c r="R24" s="257">
        <f t="shared" si="0"/>
        <v>22.785249690977917</v>
      </c>
      <c r="S24" s="255">
        <f t="shared" si="0"/>
        <v>41.239878916220746</v>
      </c>
      <c r="T24" s="258">
        <f t="shared" si="0"/>
        <v>28.282172491984237</v>
      </c>
      <c r="U24" s="1890"/>
      <c r="V24" s="1890"/>
      <c r="W24" s="1890"/>
      <c r="X24" s="1890"/>
      <c r="Y24" s="1890"/>
      <c r="Z24" s="1890"/>
      <c r="AA24" s="1890"/>
      <c r="AB24" s="1890"/>
      <c r="AC24" s="1890"/>
      <c r="AD24" s="1890"/>
      <c r="AE24" s="1890"/>
      <c r="AF24" s="1890"/>
      <c r="AG24" s="1890"/>
      <c r="AH24" s="1890"/>
      <c r="AI24" s="1890"/>
      <c r="AJ24" s="1890"/>
      <c r="AK24" s="1890"/>
      <c r="AL24" s="1890"/>
      <c r="AM24" s="1890"/>
      <c r="AN24" s="1890"/>
      <c r="AO24" s="1890"/>
      <c r="AP24" s="1890"/>
      <c r="AQ24" s="1890"/>
      <c r="AR24" s="1890"/>
      <c r="AS24" s="1890"/>
      <c r="AT24" s="1890"/>
      <c r="AU24" s="1890"/>
      <c r="AV24" s="1890"/>
      <c r="AW24" s="1890"/>
      <c r="AX24" s="1890"/>
      <c r="AY24" s="1890"/>
      <c r="AZ24" s="645"/>
      <c r="BB24" s="133"/>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2271"/>
      <c r="B25" s="240" t="s">
        <v>59</v>
      </c>
      <c r="C25" s="259"/>
      <c r="D25" s="260"/>
      <c r="E25" s="260"/>
      <c r="F25" s="260"/>
      <c r="G25" s="261"/>
      <c r="H25" s="262"/>
      <c r="I25" s="260"/>
      <c r="J25" s="260"/>
      <c r="K25" s="260"/>
      <c r="L25" s="263"/>
      <c r="M25" s="259"/>
      <c r="N25" s="260"/>
      <c r="O25" s="260"/>
      <c r="P25" s="260"/>
      <c r="Q25" s="261"/>
      <c r="R25" s="262"/>
      <c r="S25" s="260"/>
      <c r="T25" s="263"/>
      <c r="U25" s="1890"/>
      <c r="V25" s="1890"/>
      <c r="W25" s="1890"/>
      <c r="X25" s="1890"/>
      <c r="Y25" s="1890"/>
      <c r="Z25" s="1890"/>
      <c r="AA25" s="1890"/>
      <c r="AB25" s="1890"/>
      <c r="AC25" s="1890"/>
      <c r="AD25" s="1890"/>
      <c r="AE25" s="1890"/>
      <c r="AF25" s="1890"/>
      <c r="AG25" s="1890"/>
      <c r="AH25" s="1890"/>
      <c r="AI25" s="1890"/>
      <c r="AJ25" s="1890"/>
      <c r="AK25" s="1890"/>
      <c r="AL25" s="1890"/>
      <c r="AM25" s="1890"/>
      <c r="AN25" s="1890"/>
      <c r="AO25" s="1890"/>
      <c r="AP25" s="1890"/>
      <c r="AQ25" s="1890"/>
      <c r="AR25" s="1890"/>
      <c r="AS25" s="1890"/>
      <c r="AT25" s="1890"/>
      <c r="AU25" s="1890"/>
      <c r="AV25" s="1890"/>
      <c r="AW25" s="1890"/>
      <c r="AX25" s="1890"/>
      <c r="AY25" s="1890"/>
      <c r="AZ25" s="645"/>
      <c r="BB25" s="133"/>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2272"/>
      <c r="B26" s="241" t="s">
        <v>47</v>
      </c>
      <c r="C26" s="264"/>
      <c r="D26" s="265"/>
      <c r="E26" s="265"/>
      <c r="F26" s="265"/>
      <c r="G26" s="266"/>
      <c r="H26" s="267"/>
      <c r="I26" s="265"/>
      <c r="J26" s="265"/>
      <c r="K26" s="265"/>
      <c r="L26" s="268"/>
      <c r="M26" s="264"/>
      <c r="N26" s="265"/>
      <c r="O26" s="265"/>
      <c r="P26" s="265"/>
      <c r="Q26" s="266"/>
      <c r="R26" s="1815"/>
      <c r="S26" s="1816"/>
      <c r="T26" s="1857"/>
      <c r="U26" s="1890"/>
      <c r="V26" s="1890"/>
      <c r="W26" s="1890"/>
      <c r="X26" s="1890"/>
      <c r="Y26" s="1890"/>
      <c r="Z26" s="1890"/>
      <c r="AA26" s="1890"/>
      <c r="AB26" s="1890"/>
      <c r="AC26" s="1890"/>
      <c r="AD26" s="1890"/>
      <c r="AE26" s="1890"/>
      <c r="AF26" s="1890"/>
      <c r="AG26" s="1890"/>
      <c r="AH26" s="1890"/>
      <c r="AI26" s="1890"/>
      <c r="AJ26" s="1890"/>
      <c r="AK26" s="1890"/>
      <c r="AL26" s="1890"/>
      <c r="AM26" s="1890"/>
      <c r="AN26" s="1890"/>
      <c r="AO26" s="1890"/>
      <c r="AP26" s="1890"/>
      <c r="AQ26" s="1890"/>
      <c r="AR26" s="1890"/>
      <c r="AS26" s="1890"/>
      <c r="AT26" s="1890"/>
      <c r="AU26" s="1890"/>
      <c r="AV26" s="1890"/>
      <c r="AW26" s="1890"/>
      <c r="AX26" s="1890"/>
      <c r="AY26" s="1890"/>
      <c r="AZ26" s="645"/>
      <c r="BB26" s="133"/>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292" t="s">
        <v>114</v>
      </c>
      <c r="D27" s="2293"/>
      <c r="E27" s="2293"/>
      <c r="F27" s="2293"/>
      <c r="G27" s="2294"/>
      <c r="H27" s="2295" t="s">
        <v>39</v>
      </c>
      <c r="I27" s="2296"/>
      <c r="J27" s="2296"/>
      <c r="K27" s="2296"/>
      <c r="L27" s="2297"/>
      <c r="M27" s="2298" t="s">
        <v>38</v>
      </c>
      <c r="N27" s="2296"/>
      <c r="O27" s="2296"/>
      <c r="P27" s="2296"/>
      <c r="Q27" s="2297"/>
      <c r="R27" s="1809" t="s">
        <v>137</v>
      </c>
      <c r="S27" s="1844"/>
      <c r="T27" s="1845"/>
      <c r="U27" s="312"/>
      <c r="V27" s="312"/>
      <c r="W27" s="312"/>
      <c r="X27" s="312"/>
      <c r="Y27" s="312"/>
      <c r="Z27" s="312"/>
      <c r="AA27" s="312"/>
      <c r="AB27" s="312"/>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633"/>
      <c r="BA27" s="217" t="s">
        <v>128</v>
      </c>
      <c r="BB27" s="115" t="s">
        <v>95</v>
      </c>
      <c r="BC27" s="2325" t="s">
        <v>114</v>
      </c>
      <c r="BD27" s="2326"/>
      <c r="BE27" s="2326"/>
      <c r="BF27" s="2326"/>
      <c r="BG27" s="2327"/>
      <c r="BH27" s="2328" t="s">
        <v>39</v>
      </c>
      <c r="BI27" s="2326"/>
      <c r="BJ27" s="2326"/>
      <c r="BK27" s="2326"/>
      <c r="BL27" s="2327"/>
      <c r="BM27" s="2328" t="s">
        <v>38</v>
      </c>
      <c r="BN27" s="2326"/>
      <c r="BO27" s="2326"/>
      <c r="BP27" s="2326"/>
      <c r="BQ27" s="2329"/>
      <c r="BR27" s="1824" t="s">
        <v>137</v>
      </c>
      <c r="BS27" s="1825"/>
      <c r="BT27" s="1825"/>
      <c r="BU27" s="1949"/>
      <c r="BV27" s="1949"/>
      <c r="BW27" s="1949"/>
      <c r="BX27" s="1949"/>
      <c r="BY27" s="1950"/>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12.75" x14ac:dyDescent="0.2">
      <c r="A28" s="184" t="s">
        <v>69</v>
      </c>
      <c r="B28" s="243"/>
      <c r="C28" s="272" t="s">
        <v>0</v>
      </c>
      <c r="D28" s="273" t="s">
        <v>1</v>
      </c>
      <c r="E28" s="273" t="s">
        <v>2</v>
      </c>
      <c r="F28" s="273" t="s">
        <v>3</v>
      </c>
      <c r="G28" s="274" t="s">
        <v>4</v>
      </c>
      <c r="H28" s="748" t="s">
        <v>0</v>
      </c>
      <c r="I28" s="694" t="s">
        <v>1</v>
      </c>
      <c r="J28" s="694" t="s">
        <v>2</v>
      </c>
      <c r="K28" s="694" t="s">
        <v>3</v>
      </c>
      <c r="L28" s="695" t="s">
        <v>4</v>
      </c>
      <c r="M28" s="736" t="s">
        <v>0</v>
      </c>
      <c r="N28" s="694" t="s">
        <v>1</v>
      </c>
      <c r="O28" s="694" t="s">
        <v>2</v>
      </c>
      <c r="P28" s="694" t="s">
        <v>3</v>
      </c>
      <c r="Q28" s="762" t="s">
        <v>4</v>
      </c>
      <c r="R28" s="748" t="s">
        <v>146</v>
      </c>
      <c r="S28" s="694" t="s">
        <v>147</v>
      </c>
      <c r="T28" s="696" t="s">
        <v>148</v>
      </c>
      <c r="U28" s="312"/>
      <c r="V28" s="312"/>
      <c r="W28" s="312"/>
      <c r="X28" s="312"/>
      <c r="Y28" s="312"/>
      <c r="Z28" s="312"/>
      <c r="AA28" s="312"/>
      <c r="AB28" s="312"/>
      <c r="AC28" s="312"/>
      <c r="AD28" s="312"/>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633"/>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146</v>
      </c>
      <c r="BS28" s="168" t="s">
        <v>147</v>
      </c>
      <c r="BT28" s="1907" t="s">
        <v>148</v>
      </c>
      <c r="BU28" s="1951"/>
      <c r="BV28" s="1951"/>
      <c r="BW28" s="1951"/>
      <c r="BX28" s="1951"/>
      <c r="BY28" s="1952"/>
      <c r="BZ28" s="1952"/>
      <c r="CA28" s="1952"/>
      <c r="CB28" s="1952"/>
      <c r="CC28" s="1952"/>
      <c r="CD28" s="1952"/>
      <c r="CE28" s="1952"/>
      <c r="CF28" s="1952"/>
      <c r="CG28" s="1952"/>
      <c r="CH28" s="1952"/>
      <c r="CI28" s="1952"/>
      <c r="CJ28" s="1952"/>
      <c r="CK28" s="1952"/>
      <c r="CL28" s="1952"/>
      <c r="CM28" s="1952"/>
      <c r="CN28" s="1952"/>
      <c r="CO28" s="1952"/>
      <c r="CP28" s="1952"/>
      <c r="CQ28" s="1952"/>
      <c r="CR28" s="1952"/>
      <c r="CS28" s="1952"/>
      <c r="CT28" s="1952"/>
      <c r="CU28" s="1952"/>
      <c r="CV28" s="1952"/>
      <c r="CW28" s="1952"/>
      <c r="CX28" s="1952"/>
      <c r="CY28" s="1952"/>
      <c r="CZ28" s="1952"/>
    </row>
    <row r="29" s="135" customFormat="true" ht="15" customHeight="true" x14ac:dyDescent="0.2">
      <c r="A29" s="2266" t="s">
        <v>58</v>
      </c>
      <c r="B29" s="971" t="s">
        <v>50</v>
      </c>
      <c r="C29" s="822">
        <v>5.1736919786135767</v>
      </c>
      <c r="D29" s="823">
        <v>3.4866594028149311</v>
      </c>
      <c r="E29" s="823">
        <v>8.1622092838128193</v>
      </c>
      <c r="F29" s="823">
        <v>28.176438921407161</v>
      </c>
      <c r="G29" s="824">
        <v>69.977223753856336</v>
      </c>
      <c r="H29" s="825">
        <v>25.282379685056135</v>
      </c>
      <c r="I29" s="823">
        <v>38.302267168405493</v>
      </c>
      <c r="J29" s="823">
        <v>49.609336106455849</v>
      </c>
      <c r="K29" s="823">
        <v>64.709814293509083</v>
      </c>
      <c r="L29" s="826">
        <v>87.315782289527704</v>
      </c>
      <c r="M29" s="827">
        <v>3.8837846869677297</v>
      </c>
      <c r="N29" s="823">
        <v>1.7956275478897756</v>
      </c>
      <c r="O29" s="823">
        <v>1.9236606312778619</v>
      </c>
      <c r="P29" s="823">
        <v>3.075605451139086</v>
      </c>
      <c r="Q29" s="824">
        <v>11.726607786966571</v>
      </c>
      <c r="R29" s="825">
        <v>18.980183177603049</v>
      </c>
      <c r="S29" s="823">
        <v>17.279093559501142</v>
      </c>
      <c r="T29" s="1858">
        <v>35.48490265689351</v>
      </c>
      <c r="U29" s="312"/>
      <c r="V29" s="312"/>
      <c r="W29" s="312"/>
      <c r="X29" s="312"/>
      <c r="Y29" s="312"/>
      <c r="Z29" s="312"/>
      <c r="AA29" s="312"/>
      <c r="AB29" s="312"/>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633"/>
      <c r="BA29" s="2290" t="s">
        <v>58</v>
      </c>
      <c r="BB29" s="150" t="s">
        <v>50</v>
      </c>
      <c r="BC29" s="1041" t="s">
        <v>36</v>
      </c>
      <c r="BD29" s="1060" t="s">
        <v>36</v>
      </c>
      <c r="BE29" s="1060" t="s">
        <v>36</v>
      </c>
      <c r="BF29" s="1060" t="s">
        <v>36</v>
      </c>
      <c r="BG29" s="1080" t="s">
        <v>36</v>
      </c>
      <c r="BH29" s="1100" t="s">
        <v>36</v>
      </c>
      <c r="BI29" s="1060" t="s">
        <v>36</v>
      </c>
      <c r="BJ29" s="1060" t="s">
        <v>36</v>
      </c>
      <c r="BK29" s="1060" t="s">
        <v>36</v>
      </c>
      <c r="BL29" s="1080" t="s">
        <v>36</v>
      </c>
      <c r="BM29" s="1100" t="s">
        <v>36</v>
      </c>
      <c r="BN29" s="1060" t="s">
        <v>36</v>
      </c>
      <c r="BO29" s="1060" t="s">
        <v>36</v>
      </c>
      <c r="BP29" s="1060" t="s">
        <v>36</v>
      </c>
      <c r="BQ29" s="1080" t="s">
        <v>36</v>
      </c>
      <c r="BR29" s="1100" t="s">
        <v>36</v>
      </c>
      <c r="BS29" s="1060" t="s">
        <v>36</v>
      </c>
      <c r="BT29" s="1908" t="s">
        <v>36</v>
      </c>
      <c r="BU29" s="1953"/>
      <c r="BV29" s="1953"/>
      <c r="BW29" s="1953"/>
      <c r="BX29" s="1953"/>
      <c r="BY29" s="1954"/>
      <c r="BZ29" s="1954"/>
      <c r="CA29" s="1954"/>
      <c r="CB29" s="1954"/>
      <c r="CC29" s="1954"/>
      <c r="CD29" s="1954"/>
      <c r="CE29" s="1954"/>
      <c r="CF29" s="1954"/>
      <c r="CG29" s="1954"/>
      <c r="CH29" s="1954"/>
      <c r="CI29" s="1954"/>
      <c r="CJ29" s="1954"/>
      <c r="CK29" s="1954"/>
      <c r="CL29" s="1954"/>
      <c r="CM29" s="1954"/>
      <c r="CN29" s="1954"/>
      <c r="CO29" s="1954"/>
      <c r="CP29" s="1954"/>
      <c r="CQ29" s="1954"/>
      <c r="CR29" s="1954"/>
      <c r="CS29" s="1954"/>
      <c r="CT29" s="1954"/>
      <c r="CU29" s="1954"/>
      <c r="CV29" s="1954"/>
      <c r="CW29" s="1954"/>
      <c r="CX29" s="1954"/>
      <c r="CY29" s="1954"/>
      <c r="CZ29" s="1954"/>
    </row>
    <row r="30" s="135" customFormat="true" ht="15" customHeight="true" x14ac:dyDescent="0.2">
      <c r="A30" s="2267"/>
      <c r="B30" s="972" t="s">
        <v>49</v>
      </c>
      <c r="C30" s="828">
        <v>94.826308021386367</v>
      </c>
      <c r="D30" s="829">
        <v>96.513340597185078</v>
      </c>
      <c r="E30" s="829">
        <v>91.837790716187158</v>
      </c>
      <c r="F30" s="829">
        <v>71.823561078593031</v>
      </c>
      <c r="G30" s="830">
        <v>30.022776246143973</v>
      </c>
      <c r="H30" s="831">
        <v>74.717620314943815</v>
      </c>
      <c r="I30" s="829">
        <v>61.697732831594621</v>
      </c>
      <c r="J30" s="829">
        <v>50.390663893544172</v>
      </c>
      <c r="K30" s="829">
        <v>35.290185706490853</v>
      </c>
      <c r="L30" s="832">
        <v>12.684217710472248</v>
      </c>
      <c r="M30" s="833">
        <v>96.116215313032313</v>
      </c>
      <c r="N30" s="829">
        <v>98.204372452110206</v>
      </c>
      <c r="O30" s="829">
        <v>98.076339368722159</v>
      </c>
      <c r="P30" s="829">
        <v>96.924394548860931</v>
      </c>
      <c r="Q30" s="830">
        <v>88.273392213033446</v>
      </c>
      <c r="R30" s="831">
        <v>81.019816822397033</v>
      </c>
      <c r="S30" s="829">
        <v>82.720906440498538</v>
      </c>
      <c r="T30" s="1859">
        <v>64.515097343106177</v>
      </c>
      <c r="U30" s="312"/>
      <c r="V30" s="312"/>
      <c r="W30" s="312"/>
      <c r="X30" s="312"/>
      <c r="Y30" s="312"/>
      <c r="Z30" s="312"/>
      <c r="AA30" s="312"/>
      <c r="AB30" s="312"/>
      <c r="AC30" s="312"/>
      <c r="AD30" s="312"/>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633"/>
      <c r="BA30" s="2291"/>
      <c r="BB30" s="151" t="s">
        <v>49</v>
      </c>
      <c r="BC30" s="1042" t="s">
        <v>36</v>
      </c>
      <c r="BD30" s="1061" t="s">
        <v>36</v>
      </c>
      <c r="BE30" s="1061" t="s">
        <v>36</v>
      </c>
      <c r="BF30" s="1061" t="s">
        <v>36</v>
      </c>
      <c r="BG30" s="1081" t="s">
        <v>36</v>
      </c>
      <c r="BH30" s="1101" t="s">
        <v>36</v>
      </c>
      <c r="BI30" s="1061" t="s">
        <v>36</v>
      </c>
      <c r="BJ30" s="1061" t="s">
        <v>36</v>
      </c>
      <c r="BK30" s="1061" t="s">
        <v>36</v>
      </c>
      <c r="BL30" s="1081" t="s">
        <v>36</v>
      </c>
      <c r="BM30" s="1101" t="s">
        <v>36</v>
      </c>
      <c r="BN30" s="1061" t="s">
        <v>36</v>
      </c>
      <c r="BO30" s="1061" t="s">
        <v>36</v>
      </c>
      <c r="BP30" s="1061" t="s">
        <v>36</v>
      </c>
      <c r="BQ30" s="1081" t="s">
        <v>36</v>
      </c>
      <c r="BR30" s="1101" t="s">
        <v>36</v>
      </c>
      <c r="BS30" s="1061" t="s">
        <v>36</v>
      </c>
      <c r="BT30" s="1909" t="s">
        <v>36</v>
      </c>
      <c r="BU30" s="1955"/>
      <c r="BV30" s="1955"/>
      <c r="BW30" s="1955"/>
      <c r="BX30" s="1955"/>
      <c r="BY30" s="1956"/>
      <c r="BZ30" s="1956"/>
      <c r="CA30" s="1956"/>
      <c r="CB30" s="1956"/>
      <c r="CC30" s="1956"/>
      <c r="CD30" s="1956"/>
      <c r="CE30" s="1956"/>
      <c r="CF30" s="1956"/>
      <c r="CG30" s="1956"/>
      <c r="CH30" s="1956"/>
      <c r="CI30" s="1956"/>
      <c r="CJ30" s="1956"/>
      <c r="CK30" s="1956"/>
      <c r="CL30" s="1956"/>
      <c r="CM30" s="1956"/>
      <c r="CN30" s="1956"/>
      <c r="CO30" s="1956"/>
      <c r="CP30" s="1956"/>
      <c r="CQ30" s="1956"/>
      <c r="CR30" s="1956"/>
      <c r="CS30" s="1956"/>
      <c r="CT30" s="1956"/>
      <c r="CU30" s="1956"/>
      <c r="CV30" s="1956"/>
      <c r="CW30" s="1956"/>
      <c r="CX30" s="1956"/>
      <c r="CY30" s="1956"/>
      <c r="CZ30" s="1956"/>
    </row>
    <row r="31" s="130" customFormat="true" ht="15" customHeight="true" x14ac:dyDescent="0.2">
      <c r="A31" s="2256" t="s">
        <v>103</v>
      </c>
      <c r="B31" s="249" t="s">
        <v>50</v>
      </c>
      <c r="C31" s="834">
        <v>0.3753210079738542</v>
      </c>
      <c r="D31" s="835">
        <v>0.25513500015835594</v>
      </c>
      <c r="E31" s="835">
        <v>1.3446136450750181</v>
      </c>
      <c r="F31" s="835">
        <v>12.125475998679198</v>
      </c>
      <c r="G31" s="836">
        <v>60.920567075472164</v>
      </c>
      <c r="H31" s="837">
        <v>4.346973172710876</v>
      </c>
      <c r="I31" s="835">
        <v>18.65729901835525</v>
      </c>
      <c r="J31" s="835">
        <v>35.459010089680412</v>
      </c>
      <c r="K31" s="835">
        <v>57.91610622036486</v>
      </c>
      <c r="L31" s="838">
        <v>78.185946032177753</v>
      </c>
      <c r="M31" s="839">
        <v>0.13835333040570383</v>
      </c>
      <c r="N31" s="835">
        <v>0.24889837316586189</v>
      </c>
      <c r="O31" s="835">
        <v>8.295044994150344E-2</v>
      </c>
      <c r="P31" s="835">
        <v>0</v>
      </c>
      <c r="Q31" s="836">
        <v>0.88811014393435894</v>
      </c>
      <c r="R31" s="837">
        <v>14.798475269310419</v>
      </c>
      <c r="S31" s="835">
        <v>11.13943701741491</v>
      </c>
      <c r="T31" s="1860">
        <v>17.093257852430398</v>
      </c>
      <c r="U31" s="312"/>
      <c r="V31" s="312"/>
      <c r="W31" s="312"/>
      <c r="X31" s="312"/>
      <c r="Y31" s="312"/>
      <c r="Z31" s="312"/>
      <c r="AA31" s="312"/>
      <c r="AB31" s="312"/>
      <c r="AC31" s="312"/>
      <c r="AD31" s="312"/>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633"/>
      <c r="BA31" s="2291" t="s">
        <v>103</v>
      </c>
      <c r="BB31" s="151" t="s">
        <v>50</v>
      </c>
      <c r="BC31" s="1042" t="s">
        <v>36</v>
      </c>
      <c r="BD31" s="1061" t="s">
        <v>36</v>
      </c>
      <c r="BE31" s="1061" t="s">
        <v>36</v>
      </c>
      <c r="BF31" s="1061" t="s">
        <v>36</v>
      </c>
      <c r="BG31" s="1081" t="s">
        <v>36</v>
      </c>
      <c r="BH31" s="1101" t="s">
        <v>36</v>
      </c>
      <c r="BI31" s="1061" t="s">
        <v>36</v>
      </c>
      <c r="BJ31" s="1061" t="s">
        <v>36</v>
      </c>
      <c r="BK31" s="1061" t="s">
        <v>36</v>
      </c>
      <c r="BL31" s="1081" t="s">
        <v>36</v>
      </c>
      <c r="BM31" s="1101" t="s">
        <v>36</v>
      </c>
      <c r="BN31" s="1061" t="s">
        <v>36</v>
      </c>
      <c r="BO31" s="1061" t="s">
        <v>36</v>
      </c>
      <c r="BP31" s="1061" t="s">
        <v>36</v>
      </c>
      <c r="BQ31" s="1081" t="s">
        <v>36</v>
      </c>
      <c r="BR31" s="1101" t="s">
        <v>36</v>
      </c>
      <c r="BS31" s="1061" t="s">
        <v>36</v>
      </c>
      <c r="BT31" s="1909" t="s">
        <v>36</v>
      </c>
      <c r="BU31" s="1955"/>
      <c r="BV31" s="1955"/>
      <c r="BW31" s="1955"/>
      <c r="BX31" s="1955"/>
      <c r="BY31" s="1956"/>
      <c r="BZ31" s="1956"/>
      <c r="CA31" s="1956"/>
      <c r="CB31" s="1956"/>
      <c r="CC31" s="1956"/>
      <c r="CD31" s="1956"/>
      <c r="CE31" s="1956"/>
      <c r="CF31" s="1956"/>
      <c r="CG31" s="1956"/>
      <c r="CH31" s="1956"/>
      <c r="CI31" s="1956"/>
      <c r="CJ31" s="1956"/>
      <c r="CK31" s="1956"/>
      <c r="CL31" s="1956"/>
      <c r="CM31" s="1956"/>
      <c r="CN31" s="1956"/>
      <c r="CO31" s="1956"/>
      <c r="CP31" s="1956"/>
      <c r="CQ31" s="1956"/>
      <c r="CR31" s="1956"/>
      <c r="CS31" s="1956"/>
      <c r="CT31" s="1956"/>
      <c r="CU31" s="1956"/>
      <c r="CV31" s="1956"/>
      <c r="CW31" s="1956"/>
      <c r="CX31" s="1956"/>
      <c r="CY31" s="1956"/>
      <c r="CZ31" s="1956"/>
    </row>
    <row r="32" s="130" customFormat="true" ht="15" customHeight="true" x14ac:dyDescent="0.2">
      <c r="A32" s="2256"/>
      <c r="B32" s="249" t="s">
        <v>49</v>
      </c>
      <c r="C32" s="828">
        <v>99.624678992026148</v>
      </c>
      <c r="D32" s="829">
        <v>99.744864999841639</v>
      </c>
      <c r="E32" s="829">
        <v>98.655386354924985</v>
      </c>
      <c r="F32" s="829">
        <v>87.874524001320836</v>
      </c>
      <c r="G32" s="830">
        <v>39.079432924528085</v>
      </c>
      <c r="H32" s="831">
        <v>95.653026827289167</v>
      </c>
      <c r="I32" s="829">
        <v>81.342700981644796</v>
      </c>
      <c r="J32" s="829">
        <v>64.540989910319581</v>
      </c>
      <c r="K32" s="829">
        <v>42.083893779635119</v>
      </c>
      <c r="L32" s="832">
        <v>21.81405396782219</v>
      </c>
      <c r="M32" s="833">
        <v>99.861646669594293</v>
      </c>
      <c r="N32" s="829">
        <v>99.751101626834142</v>
      </c>
      <c r="O32" s="829">
        <v>99.917049550058479</v>
      </c>
      <c r="P32" s="829">
        <v>100</v>
      </c>
      <c r="Q32" s="830">
        <v>99.111889856065631</v>
      </c>
      <c r="R32" s="831">
        <v>85.201524730689755</v>
      </c>
      <c r="S32" s="829">
        <v>88.860562982584895</v>
      </c>
      <c r="T32" s="1859">
        <v>82.906742147569233</v>
      </c>
      <c r="U32" s="312"/>
      <c r="V32" s="312"/>
      <c r="W32" s="312"/>
      <c r="X32" s="312"/>
      <c r="Y32" s="312"/>
      <c r="Z32" s="312"/>
      <c r="AA32" s="312"/>
      <c r="AB32" s="312"/>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633"/>
      <c r="BA32" s="2291"/>
      <c r="BB32" s="151" t="s">
        <v>49</v>
      </c>
      <c r="BC32" s="1042" t="s">
        <v>36</v>
      </c>
      <c r="BD32" s="1061" t="s">
        <v>36</v>
      </c>
      <c r="BE32" s="1061" t="s">
        <v>36</v>
      </c>
      <c r="BF32" s="1061" t="s">
        <v>36</v>
      </c>
      <c r="BG32" s="1081" t="s">
        <v>36</v>
      </c>
      <c r="BH32" s="1101" t="s">
        <v>36</v>
      </c>
      <c r="BI32" s="1061" t="s">
        <v>36</v>
      </c>
      <c r="BJ32" s="1061" t="s">
        <v>36</v>
      </c>
      <c r="BK32" s="1061" t="s">
        <v>36</v>
      </c>
      <c r="BL32" s="1081" t="s">
        <v>36</v>
      </c>
      <c r="BM32" s="1101" t="s">
        <v>36</v>
      </c>
      <c r="BN32" s="1061" t="s">
        <v>36</v>
      </c>
      <c r="BO32" s="1061" t="s">
        <v>36</v>
      </c>
      <c r="BP32" s="1061" t="s">
        <v>36</v>
      </c>
      <c r="BQ32" s="1081" t="s">
        <v>36</v>
      </c>
      <c r="BR32" s="1101" t="s">
        <v>36</v>
      </c>
      <c r="BS32" s="1061" t="s">
        <v>36</v>
      </c>
      <c r="BT32" s="1909" t="s">
        <v>36</v>
      </c>
      <c r="BU32" s="1955"/>
      <c r="BV32" s="1955"/>
      <c r="BW32" s="1955"/>
      <c r="BX32" s="1955"/>
      <c r="BY32" s="1956"/>
      <c r="BZ32" s="1956"/>
      <c r="CA32" s="1956"/>
      <c r="CB32" s="1956"/>
      <c r="CC32" s="1956"/>
      <c r="CD32" s="1956"/>
      <c r="CE32" s="1956"/>
      <c r="CF32" s="1956"/>
      <c r="CG32" s="1956"/>
      <c r="CH32" s="1956"/>
      <c r="CI32" s="1956"/>
      <c r="CJ32" s="1956"/>
      <c r="CK32" s="1956"/>
      <c r="CL32" s="1956"/>
      <c r="CM32" s="1956"/>
      <c r="CN32" s="1956"/>
      <c r="CO32" s="1956"/>
      <c r="CP32" s="1956"/>
      <c r="CQ32" s="1956"/>
      <c r="CR32" s="1956"/>
      <c r="CS32" s="1956"/>
      <c r="CT32" s="1956"/>
      <c r="CU32" s="1956"/>
      <c r="CV32" s="1956"/>
      <c r="CW32" s="1956"/>
      <c r="CX32" s="1956"/>
      <c r="CY32" s="1956"/>
      <c r="CZ32" s="1956"/>
    </row>
    <row r="33" s="130" customFormat="true" ht="15" customHeight="true" x14ac:dyDescent="0.2">
      <c r="A33" s="2256" t="s">
        <v>104</v>
      </c>
      <c r="B33" s="249" t="s">
        <v>50</v>
      </c>
      <c r="C33" s="1000" t="s">
        <v>36</v>
      </c>
      <c r="D33" s="1006" t="s">
        <v>36</v>
      </c>
      <c r="E33" s="1006" t="s">
        <v>36</v>
      </c>
      <c r="F33" s="1006" t="s">
        <v>36</v>
      </c>
      <c r="G33" s="1012" t="s">
        <v>36</v>
      </c>
      <c r="H33" s="1018" t="s">
        <v>36</v>
      </c>
      <c r="I33" s="1006" t="s">
        <v>36</v>
      </c>
      <c r="J33" s="1006" t="s">
        <v>36</v>
      </c>
      <c r="K33" s="1006" t="s">
        <v>36</v>
      </c>
      <c r="L33" s="1024" t="s">
        <v>36</v>
      </c>
      <c r="M33" s="1030" t="s">
        <v>36</v>
      </c>
      <c r="N33" s="1006" t="s">
        <v>36</v>
      </c>
      <c r="O33" s="1006" t="s">
        <v>36</v>
      </c>
      <c r="P33" s="1006" t="s">
        <v>36</v>
      </c>
      <c r="Q33" s="1012" t="s">
        <v>36</v>
      </c>
      <c r="R33" s="1018" t="s">
        <v>36</v>
      </c>
      <c r="S33" s="1006" t="s">
        <v>36</v>
      </c>
      <c r="T33" s="1861" t="s">
        <v>36</v>
      </c>
      <c r="U33" s="1891"/>
      <c r="V33" s="1891"/>
      <c r="W33" s="1891"/>
      <c r="X33" s="1891"/>
      <c r="Y33" s="1892"/>
      <c r="Z33" s="1892"/>
      <c r="AA33" s="1892"/>
      <c r="AB33" s="1892"/>
      <c r="AC33" s="1892"/>
      <c r="AD33" s="1892"/>
      <c r="AE33" s="1892"/>
      <c r="AF33" s="1892"/>
      <c r="AG33" s="1892"/>
      <c r="AH33" s="1892"/>
      <c r="AI33" s="1892"/>
      <c r="AJ33" s="1892"/>
      <c r="AK33" s="1892"/>
      <c r="AL33" s="1892"/>
      <c r="AM33" s="1892"/>
      <c r="AN33" s="1892"/>
      <c r="AO33" s="1892"/>
      <c r="AP33" s="1892"/>
      <c r="AQ33" s="1892"/>
      <c r="AR33" s="1892"/>
      <c r="AS33" s="1892"/>
      <c r="AT33" s="1892"/>
      <c r="AU33" s="1892"/>
      <c r="AV33" s="1892"/>
      <c r="AW33" s="1892"/>
      <c r="AX33" s="1892"/>
      <c r="AY33" s="1892"/>
      <c r="AZ33" s="215"/>
      <c r="BA33" s="2291" t="s">
        <v>104</v>
      </c>
      <c r="BB33" s="151" t="s">
        <v>50</v>
      </c>
      <c r="BC33" s="1042" t="s">
        <v>36</v>
      </c>
      <c r="BD33" s="1061" t="s">
        <v>36</v>
      </c>
      <c r="BE33" s="1061" t="s">
        <v>36</v>
      </c>
      <c r="BF33" s="1061" t="s">
        <v>36</v>
      </c>
      <c r="BG33" s="1081" t="s">
        <v>36</v>
      </c>
      <c r="BH33" s="1101" t="s">
        <v>36</v>
      </c>
      <c r="BI33" s="1061" t="s">
        <v>36</v>
      </c>
      <c r="BJ33" s="1061" t="s">
        <v>36</v>
      </c>
      <c r="BK33" s="1061" t="s">
        <v>36</v>
      </c>
      <c r="BL33" s="1081" t="s">
        <v>36</v>
      </c>
      <c r="BM33" s="1101" t="s">
        <v>36</v>
      </c>
      <c r="BN33" s="1061" t="s">
        <v>36</v>
      </c>
      <c r="BO33" s="1061" t="s">
        <v>36</v>
      </c>
      <c r="BP33" s="1061" t="s">
        <v>36</v>
      </c>
      <c r="BQ33" s="1081" t="s">
        <v>36</v>
      </c>
      <c r="BR33" s="1101" t="s">
        <v>36</v>
      </c>
      <c r="BS33" s="1061" t="s">
        <v>36</v>
      </c>
      <c r="BT33" s="1909" t="s">
        <v>36</v>
      </c>
      <c r="BU33" s="1955"/>
      <c r="BV33" s="1955"/>
      <c r="BW33" s="1955"/>
      <c r="BX33" s="1955"/>
      <c r="BY33" s="1956"/>
      <c r="BZ33" s="1956"/>
      <c r="CA33" s="1956"/>
      <c r="CB33" s="1956"/>
      <c r="CC33" s="1956"/>
      <c r="CD33" s="1956"/>
      <c r="CE33" s="1956"/>
      <c r="CF33" s="1956"/>
      <c r="CG33" s="1956"/>
      <c r="CH33" s="1956"/>
      <c r="CI33" s="1956"/>
      <c r="CJ33" s="1956"/>
      <c r="CK33" s="1956"/>
      <c r="CL33" s="1956"/>
      <c r="CM33" s="1956"/>
      <c r="CN33" s="1956"/>
      <c r="CO33" s="1956"/>
      <c r="CP33" s="1956"/>
      <c r="CQ33" s="1956"/>
      <c r="CR33" s="1956"/>
      <c r="CS33" s="1956"/>
      <c r="CT33" s="1956"/>
      <c r="CU33" s="1956"/>
      <c r="CV33" s="1956"/>
      <c r="CW33" s="1956"/>
      <c r="CX33" s="1956"/>
      <c r="CY33" s="1956"/>
      <c r="CZ33" s="1956"/>
    </row>
    <row r="34" s="130" customFormat="true" ht="15" customHeight="true" x14ac:dyDescent="0.2">
      <c r="A34" s="2256"/>
      <c r="B34" s="249" t="s">
        <v>49</v>
      </c>
      <c r="C34" s="1000" t="s">
        <v>36</v>
      </c>
      <c r="D34" s="1006" t="s">
        <v>36</v>
      </c>
      <c r="E34" s="1006" t="s">
        <v>36</v>
      </c>
      <c r="F34" s="1006" t="s">
        <v>36</v>
      </c>
      <c r="G34" s="1012" t="s">
        <v>36</v>
      </c>
      <c r="H34" s="1018" t="s">
        <v>36</v>
      </c>
      <c r="I34" s="1006" t="s">
        <v>36</v>
      </c>
      <c r="J34" s="1006" t="s">
        <v>36</v>
      </c>
      <c r="K34" s="1006" t="s">
        <v>36</v>
      </c>
      <c r="L34" s="1024" t="s">
        <v>36</v>
      </c>
      <c r="M34" s="1030" t="s">
        <v>36</v>
      </c>
      <c r="N34" s="1006" t="s">
        <v>36</v>
      </c>
      <c r="O34" s="1006" t="s">
        <v>36</v>
      </c>
      <c r="P34" s="1006" t="s">
        <v>36</v>
      </c>
      <c r="Q34" s="1012" t="s">
        <v>36</v>
      </c>
      <c r="R34" s="1018" t="s">
        <v>36</v>
      </c>
      <c r="S34" s="1006" t="s">
        <v>36</v>
      </c>
      <c r="T34" s="1861" t="s">
        <v>36</v>
      </c>
      <c r="U34" s="1891"/>
      <c r="V34" s="1891"/>
      <c r="W34" s="1891"/>
      <c r="X34" s="1891"/>
      <c r="Y34" s="1892"/>
      <c r="Z34" s="1892"/>
      <c r="AA34" s="1892"/>
      <c r="AB34" s="1892"/>
      <c r="AC34" s="1892"/>
      <c r="AD34" s="1892"/>
      <c r="AE34" s="1892"/>
      <c r="AF34" s="1892"/>
      <c r="AG34" s="1892"/>
      <c r="AH34" s="1892"/>
      <c r="AI34" s="1892"/>
      <c r="AJ34" s="1892"/>
      <c r="AK34" s="1892"/>
      <c r="AL34" s="1892"/>
      <c r="AM34" s="1892"/>
      <c r="AN34" s="1892"/>
      <c r="AO34" s="1892"/>
      <c r="AP34" s="1892"/>
      <c r="AQ34" s="1892"/>
      <c r="AR34" s="1892"/>
      <c r="AS34" s="1892"/>
      <c r="AT34" s="1892"/>
      <c r="AU34" s="1892"/>
      <c r="AV34" s="1892"/>
      <c r="AW34" s="1892"/>
      <c r="AX34" s="1892"/>
      <c r="AY34" s="1892"/>
      <c r="AZ34" s="215"/>
      <c r="BA34" s="2291"/>
      <c r="BB34" s="151" t="s">
        <v>49</v>
      </c>
      <c r="BC34" s="1042" t="s">
        <v>36</v>
      </c>
      <c r="BD34" s="1061" t="s">
        <v>36</v>
      </c>
      <c r="BE34" s="1061" t="s">
        <v>36</v>
      </c>
      <c r="BF34" s="1061" t="s">
        <v>36</v>
      </c>
      <c r="BG34" s="1081" t="s">
        <v>36</v>
      </c>
      <c r="BH34" s="1101" t="s">
        <v>36</v>
      </c>
      <c r="BI34" s="1061" t="s">
        <v>36</v>
      </c>
      <c r="BJ34" s="1061" t="s">
        <v>36</v>
      </c>
      <c r="BK34" s="1061" t="s">
        <v>36</v>
      </c>
      <c r="BL34" s="1081" t="s">
        <v>36</v>
      </c>
      <c r="BM34" s="1101" t="s">
        <v>36</v>
      </c>
      <c r="BN34" s="1061" t="s">
        <v>36</v>
      </c>
      <c r="BO34" s="1061" t="s">
        <v>36</v>
      </c>
      <c r="BP34" s="1061" t="s">
        <v>36</v>
      </c>
      <c r="BQ34" s="1081" t="s">
        <v>36</v>
      </c>
      <c r="BR34" s="1101" t="s">
        <v>36</v>
      </c>
      <c r="BS34" s="1061" t="s">
        <v>36</v>
      </c>
      <c r="BT34" s="1909" t="s">
        <v>36</v>
      </c>
      <c r="BU34" s="1955"/>
      <c r="BV34" s="1955"/>
      <c r="BW34" s="1955"/>
      <c r="BX34" s="1955"/>
      <c r="BY34" s="1956"/>
      <c r="BZ34" s="1956"/>
      <c r="CA34" s="1956"/>
      <c r="CB34" s="1956"/>
      <c r="CC34" s="1956"/>
      <c r="CD34" s="1956"/>
      <c r="CE34" s="1956"/>
      <c r="CF34" s="1956"/>
      <c r="CG34" s="1956"/>
      <c r="CH34" s="1956"/>
      <c r="CI34" s="1956"/>
      <c r="CJ34" s="1956"/>
      <c r="CK34" s="1956"/>
      <c r="CL34" s="1956"/>
      <c r="CM34" s="1956"/>
      <c r="CN34" s="1956"/>
      <c r="CO34" s="1956"/>
      <c r="CP34" s="1956"/>
      <c r="CQ34" s="1956"/>
      <c r="CR34" s="1956"/>
      <c r="CS34" s="1956"/>
      <c r="CT34" s="1956"/>
      <c r="CU34" s="1956"/>
      <c r="CV34" s="1956"/>
      <c r="CW34" s="1956"/>
      <c r="CX34" s="1956"/>
      <c r="CY34" s="1956"/>
      <c r="CZ34" s="1956"/>
    </row>
    <row r="35" s="135" customFormat="true" ht="15" customHeight="true" x14ac:dyDescent="0.2">
      <c r="A35" s="2267" t="s">
        <v>56</v>
      </c>
      <c r="B35" s="972" t="s">
        <v>50</v>
      </c>
      <c r="C35" s="828">
        <v>0.44810542087774424</v>
      </c>
      <c r="D35" s="829">
        <v>0.52781959915292631</v>
      </c>
      <c r="E35" s="829">
        <v>1.7143173957662603</v>
      </c>
      <c r="F35" s="829">
        <v>16.287121386927371</v>
      </c>
      <c r="G35" s="830">
        <v>63.875446269953905</v>
      </c>
      <c r="H35" s="831">
        <v>6.3017973326765775</v>
      </c>
      <c r="I35" s="829">
        <v>20.093693136040702</v>
      </c>
      <c r="J35" s="829">
        <v>40.046708018214694</v>
      </c>
      <c r="K35" s="829">
        <v>61.782708922267993</v>
      </c>
      <c r="L35" s="832">
        <v>78.865571536853778</v>
      </c>
      <c r="M35" s="833">
        <v>0.13835333040570383</v>
      </c>
      <c r="N35" s="829">
        <v>0.59816768579637869</v>
      </c>
      <c r="O35" s="829">
        <v>0.22396585009946901</v>
      </c>
      <c r="P35" s="829">
        <v>0.11746451170107559</v>
      </c>
      <c r="Q35" s="830">
        <v>5.2162131075920772</v>
      </c>
      <c r="R35" s="831">
        <v>15.517245914585512</v>
      </c>
      <c r="S35" s="829">
        <v>13.915341386164535</v>
      </c>
      <c r="T35" s="1859">
        <v>20.307864980256866</v>
      </c>
      <c r="U35" s="312"/>
      <c r="V35" s="312"/>
      <c r="W35" s="312"/>
      <c r="X35" s="312"/>
      <c r="Y35" s="312"/>
      <c r="Z35" s="312"/>
      <c r="AA35" s="312"/>
      <c r="AB35" s="312"/>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633"/>
      <c r="BA35" s="2291" t="s">
        <v>56</v>
      </c>
      <c r="BB35" s="151" t="s">
        <v>50</v>
      </c>
      <c r="BC35" s="1042" t="s">
        <v>36</v>
      </c>
      <c r="BD35" s="1061" t="s">
        <v>36</v>
      </c>
      <c r="BE35" s="1061" t="s">
        <v>36</v>
      </c>
      <c r="BF35" s="1061" t="s">
        <v>36</v>
      </c>
      <c r="BG35" s="1081" t="s">
        <v>36</v>
      </c>
      <c r="BH35" s="1101" t="s">
        <v>36</v>
      </c>
      <c r="BI35" s="1061" t="s">
        <v>36</v>
      </c>
      <c r="BJ35" s="1061" t="s">
        <v>36</v>
      </c>
      <c r="BK35" s="1061" t="s">
        <v>36</v>
      </c>
      <c r="BL35" s="1081" t="s">
        <v>36</v>
      </c>
      <c r="BM35" s="1101" t="s">
        <v>36</v>
      </c>
      <c r="BN35" s="1061" t="s">
        <v>36</v>
      </c>
      <c r="BO35" s="1061" t="s">
        <v>36</v>
      </c>
      <c r="BP35" s="1061" t="s">
        <v>36</v>
      </c>
      <c r="BQ35" s="1081" t="s">
        <v>36</v>
      </c>
      <c r="BR35" s="1101" t="s">
        <v>36</v>
      </c>
      <c r="BS35" s="1061" t="s">
        <v>36</v>
      </c>
      <c r="BT35" s="1909" t="s">
        <v>36</v>
      </c>
      <c r="BU35" s="1955"/>
      <c r="BV35" s="1955"/>
      <c r="BW35" s="1955"/>
      <c r="BX35" s="1955"/>
      <c r="BY35" s="1956"/>
      <c r="BZ35" s="1956"/>
      <c r="CA35" s="1956"/>
      <c r="CB35" s="1956"/>
      <c r="CC35" s="1956"/>
      <c r="CD35" s="1956"/>
      <c r="CE35" s="1956"/>
      <c r="CF35" s="1956"/>
      <c r="CG35" s="1956"/>
      <c r="CH35" s="1956"/>
      <c r="CI35" s="1956"/>
      <c r="CJ35" s="1956"/>
      <c r="CK35" s="1956"/>
      <c r="CL35" s="1956"/>
      <c r="CM35" s="1956"/>
      <c r="CN35" s="1956"/>
      <c r="CO35" s="1956"/>
      <c r="CP35" s="1956"/>
      <c r="CQ35" s="1956"/>
      <c r="CR35" s="1956"/>
      <c r="CS35" s="1956"/>
      <c r="CT35" s="1956"/>
      <c r="CU35" s="1956"/>
      <c r="CV35" s="1956"/>
      <c r="CW35" s="1956"/>
      <c r="CX35" s="1956"/>
      <c r="CY35" s="1956"/>
      <c r="CZ35" s="1956"/>
    </row>
    <row r="36" s="135" customFormat="true" ht="15" customHeight="true" x14ac:dyDescent="0.2">
      <c r="A36" s="2267"/>
      <c r="B36" s="972" t="s">
        <v>49</v>
      </c>
      <c r="C36" s="828">
        <v>99.551894579122262</v>
      </c>
      <c r="D36" s="829">
        <v>99.472180400847094</v>
      </c>
      <c r="E36" s="829">
        <v>98.285682604233742</v>
      </c>
      <c r="F36" s="829">
        <v>83.712878613072647</v>
      </c>
      <c r="G36" s="830">
        <v>36.124553730046365</v>
      </c>
      <c r="H36" s="831">
        <v>93.698202667323486</v>
      </c>
      <c r="I36" s="829">
        <v>79.906306863959358</v>
      </c>
      <c r="J36" s="829">
        <v>59.953291981785348</v>
      </c>
      <c r="K36" s="829">
        <v>38.217291077731971</v>
      </c>
      <c r="L36" s="832">
        <v>21.134428463146151</v>
      </c>
      <c r="M36" s="833">
        <v>99.861646669594293</v>
      </c>
      <c r="N36" s="829">
        <v>99.401832314203602</v>
      </c>
      <c r="O36" s="829">
        <v>99.776034149900511</v>
      </c>
      <c r="P36" s="829">
        <v>99.882535488298927</v>
      </c>
      <c r="Q36" s="830">
        <v>94.78378689240796</v>
      </c>
      <c r="R36" s="831">
        <v>84.482754085414641</v>
      </c>
      <c r="S36" s="829">
        <v>86.084658613835245</v>
      </c>
      <c r="T36" s="1859">
        <v>79.692135019742764</v>
      </c>
      <c r="U36" s="312"/>
      <c r="V36" s="312"/>
      <c r="W36" s="312"/>
      <c r="X36" s="312"/>
      <c r="Y36" s="312"/>
      <c r="Z36" s="312"/>
      <c r="AA36" s="312"/>
      <c r="AB36" s="312"/>
      <c r="AC36" s="312"/>
      <c r="AD36" s="312"/>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633"/>
      <c r="BA36" s="2291"/>
      <c r="BB36" s="151" t="s">
        <v>49</v>
      </c>
      <c r="BC36" s="1042" t="s">
        <v>36</v>
      </c>
      <c r="BD36" s="1061" t="s">
        <v>36</v>
      </c>
      <c r="BE36" s="1061" t="s">
        <v>36</v>
      </c>
      <c r="BF36" s="1061" t="s">
        <v>36</v>
      </c>
      <c r="BG36" s="1081" t="s">
        <v>36</v>
      </c>
      <c r="BH36" s="1101" t="s">
        <v>36</v>
      </c>
      <c r="BI36" s="1061" t="s">
        <v>36</v>
      </c>
      <c r="BJ36" s="1061" t="s">
        <v>36</v>
      </c>
      <c r="BK36" s="1061" t="s">
        <v>36</v>
      </c>
      <c r="BL36" s="1081" t="s">
        <v>36</v>
      </c>
      <c r="BM36" s="1101" t="s">
        <v>36</v>
      </c>
      <c r="BN36" s="1061" t="s">
        <v>36</v>
      </c>
      <c r="BO36" s="1061" t="s">
        <v>36</v>
      </c>
      <c r="BP36" s="1061" t="s">
        <v>36</v>
      </c>
      <c r="BQ36" s="1081" t="s">
        <v>36</v>
      </c>
      <c r="BR36" s="1101" t="s">
        <v>36</v>
      </c>
      <c r="BS36" s="1061" t="s">
        <v>36</v>
      </c>
      <c r="BT36" s="1909" t="s">
        <v>36</v>
      </c>
      <c r="BU36" s="1955"/>
      <c r="BV36" s="1955"/>
      <c r="BW36" s="1955"/>
      <c r="BX36" s="1955"/>
      <c r="BY36" s="1956"/>
      <c r="BZ36" s="1956"/>
      <c r="CA36" s="1956"/>
      <c r="CB36" s="1956"/>
      <c r="CC36" s="1956"/>
      <c r="CD36" s="1956"/>
      <c r="CE36" s="1956"/>
      <c r="CF36" s="1956"/>
      <c r="CG36" s="1956"/>
      <c r="CH36" s="1956"/>
      <c r="CI36" s="1956"/>
      <c r="CJ36" s="1956"/>
      <c r="CK36" s="1956"/>
      <c r="CL36" s="1956"/>
      <c r="CM36" s="1956"/>
      <c r="CN36" s="1956"/>
      <c r="CO36" s="1956"/>
      <c r="CP36" s="1956"/>
      <c r="CQ36" s="1956"/>
      <c r="CR36" s="1956"/>
      <c r="CS36" s="1956"/>
      <c r="CT36" s="1956"/>
      <c r="CU36" s="1956"/>
      <c r="CV36" s="1956"/>
      <c r="CW36" s="1956"/>
      <c r="CX36" s="1956"/>
      <c r="CY36" s="1956"/>
      <c r="CZ36" s="1956"/>
    </row>
    <row r="37" s="135" customFormat="true" ht="15" customHeight="true" x14ac:dyDescent="0.2">
      <c r="A37" s="2267" t="s">
        <v>149</v>
      </c>
      <c r="B37" s="972" t="s">
        <v>50</v>
      </c>
      <c r="C37" s="828">
        <v>2.5402554576325937</v>
      </c>
      <c r="D37" s="829">
        <v>2.3501782427960176</v>
      </c>
      <c r="E37" s="829">
        <v>7.4672961192614835</v>
      </c>
      <c r="F37" s="829">
        <v>24.300353609335101</v>
      </c>
      <c r="G37" s="830">
        <v>66.512414450255278</v>
      </c>
      <c r="H37" s="831">
        <v>8.6675993513989322</v>
      </c>
      <c r="I37" s="829">
        <v>26.88760728413812</v>
      </c>
      <c r="J37" s="829">
        <v>45.611626905010361</v>
      </c>
      <c r="K37" s="829">
        <v>63.452528084213824</v>
      </c>
      <c r="L37" s="832">
        <v>79.869545759310682</v>
      </c>
      <c r="M37" s="833">
        <v>1.2640399521052983</v>
      </c>
      <c r="N37" s="829">
        <v>3.2119159149901377</v>
      </c>
      <c r="O37" s="829">
        <v>0.75044434315590536</v>
      </c>
      <c r="P37" s="829">
        <v>1.0463160729596703</v>
      </c>
      <c r="Q37" s="830">
        <v>9.9602184323371841</v>
      </c>
      <c r="R37" s="831">
        <v>42.682250453430029</v>
      </c>
      <c r="S37" s="829">
        <v>28.239318562881088</v>
      </c>
      <c r="T37" s="1859">
        <v>37.46726378591805</v>
      </c>
      <c r="U37" s="312"/>
      <c r="V37" s="312"/>
      <c r="W37" s="312"/>
      <c r="X37" s="312"/>
      <c r="Y37" s="312"/>
      <c r="Z37" s="312"/>
      <c r="AA37" s="312"/>
      <c r="AB37" s="312"/>
      <c r="AC37" s="312"/>
      <c r="AD37" s="312"/>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633"/>
      <c r="BA37" s="2291" t="s">
        <v>125</v>
      </c>
      <c r="BB37" s="151" t="s">
        <v>50</v>
      </c>
      <c r="BC37" s="1042" t="s">
        <v>36</v>
      </c>
      <c r="BD37" s="1061" t="s">
        <v>36</v>
      </c>
      <c r="BE37" s="1061" t="s">
        <v>36</v>
      </c>
      <c r="BF37" s="1061" t="s">
        <v>36</v>
      </c>
      <c r="BG37" s="1081" t="s">
        <v>36</v>
      </c>
      <c r="BH37" s="1101" t="s">
        <v>36</v>
      </c>
      <c r="BI37" s="1061" t="s">
        <v>36</v>
      </c>
      <c r="BJ37" s="1061" t="s">
        <v>36</v>
      </c>
      <c r="BK37" s="1061" t="s">
        <v>36</v>
      </c>
      <c r="BL37" s="1081" t="s">
        <v>36</v>
      </c>
      <c r="BM37" s="1101" t="s">
        <v>36</v>
      </c>
      <c r="BN37" s="1061" t="s">
        <v>36</v>
      </c>
      <c r="BO37" s="1061" t="s">
        <v>36</v>
      </c>
      <c r="BP37" s="1061" t="s">
        <v>36</v>
      </c>
      <c r="BQ37" s="1081" t="s">
        <v>36</v>
      </c>
      <c r="BR37" s="1101" t="s">
        <v>36</v>
      </c>
      <c r="BS37" s="1061" t="s">
        <v>36</v>
      </c>
      <c r="BT37" s="1909" t="s">
        <v>36</v>
      </c>
      <c r="BU37" s="1955"/>
      <c r="BV37" s="1955"/>
      <c r="BW37" s="1955"/>
      <c r="BX37" s="1955"/>
      <c r="BY37" s="1956"/>
      <c r="BZ37" s="1956"/>
      <c r="CA37" s="1956"/>
      <c r="CB37" s="1956"/>
      <c r="CC37" s="1956"/>
      <c r="CD37" s="1956"/>
      <c r="CE37" s="1956"/>
      <c r="CF37" s="1956"/>
      <c r="CG37" s="1956"/>
      <c r="CH37" s="1956"/>
      <c r="CI37" s="1956"/>
      <c r="CJ37" s="1956"/>
      <c r="CK37" s="1956"/>
      <c r="CL37" s="1956"/>
      <c r="CM37" s="1956"/>
      <c r="CN37" s="1956"/>
      <c r="CO37" s="1956"/>
      <c r="CP37" s="1956"/>
      <c r="CQ37" s="1956"/>
      <c r="CR37" s="1956"/>
      <c r="CS37" s="1956"/>
      <c r="CT37" s="1956"/>
      <c r="CU37" s="1956"/>
      <c r="CV37" s="1956"/>
      <c r="CW37" s="1956"/>
      <c r="CX37" s="1956"/>
      <c r="CY37" s="1956"/>
      <c r="CZ37" s="1956"/>
    </row>
    <row r="38" s="135" customFormat="true" ht="15" customHeight="true" x14ac:dyDescent="0.2">
      <c r="A38" s="2267"/>
      <c r="B38" s="972" t="s">
        <v>49</v>
      </c>
      <c r="C38" s="828">
        <v>97.459744542367417</v>
      </c>
      <c r="D38" s="829">
        <v>97.649821757203981</v>
      </c>
      <c r="E38" s="829">
        <v>92.532703880738566</v>
      </c>
      <c r="F38" s="829">
        <v>75.699646390664896</v>
      </c>
      <c r="G38" s="830">
        <v>33.487585549745042</v>
      </c>
      <c r="H38" s="831">
        <v>91.332400648601038</v>
      </c>
      <c r="I38" s="829">
        <v>73.112392715861901</v>
      </c>
      <c r="J38" s="829">
        <v>54.388373094989696</v>
      </c>
      <c r="K38" s="829">
        <v>36.547471915786119</v>
      </c>
      <c r="L38" s="832">
        <v>20.130454240689268</v>
      </c>
      <c r="M38" s="833">
        <v>98.735960047894693</v>
      </c>
      <c r="N38" s="829">
        <v>96.788084085009885</v>
      </c>
      <c r="O38" s="829">
        <v>99.24955565684408</v>
      </c>
      <c r="P38" s="829">
        <v>98.953683927040331</v>
      </c>
      <c r="Q38" s="830">
        <v>90.039781567662786</v>
      </c>
      <c r="R38" s="831">
        <v>57.317749546570148</v>
      </c>
      <c r="S38" s="829">
        <v>71.760681437118691</v>
      </c>
      <c r="T38" s="1859">
        <v>62.532736214081893</v>
      </c>
      <c r="U38" s="312"/>
      <c r="V38" s="312"/>
      <c r="W38" s="312"/>
      <c r="X38" s="312"/>
      <c r="Y38" s="312"/>
      <c r="Z38" s="312"/>
      <c r="AA38" s="312"/>
      <c r="AB38" s="312"/>
      <c r="AC38" s="312"/>
      <c r="AD38" s="312"/>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633"/>
      <c r="BA38" s="2291"/>
      <c r="BB38" s="151" t="s">
        <v>49</v>
      </c>
      <c r="BC38" s="1042" t="s">
        <v>36</v>
      </c>
      <c r="BD38" s="1061" t="s">
        <v>36</v>
      </c>
      <c r="BE38" s="1061" t="s">
        <v>36</v>
      </c>
      <c r="BF38" s="1061" t="s">
        <v>36</v>
      </c>
      <c r="BG38" s="1081" t="s">
        <v>36</v>
      </c>
      <c r="BH38" s="1101" t="s">
        <v>36</v>
      </c>
      <c r="BI38" s="1061" t="s">
        <v>36</v>
      </c>
      <c r="BJ38" s="1061" t="s">
        <v>36</v>
      </c>
      <c r="BK38" s="1061" t="s">
        <v>36</v>
      </c>
      <c r="BL38" s="1081" t="s">
        <v>36</v>
      </c>
      <c r="BM38" s="1101" t="s">
        <v>36</v>
      </c>
      <c r="BN38" s="1061" t="s">
        <v>36</v>
      </c>
      <c r="BO38" s="1061" t="s">
        <v>36</v>
      </c>
      <c r="BP38" s="1061" t="s">
        <v>36</v>
      </c>
      <c r="BQ38" s="1081" t="s">
        <v>36</v>
      </c>
      <c r="BR38" s="1101" t="s">
        <v>36</v>
      </c>
      <c r="BS38" s="1061" t="s">
        <v>36</v>
      </c>
      <c r="BT38" s="1909" t="s">
        <v>36</v>
      </c>
      <c r="BU38" s="1955"/>
      <c r="BV38" s="1955"/>
      <c r="BW38" s="1955"/>
      <c r="BX38" s="1955"/>
      <c r="BY38" s="1956"/>
      <c r="BZ38" s="1956"/>
      <c r="CA38" s="1956"/>
      <c r="CB38" s="1956"/>
      <c r="CC38" s="1956"/>
      <c r="CD38" s="1956"/>
      <c r="CE38" s="1956"/>
      <c r="CF38" s="1956"/>
      <c r="CG38" s="1956"/>
      <c r="CH38" s="1956"/>
      <c r="CI38" s="1956"/>
      <c r="CJ38" s="1956"/>
      <c r="CK38" s="1956"/>
      <c r="CL38" s="1956"/>
      <c r="CM38" s="1956"/>
      <c r="CN38" s="1956"/>
      <c r="CO38" s="1956"/>
      <c r="CP38" s="1956"/>
      <c r="CQ38" s="1956"/>
      <c r="CR38" s="1956"/>
      <c r="CS38" s="1956"/>
      <c r="CT38" s="1956"/>
      <c r="CU38" s="1956"/>
      <c r="CV38" s="1956"/>
      <c r="CW38" s="1956"/>
      <c r="CX38" s="1956"/>
      <c r="CY38" s="1956"/>
      <c r="CZ38" s="1956"/>
    </row>
    <row r="39" s="130" customFormat="true" ht="15" customHeight="true" x14ac:dyDescent="0.2">
      <c r="A39" s="2256" t="s">
        <v>122</v>
      </c>
      <c r="B39" s="249" t="s">
        <v>50</v>
      </c>
      <c r="C39" s="1000" t="s">
        <v>36</v>
      </c>
      <c r="D39" s="1006" t="s">
        <v>36</v>
      </c>
      <c r="E39" s="1006" t="s">
        <v>36</v>
      </c>
      <c r="F39" s="1006" t="s">
        <v>36</v>
      </c>
      <c r="G39" s="1012" t="s">
        <v>36</v>
      </c>
      <c r="H39" s="1018" t="s">
        <v>36</v>
      </c>
      <c r="I39" s="1006" t="s">
        <v>36</v>
      </c>
      <c r="J39" s="1006" t="s">
        <v>36</v>
      </c>
      <c r="K39" s="1006" t="s">
        <v>36</v>
      </c>
      <c r="L39" s="1024" t="s">
        <v>36</v>
      </c>
      <c r="M39" s="1030" t="s">
        <v>36</v>
      </c>
      <c r="N39" s="1006" t="s">
        <v>36</v>
      </c>
      <c r="O39" s="1006" t="s">
        <v>36</v>
      </c>
      <c r="P39" s="1006" t="s">
        <v>36</v>
      </c>
      <c r="Q39" s="1012" t="s">
        <v>36</v>
      </c>
      <c r="R39" s="1018" t="s">
        <v>36</v>
      </c>
      <c r="S39" s="1006" t="s">
        <v>36</v>
      </c>
      <c r="T39" s="1861" t="s">
        <v>36</v>
      </c>
      <c r="U39" s="1891"/>
      <c r="V39" s="1891"/>
      <c r="W39" s="1891"/>
      <c r="X39" s="1891"/>
      <c r="Y39" s="1892"/>
      <c r="Z39" s="1892"/>
      <c r="AA39" s="1892"/>
      <c r="AB39" s="1892"/>
      <c r="AC39" s="1892"/>
      <c r="AD39" s="1892"/>
      <c r="AE39" s="1892"/>
      <c r="AF39" s="1892"/>
      <c r="AG39" s="1892"/>
      <c r="AH39" s="1892"/>
      <c r="AI39" s="1892"/>
      <c r="AJ39" s="1892"/>
      <c r="AK39" s="1892"/>
      <c r="AL39" s="1892"/>
      <c r="AM39" s="1892"/>
      <c r="AN39" s="1892"/>
      <c r="AO39" s="1892"/>
      <c r="AP39" s="1892"/>
      <c r="AQ39" s="1892"/>
      <c r="AR39" s="1892"/>
      <c r="AS39" s="1892"/>
      <c r="AT39" s="1892"/>
      <c r="AU39" s="1892"/>
      <c r="AV39" s="1892"/>
      <c r="AW39" s="1892"/>
      <c r="AX39" s="1892"/>
      <c r="AY39" s="1892"/>
      <c r="AZ39" s="215"/>
      <c r="BA39" s="2291" t="s">
        <v>122</v>
      </c>
      <c r="BB39" s="151" t="s">
        <v>50</v>
      </c>
      <c r="BC39" s="1042" t="s">
        <v>36</v>
      </c>
      <c r="BD39" s="1061" t="s">
        <v>36</v>
      </c>
      <c r="BE39" s="1061" t="s">
        <v>36</v>
      </c>
      <c r="BF39" s="1061" t="s">
        <v>36</v>
      </c>
      <c r="BG39" s="1081" t="s">
        <v>36</v>
      </c>
      <c r="BH39" s="1101" t="s">
        <v>36</v>
      </c>
      <c r="BI39" s="1061" t="s">
        <v>36</v>
      </c>
      <c r="BJ39" s="1061" t="s">
        <v>36</v>
      </c>
      <c r="BK39" s="1061" t="s">
        <v>36</v>
      </c>
      <c r="BL39" s="1081" t="s">
        <v>36</v>
      </c>
      <c r="BM39" s="1101" t="s">
        <v>36</v>
      </c>
      <c r="BN39" s="1061" t="s">
        <v>36</v>
      </c>
      <c r="BO39" s="1061" t="s">
        <v>36</v>
      </c>
      <c r="BP39" s="1061" t="s">
        <v>36</v>
      </c>
      <c r="BQ39" s="1081" t="s">
        <v>36</v>
      </c>
      <c r="BR39" s="1101" t="s">
        <v>36</v>
      </c>
      <c r="BS39" s="1061" t="s">
        <v>36</v>
      </c>
      <c r="BT39" s="1909" t="s">
        <v>36</v>
      </c>
      <c r="BU39" s="1955"/>
      <c r="BV39" s="1955"/>
      <c r="BW39" s="1955"/>
      <c r="BX39" s="1955"/>
      <c r="BY39" s="1956"/>
      <c r="BZ39" s="1956"/>
      <c r="CA39" s="1956"/>
      <c r="CB39" s="1956"/>
      <c r="CC39" s="1956"/>
      <c r="CD39" s="1956"/>
      <c r="CE39" s="1956"/>
      <c r="CF39" s="1956"/>
      <c r="CG39" s="1956"/>
      <c r="CH39" s="1956"/>
      <c r="CI39" s="1956"/>
      <c r="CJ39" s="1956"/>
      <c r="CK39" s="1956"/>
      <c r="CL39" s="1956"/>
      <c r="CM39" s="1956"/>
      <c r="CN39" s="1956"/>
      <c r="CO39" s="1956"/>
      <c r="CP39" s="1956"/>
      <c r="CQ39" s="1956"/>
      <c r="CR39" s="1956"/>
      <c r="CS39" s="1956"/>
      <c r="CT39" s="1956"/>
      <c r="CU39" s="1956"/>
      <c r="CV39" s="1956"/>
      <c r="CW39" s="1956"/>
      <c r="CX39" s="1956"/>
      <c r="CY39" s="1956"/>
      <c r="CZ39" s="1956"/>
    </row>
    <row r="40" s="130" customFormat="true" ht="15" customHeight="true" x14ac:dyDescent="0.2">
      <c r="A40" s="2256"/>
      <c r="B40" s="249" t="s">
        <v>49</v>
      </c>
      <c r="C40" s="1000" t="s">
        <v>36</v>
      </c>
      <c r="D40" s="1006" t="s">
        <v>36</v>
      </c>
      <c r="E40" s="1006" t="s">
        <v>36</v>
      </c>
      <c r="F40" s="1006" t="s">
        <v>36</v>
      </c>
      <c r="G40" s="1012" t="s">
        <v>36</v>
      </c>
      <c r="H40" s="1018" t="s">
        <v>36</v>
      </c>
      <c r="I40" s="1006" t="s">
        <v>36</v>
      </c>
      <c r="J40" s="1006" t="s">
        <v>36</v>
      </c>
      <c r="K40" s="1006" t="s">
        <v>36</v>
      </c>
      <c r="L40" s="1024" t="s">
        <v>36</v>
      </c>
      <c r="M40" s="1030" t="s">
        <v>36</v>
      </c>
      <c r="N40" s="1006" t="s">
        <v>36</v>
      </c>
      <c r="O40" s="1006" t="s">
        <v>36</v>
      </c>
      <c r="P40" s="1006" t="s">
        <v>36</v>
      </c>
      <c r="Q40" s="1012" t="s">
        <v>36</v>
      </c>
      <c r="R40" s="1018" t="s">
        <v>36</v>
      </c>
      <c r="S40" s="1006" t="s">
        <v>36</v>
      </c>
      <c r="T40" s="1861" t="s">
        <v>36</v>
      </c>
      <c r="U40" s="1891"/>
      <c r="V40" s="1891"/>
      <c r="W40" s="1891"/>
      <c r="X40" s="1891"/>
      <c r="Y40" s="1892"/>
      <c r="Z40" s="1892"/>
      <c r="AA40" s="1892"/>
      <c r="AB40" s="1892"/>
      <c r="AC40" s="1892"/>
      <c r="AD40" s="1892"/>
      <c r="AE40" s="1892"/>
      <c r="AF40" s="1892"/>
      <c r="AG40" s="1892"/>
      <c r="AH40" s="1892"/>
      <c r="AI40" s="1892"/>
      <c r="AJ40" s="1892"/>
      <c r="AK40" s="1892"/>
      <c r="AL40" s="1892"/>
      <c r="AM40" s="1892"/>
      <c r="AN40" s="1892"/>
      <c r="AO40" s="1892"/>
      <c r="AP40" s="1892"/>
      <c r="AQ40" s="1892"/>
      <c r="AR40" s="1892"/>
      <c r="AS40" s="1892"/>
      <c r="AT40" s="1892"/>
      <c r="AU40" s="1892"/>
      <c r="AV40" s="1892"/>
      <c r="AW40" s="1892"/>
      <c r="AX40" s="1892"/>
      <c r="AY40" s="1892"/>
      <c r="AZ40" s="215"/>
      <c r="BA40" s="2291"/>
      <c r="BB40" s="151" t="s">
        <v>49</v>
      </c>
      <c r="BC40" s="1042" t="s">
        <v>36</v>
      </c>
      <c r="BD40" s="1061" t="s">
        <v>36</v>
      </c>
      <c r="BE40" s="1061" t="s">
        <v>36</v>
      </c>
      <c r="BF40" s="1061" t="s">
        <v>36</v>
      </c>
      <c r="BG40" s="1081" t="s">
        <v>36</v>
      </c>
      <c r="BH40" s="1101" t="s">
        <v>36</v>
      </c>
      <c r="BI40" s="1061" t="s">
        <v>36</v>
      </c>
      <c r="BJ40" s="1061" t="s">
        <v>36</v>
      </c>
      <c r="BK40" s="1061" t="s">
        <v>36</v>
      </c>
      <c r="BL40" s="1081" t="s">
        <v>36</v>
      </c>
      <c r="BM40" s="1101" t="s">
        <v>36</v>
      </c>
      <c r="BN40" s="1061" t="s">
        <v>36</v>
      </c>
      <c r="BO40" s="1061" t="s">
        <v>36</v>
      </c>
      <c r="BP40" s="1061" t="s">
        <v>36</v>
      </c>
      <c r="BQ40" s="1081" t="s">
        <v>36</v>
      </c>
      <c r="BR40" s="1101" t="s">
        <v>36</v>
      </c>
      <c r="BS40" s="1061" t="s">
        <v>36</v>
      </c>
      <c r="BT40" s="1909" t="s">
        <v>36</v>
      </c>
      <c r="BU40" s="1955"/>
      <c r="BV40" s="1955"/>
      <c r="BW40" s="1955"/>
      <c r="BX40" s="1955"/>
      <c r="BY40" s="1956"/>
      <c r="BZ40" s="1956"/>
      <c r="CA40" s="1956"/>
      <c r="CB40" s="1956"/>
      <c r="CC40" s="1956"/>
      <c r="CD40" s="1956"/>
      <c r="CE40" s="1956"/>
      <c r="CF40" s="1956"/>
      <c r="CG40" s="1956"/>
      <c r="CH40" s="1956"/>
      <c r="CI40" s="1956"/>
      <c r="CJ40" s="1956"/>
      <c r="CK40" s="1956"/>
      <c r="CL40" s="1956"/>
      <c r="CM40" s="1956"/>
      <c r="CN40" s="1956"/>
      <c r="CO40" s="1956"/>
      <c r="CP40" s="1956"/>
      <c r="CQ40" s="1956"/>
      <c r="CR40" s="1956"/>
      <c r="CS40" s="1956"/>
      <c r="CT40" s="1956"/>
      <c r="CU40" s="1956"/>
      <c r="CV40" s="1956"/>
      <c r="CW40" s="1956"/>
      <c r="CX40" s="1956"/>
      <c r="CY40" s="1956"/>
      <c r="CZ40" s="1956"/>
    </row>
    <row r="41" s="135" customFormat="true" ht="15" customHeight="true" x14ac:dyDescent="0.2">
      <c r="A41" s="2267" t="s">
        <v>57</v>
      </c>
      <c r="B41" s="972" t="s">
        <v>50</v>
      </c>
      <c r="C41" s="828">
        <v>59.898422730816556</v>
      </c>
      <c r="D41" s="829">
        <v>57.305171731360986</v>
      </c>
      <c r="E41" s="829">
        <v>35.748662965654447</v>
      </c>
      <c r="F41" s="829">
        <v>28.402074703550817</v>
      </c>
      <c r="G41" s="830">
        <v>11.453241672528803</v>
      </c>
      <c r="H41" s="831">
        <v>29.986368038575367</v>
      </c>
      <c r="I41" s="829">
        <v>20.916530367325404</v>
      </c>
      <c r="J41" s="829">
        <v>13.665929375668837</v>
      </c>
      <c r="K41" s="829">
        <v>13.614470490795473</v>
      </c>
      <c r="L41" s="832">
        <v>7.5407681598053431</v>
      </c>
      <c r="M41" s="833">
        <v>65.133312677076574</v>
      </c>
      <c r="N41" s="829">
        <v>60.648741786608817</v>
      </c>
      <c r="O41" s="829">
        <v>57.064496758144003</v>
      </c>
      <c r="P41" s="829">
        <v>37.204124997345211</v>
      </c>
      <c r="Q41" s="830">
        <v>38.720624535427021</v>
      </c>
      <c r="R41" s="831">
        <v>37.718454481104438</v>
      </c>
      <c r="S41" s="829">
        <v>41.669084983418124</v>
      </c>
      <c r="T41" s="1859">
        <v>39.458396275520201</v>
      </c>
      <c r="U41" s="312"/>
      <c r="V41" s="312"/>
      <c r="W41" s="312"/>
      <c r="X41" s="312"/>
      <c r="Y41" s="312"/>
      <c r="Z41" s="312"/>
      <c r="AA41" s="312"/>
      <c r="AB41" s="312"/>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633"/>
      <c r="BA41" s="2291" t="s">
        <v>57</v>
      </c>
      <c r="BB41" s="151" t="s">
        <v>50</v>
      </c>
      <c r="BC41" s="1042" t="s">
        <v>36</v>
      </c>
      <c r="BD41" s="1061" t="s">
        <v>36</v>
      </c>
      <c r="BE41" s="1061" t="s">
        <v>36</v>
      </c>
      <c r="BF41" s="1061" t="s">
        <v>36</v>
      </c>
      <c r="BG41" s="1081" t="s">
        <v>36</v>
      </c>
      <c r="BH41" s="1101" t="s">
        <v>36</v>
      </c>
      <c r="BI41" s="1061" t="s">
        <v>36</v>
      </c>
      <c r="BJ41" s="1061" t="s">
        <v>36</v>
      </c>
      <c r="BK41" s="1061" t="s">
        <v>36</v>
      </c>
      <c r="BL41" s="1081" t="s">
        <v>36</v>
      </c>
      <c r="BM41" s="1101" t="s">
        <v>36</v>
      </c>
      <c r="BN41" s="1061" t="s">
        <v>36</v>
      </c>
      <c r="BO41" s="1061" t="s">
        <v>36</v>
      </c>
      <c r="BP41" s="1061" t="s">
        <v>36</v>
      </c>
      <c r="BQ41" s="1081" t="s">
        <v>36</v>
      </c>
      <c r="BR41" s="1101" t="s">
        <v>36</v>
      </c>
      <c r="BS41" s="1061" t="s">
        <v>36</v>
      </c>
      <c r="BT41" s="1909" t="s">
        <v>36</v>
      </c>
      <c r="BU41" s="1955"/>
      <c r="BV41" s="1955"/>
      <c r="BW41" s="1955"/>
      <c r="BX41" s="1955"/>
      <c r="BY41" s="1956"/>
      <c r="BZ41" s="1956"/>
      <c r="CA41" s="1956"/>
      <c r="CB41" s="1956"/>
      <c r="CC41" s="1956"/>
      <c r="CD41" s="1956"/>
      <c r="CE41" s="1956"/>
      <c r="CF41" s="1956"/>
      <c r="CG41" s="1956"/>
      <c r="CH41" s="1956"/>
      <c r="CI41" s="1956"/>
      <c r="CJ41" s="1956"/>
      <c r="CK41" s="1956"/>
      <c r="CL41" s="1956"/>
      <c r="CM41" s="1956"/>
      <c r="CN41" s="1956"/>
      <c r="CO41" s="1956"/>
      <c r="CP41" s="1956"/>
      <c r="CQ41" s="1956"/>
      <c r="CR41" s="1956"/>
      <c r="CS41" s="1956"/>
      <c r="CT41" s="1956"/>
      <c r="CU41" s="1956"/>
      <c r="CV41" s="1956"/>
      <c r="CW41" s="1956"/>
      <c r="CX41" s="1956"/>
      <c r="CY41" s="1956"/>
      <c r="CZ41" s="1956"/>
    </row>
    <row r="42" s="135" customFormat="true" ht="15" customHeight="true" x14ac:dyDescent="0.2">
      <c r="A42" s="2267"/>
      <c r="B42" s="972" t="s">
        <v>49</v>
      </c>
      <c r="C42" s="828">
        <v>40.101577269183302</v>
      </c>
      <c r="D42" s="829">
        <v>42.694828268638744</v>
      </c>
      <c r="E42" s="829">
        <v>64.251337034345411</v>
      </c>
      <c r="F42" s="829">
        <v>71.597925296449517</v>
      </c>
      <c r="G42" s="830">
        <v>88.546758327471224</v>
      </c>
      <c r="H42" s="831">
        <v>70.013631961424593</v>
      </c>
      <c r="I42" s="829">
        <v>79.083469632674735</v>
      </c>
      <c r="J42" s="829">
        <v>86.334070624331133</v>
      </c>
      <c r="K42" s="829">
        <v>86.385529509204545</v>
      </c>
      <c r="L42" s="832">
        <v>92.45923184019469</v>
      </c>
      <c r="M42" s="833">
        <v>34.866687322923298</v>
      </c>
      <c r="N42" s="829">
        <v>39.35125821339112</v>
      </c>
      <c r="O42" s="829">
        <v>42.935503241856054</v>
      </c>
      <c r="P42" s="829">
        <v>62.795875002654512</v>
      </c>
      <c r="Q42" s="830">
        <v>61.279375464573135</v>
      </c>
      <c r="R42" s="831">
        <v>62.281545518895108</v>
      </c>
      <c r="S42" s="829">
        <v>58.330915016581578</v>
      </c>
      <c r="T42" s="1859">
        <v>60.541603724479543</v>
      </c>
      <c r="U42" s="312"/>
      <c r="V42" s="312"/>
      <c r="W42" s="312"/>
      <c r="X42" s="312"/>
      <c r="Y42" s="312"/>
      <c r="Z42" s="312"/>
      <c r="AA42" s="312"/>
      <c r="AB42" s="312"/>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633"/>
      <c r="BA42" s="2291"/>
      <c r="BB42" s="151" t="s">
        <v>49</v>
      </c>
      <c r="BC42" s="1042" t="s">
        <v>36</v>
      </c>
      <c r="BD42" s="1061" t="s">
        <v>36</v>
      </c>
      <c r="BE42" s="1061" t="s">
        <v>36</v>
      </c>
      <c r="BF42" s="1061" t="s">
        <v>36</v>
      </c>
      <c r="BG42" s="1081" t="s">
        <v>36</v>
      </c>
      <c r="BH42" s="1101" t="s">
        <v>36</v>
      </c>
      <c r="BI42" s="1061" t="s">
        <v>36</v>
      </c>
      <c r="BJ42" s="1061" t="s">
        <v>36</v>
      </c>
      <c r="BK42" s="1061" t="s">
        <v>36</v>
      </c>
      <c r="BL42" s="1081" t="s">
        <v>36</v>
      </c>
      <c r="BM42" s="1101" t="s">
        <v>36</v>
      </c>
      <c r="BN42" s="1061" t="s">
        <v>36</v>
      </c>
      <c r="BO42" s="1061" t="s">
        <v>36</v>
      </c>
      <c r="BP42" s="1061" t="s">
        <v>36</v>
      </c>
      <c r="BQ42" s="1081" t="s">
        <v>36</v>
      </c>
      <c r="BR42" s="1101" t="s">
        <v>36</v>
      </c>
      <c r="BS42" s="1061" t="s">
        <v>36</v>
      </c>
      <c r="BT42" s="1909" t="s">
        <v>36</v>
      </c>
      <c r="BU42" s="1955"/>
      <c r="BV42" s="1955"/>
      <c r="BW42" s="1955"/>
      <c r="BX42" s="1955"/>
      <c r="BY42" s="1956"/>
      <c r="BZ42" s="1956"/>
      <c r="CA42" s="1956"/>
      <c r="CB42" s="1956"/>
      <c r="CC42" s="1956"/>
      <c r="CD42" s="1956"/>
      <c r="CE42" s="1956"/>
      <c r="CF42" s="1956"/>
      <c r="CG42" s="1956"/>
      <c r="CH42" s="1956"/>
      <c r="CI42" s="1956"/>
      <c r="CJ42" s="1956"/>
      <c r="CK42" s="1956"/>
      <c r="CL42" s="1956"/>
      <c r="CM42" s="1956"/>
      <c r="CN42" s="1956"/>
      <c r="CO42" s="1956"/>
      <c r="CP42" s="1956"/>
      <c r="CQ42" s="1956"/>
      <c r="CR42" s="1956"/>
      <c r="CS42" s="1956"/>
      <c r="CT42" s="1956"/>
      <c r="CU42" s="1956"/>
      <c r="CV42" s="1956"/>
      <c r="CW42" s="1956"/>
      <c r="CX42" s="1956"/>
      <c r="CY42" s="1956"/>
      <c r="CZ42" s="1956"/>
    </row>
    <row r="43" s="135" customFormat="true" ht="15" customHeight="true" x14ac:dyDescent="0.2">
      <c r="A43" s="2267" t="s">
        <v>54</v>
      </c>
      <c r="B43" s="972" t="s">
        <v>50</v>
      </c>
      <c r="C43" s="828">
        <v>17.858018048057787</v>
      </c>
      <c r="D43" s="829">
        <v>21.470805523598745</v>
      </c>
      <c r="E43" s="829">
        <v>30.412964327309165</v>
      </c>
      <c r="F43" s="829">
        <v>40.474104811943633</v>
      </c>
      <c r="G43" s="830">
        <v>65.293074945055821</v>
      </c>
      <c r="H43" s="831">
        <v>43.660371553391442</v>
      </c>
      <c r="I43" s="829">
        <v>46.552294574127842</v>
      </c>
      <c r="J43" s="829">
        <v>54.915124611373123</v>
      </c>
      <c r="K43" s="829">
        <v>69.263928303722594</v>
      </c>
      <c r="L43" s="832">
        <v>69.081720412318816</v>
      </c>
      <c r="M43" s="833">
        <v>10.594928524228518</v>
      </c>
      <c r="N43" s="829">
        <v>17.229022070241221</v>
      </c>
      <c r="O43" s="829">
        <v>21.549329069735272</v>
      </c>
      <c r="P43" s="829">
        <v>29.847733146657269</v>
      </c>
      <c r="Q43" s="830">
        <v>29.706997833674446</v>
      </c>
      <c r="R43" s="831">
        <v>36.961181210122227</v>
      </c>
      <c r="S43" s="829">
        <v>34.044879737458487</v>
      </c>
      <c r="T43" s="1859">
        <v>30.774258509288511</v>
      </c>
      <c r="U43" s="312"/>
      <c r="V43" s="312"/>
      <c r="W43" s="312"/>
      <c r="X43" s="312"/>
      <c r="Y43" s="312"/>
      <c r="Z43" s="312"/>
      <c r="AA43" s="312"/>
      <c r="AB43" s="312"/>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633"/>
      <c r="BA43" s="2291" t="s">
        <v>54</v>
      </c>
      <c r="BB43" s="151" t="s">
        <v>50</v>
      </c>
      <c r="BC43" s="1042" t="s">
        <v>36</v>
      </c>
      <c r="BD43" s="1061" t="s">
        <v>36</v>
      </c>
      <c r="BE43" s="1061" t="s">
        <v>36</v>
      </c>
      <c r="BF43" s="1061" t="s">
        <v>36</v>
      </c>
      <c r="BG43" s="1081" t="s">
        <v>36</v>
      </c>
      <c r="BH43" s="1101" t="s">
        <v>36</v>
      </c>
      <c r="BI43" s="1061" t="s">
        <v>36</v>
      </c>
      <c r="BJ43" s="1061" t="s">
        <v>36</v>
      </c>
      <c r="BK43" s="1061" t="s">
        <v>36</v>
      </c>
      <c r="BL43" s="1081" t="s">
        <v>36</v>
      </c>
      <c r="BM43" s="1101" t="s">
        <v>36</v>
      </c>
      <c r="BN43" s="1061" t="s">
        <v>36</v>
      </c>
      <c r="BO43" s="1061" t="s">
        <v>36</v>
      </c>
      <c r="BP43" s="1061" t="s">
        <v>36</v>
      </c>
      <c r="BQ43" s="1081" t="s">
        <v>36</v>
      </c>
      <c r="BR43" s="1101" t="s">
        <v>36</v>
      </c>
      <c r="BS43" s="1061" t="s">
        <v>36</v>
      </c>
      <c r="BT43" s="1909" t="s">
        <v>36</v>
      </c>
      <c r="BU43" s="1955"/>
      <c r="BV43" s="1955"/>
      <c r="BW43" s="1955"/>
      <c r="BX43" s="1955"/>
      <c r="BY43" s="1956"/>
      <c r="BZ43" s="1956"/>
      <c r="CA43" s="1956"/>
      <c r="CB43" s="1956"/>
      <c r="CC43" s="1956"/>
      <c r="CD43" s="1956"/>
      <c r="CE43" s="1956"/>
      <c r="CF43" s="1956"/>
      <c r="CG43" s="1956"/>
      <c r="CH43" s="1956"/>
      <c r="CI43" s="1956"/>
      <c r="CJ43" s="1956"/>
      <c r="CK43" s="1956"/>
      <c r="CL43" s="1956"/>
      <c r="CM43" s="1956"/>
      <c r="CN43" s="1956"/>
      <c r="CO43" s="1956"/>
      <c r="CP43" s="1956"/>
      <c r="CQ43" s="1956"/>
      <c r="CR43" s="1956"/>
      <c r="CS43" s="1956"/>
      <c r="CT43" s="1956"/>
      <c r="CU43" s="1956"/>
      <c r="CV43" s="1956"/>
      <c r="CW43" s="1956"/>
      <c r="CX43" s="1956"/>
      <c r="CY43" s="1956"/>
      <c r="CZ43" s="1956"/>
    </row>
    <row r="44" s="135" customFormat="true" ht="15" customHeight="true" x14ac:dyDescent="0.2">
      <c r="A44" s="2267"/>
      <c r="B44" s="972" t="s">
        <v>49</v>
      </c>
      <c r="C44" s="828">
        <v>82.141981951942299</v>
      </c>
      <c r="D44" s="829">
        <v>78.529194476401173</v>
      </c>
      <c r="E44" s="829">
        <v>69.587035672690718</v>
      </c>
      <c r="F44" s="829">
        <v>59.525895188056587</v>
      </c>
      <c r="G44" s="830">
        <v>34.706925054944435</v>
      </c>
      <c r="H44" s="831">
        <v>56.339628446608536</v>
      </c>
      <c r="I44" s="829">
        <v>53.447705425872286</v>
      </c>
      <c r="J44" s="829">
        <v>45.084875388626898</v>
      </c>
      <c r="K44" s="829">
        <v>30.736071696277399</v>
      </c>
      <c r="L44" s="832">
        <v>30.918279587681173</v>
      </c>
      <c r="M44" s="833">
        <v>89.40507147577145</v>
      </c>
      <c r="N44" s="829">
        <v>82.7709779297588</v>
      </c>
      <c r="O44" s="829">
        <v>78.450670930264707</v>
      </c>
      <c r="P44" s="829">
        <v>70.152266853342596</v>
      </c>
      <c r="Q44" s="830">
        <v>70.293002166325564</v>
      </c>
      <c r="R44" s="831">
        <v>63.038818789877368</v>
      </c>
      <c r="S44" s="829">
        <v>65.95512026254103</v>
      </c>
      <c r="T44" s="1859">
        <v>69.225741490711187</v>
      </c>
      <c r="U44" s="312"/>
      <c r="V44" s="312"/>
      <c r="W44" s="312"/>
      <c r="X44" s="312"/>
      <c r="Y44" s="312"/>
      <c r="Z44" s="312"/>
      <c r="AA44" s="312"/>
      <c r="AB44" s="312"/>
      <c r="AC44" s="312"/>
      <c r="AD44" s="312"/>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633"/>
      <c r="BA44" s="2291"/>
      <c r="BB44" s="151" t="s">
        <v>49</v>
      </c>
      <c r="BC44" s="1042" t="s">
        <v>36</v>
      </c>
      <c r="BD44" s="1061" t="s">
        <v>36</v>
      </c>
      <c r="BE44" s="1061" t="s">
        <v>36</v>
      </c>
      <c r="BF44" s="1061" t="s">
        <v>36</v>
      </c>
      <c r="BG44" s="1081" t="s">
        <v>36</v>
      </c>
      <c r="BH44" s="1101" t="s">
        <v>36</v>
      </c>
      <c r="BI44" s="1061" t="s">
        <v>36</v>
      </c>
      <c r="BJ44" s="1061" t="s">
        <v>36</v>
      </c>
      <c r="BK44" s="1061" t="s">
        <v>36</v>
      </c>
      <c r="BL44" s="1081" t="s">
        <v>36</v>
      </c>
      <c r="BM44" s="1101" t="s">
        <v>36</v>
      </c>
      <c r="BN44" s="1061" t="s">
        <v>36</v>
      </c>
      <c r="BO44" s="1061" t="s">
        <v>36</v>
      </c>
      <c r="BP44" s="1061" t="s">
        <v>36</v>
      </c>
      <c r="BQ44" s="1081" t="s">
        <v>36</v>
      </c>
      <c r="BR44" s="1101" t="s">
        <v>36</v>
      </c>
      <c r="BS44" s="1061" t="s">
        <v>36</v>
      </c>
      <c r="BT44" s="1909" t="s">
        <v>36</v>
      </c>
      <c r="BU44" s="1955"/>
      <c r="BV44" s="1955"/>
      <c r="BW44" s="1955"/>
      <c r="BX44" s="1955"/>
      <c r="BY44" s="1956"/>
      <c r="BZ44" s="1956"/>
      <c r="CA44" s="1956"/>
      <c r="CB44" s="1956"/>
      <c r="CC44" s="1956"/>
      <c r="CD44" s="1956"/>
      <c r="CE44" s="1956"/>
      <c r="CF44" s="1956"/>
      <c r="CG44" s="1956"/>
      <c r="CH44" s="1956"/>
      <c r="CI44" s="1956"/>
      <c r="CJ44" s="1956"/>
      <c r="CK44" s="1956"/>
      <c r="CL44" s="1956"/>
      <c r="CM44" s="1956"/>
      <c r="CN44" s="1956"/>
      <c r="CO44" s="1956"/>
      <c r="CP44" s="1956"/>
      <c r="CQ44" s="1956"/>
      <c r="CR44" s="1956"/>
      <c r="CS44" s="1956"/>
      <c r="CT44" s="1956"/>
      <c r="CU44" s="1956"/>
      <c r="CV44" s="1956"/>
      <c r="CW44" s="1956"/>
      <c r="CX44" s="1956"/>
      <c r="CY44" s="1956"/>
      <c r="CZ44" s="1956"/>
    </row>
    <row r="45" s="135" customFormat="true" ht="15" customHeight="true" x14ac:dyDescent="0.2">
      <c r="A45" s="2267" t="s">
        <v>53</v>
      </c>
      <c r="B45" s="972" t="s">
        <v>50</v>
      </c>
      <c r="C45" s="828">
        <v>27.697266681964894</v>
      </c>
      <c r="D45" s="829">
        <v>40.482750337640091</v>
      </c>
      <c r="E45" s="829">
        <v>43.60629128091368</v>
      </c>
      <c r="F45" s="829">
        <v>47.208202816308074</v>
      </c>
      <c r="G45" s="830">
        <v>66.11991003301732</v>
      </c>
      <c r="H45" s="831">
        <v>37.82286369837469</v>
      </c>
      <c r="I45" s="829">
        <v>47.215024334527769</v>
      </c>
      <c r="J45" s="829">
        <v>53.39959675527043</v>
      </c>
      <c r="K45" s="829">
        <v>71.382900839043458</v>
      </c>
      <c r="L45" s="832">
        <v>69.083799233080853</v>
      </c>
      <c r="M45" s="833">
        <v>16.17189424873014</v>
      </c>
      <c r="N45" s="829">
        <v>26.411576552533973</v>
      </c>
      <c r="O45" s="829">
        <v>46.372013962952366</v>
      </c>
      <c r="P45" s="829">
        <v>53.265535685035474</v>
      </c>
      <c r="Q45" s="830">
        <v>43.535739580939413</v>
      </c>
      <c r="R45" s="831">
        <v>56.409153828440353</v>
      </c>
      <c r="S45" s="829">
        <v>59.801520799561182</v>
      </c>
      <c r="T45" s="1859">
        <v>47.493115469135212</v>
      </c>
      <c r="U45" s="312"/>
      <c r="V45" s="312"/>
      <c r="W45" s="312"/>
      <c r="X45" s="312"/>
      <c r="Y45" s="312"/>
      <c r="Z45" s="312"/>
      <c r="AA45" s="312"/>
      <c r="AB45" s="312"/>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633"/>
      <c r="BA45" s="2291" t="s">
        <v>53</v>
      </c>
      <c r="BB45" s="151" t="s">
        <v>50</v>
      </c>
      <c r="BC45" s="1042" t="s">
        <v>36</v>
      </c>
      <c r="BD45" s="1061" t="s">
        <v>36</v>
      </c>
      <c r="BE45" s="1061" t="s">
        <v>36</v>
      </c>
      <c r="BF45" s="1061" t="s">
        <v>36</v>
      </c>
      <c r="BG45" s="1081" t="s">
        <v>36</v>
      </c>
      <c r="BH45" s="1101" t="s">
        <v>36</v>
      </c>
      <c r="BI45" s="1061" t="s">
        <v>36</v>
      </c>
      <c r="BJ45" s="1061" t="s">
        <v>36</v>
      </c>
      <c r="BK45" s="1061" t="s">
        <v>36</v>
      </c>
      <c r="BL45" s="1081" t="s">
        <v>36</v>
      </c>
      <c r="BM45" s="1101" t="s">
        <v>36</v>
      </c>
      <c r="BN45" s="1061" t="s">
        <v>36</v>
      </c>
      <c r="BO45" s="1061" t="s">
        <v>36</v>
      </c>
      <c r="BP45" s="1061" t="s">
        <v>36</v>
      </c>
      <c r="BQ45" s="1081" t="s">
        <v>36</v>
      </c>
      <c r="BR45" s="1101" t="s">
        <v>36</v>
      </c>
      <c r="BS45" s="1061" t="s">
        <v>36</v>
      </c>
      <c r="BT45" s="1909" t="s">
        <v>36</v>
      </c>
      <c r="BU45" s="1955"/>
      <c r="BV45" s="1955"/>
      <c r="BW45" s="1955"/>
      <c r="BX45" s="1955"/>
      <c r="BY45" s="1956"/>
      <c r="BZ45" s="1956"/>
      <c r="CA45" s="1956"/>
      <c r="CB45" s="1956"/>
      <c r="CC45" s="1956"/>
      <c r="CD45" s="1956"/>
      <c r="CE45" s="1956"/>
      <c r="CF45" s="1956"/>
      <c r="CG45" s="1956"/>
      <c r="CH45" s="1956"/>
      <c r="CI45" s="1956"/>
      <c r="CJ45" s="1956"/>
      <c r="CK45" s="1956"/>
      <c r="CL45" s="1956"/>
      <c r="CM45" s="1956"/>
      <c r="CN45" s="1956"/>
      <c r="CO45" s="1956"/>
      <c r="CP45" s="1956"/>
      <c r="CQ45" s="1956"/>
      <c r="CR45" s="1956"/>
      <c r="CS45" s="1956"/>
      <c r="CT45" s="1956"/>
      <c r="CU45" s="1956"/>
      <c r="CV45" s="1956"/>
      <c r="CW45" s="1956"/>
      <c r="CX45" s="1956"/>
      <c r="CY45" s="1956"/>
      <c r="CZ45" s="1956"/>
    </row>
    <row r="46" s="135" customFormat="true" ht="15" customHeight="true" x14ac:dyDescent="0.2">
      <c r="A46" s="2267"/>
      <c r="B46" s="972" t="s">
        <v>49</v>
      </c>
      <c r="C46" s="828">
        <v>72.302733318035067</v>
      </c>
      <c r="D46" s="829">
        <v>59.51724966235993</v>
      </c>
      <c r="E46" s="829">
        <v>56.393708719086369</v>
      </c>
      <c r="F46" s="829">
        <v>52.791797183691848</v>
      </c>
      <c r="G46" s="830">
        <v>33.880089966982936</v>
      </c>
      <c r="H46" s="831">
        <v>62.177136301625247</v>
      </c>
      <c r="I46" s="829">
        <v>52.784975665472224</v>
      </c>
      <c r="J46" s="829">
        <v>46.600403244729598</v>
      </c>
      <c r="K46" s="829">
        <v>28.617099160956517</v>
      </c>
      <c r="L46" s="832">
        <v>30.916200766919143</v>
      </c>
      <c r="M46" s="833">
        <v>83.82810575126986</v>
      </c>
      <c r="N46" s="829">
        <v>73.588423447466027</v>
      </c>
      <c r="O46" s="829">
        <v>53.627986037047663</v>
      </c>
      <c r="P46" s="829">
        <v>46.734464314964526</v>
      </c>
      <c r="Q46" s="830">
        <v>56.464260419060608</v>
      </c>
      <c r="R46" s="831">
        <v>43.590846171559861</v>
      </c>
      <c r="S46" s="829">
        <v>40.198479200438619</v>
      </c>
      <c r="T46" s="1859">
        <v>52.506884530864831</v>
      </c>
      <c r="U46" s="312"/>
      <c r="V46" s="312"/>
      <c r="W46" s="312"/>
      <c r="X46" s="312"/>
      <c r="Y46" s="312"/>
      <c r="Z46" s="312"/>
      <c r="AA46" s="312"/>
      <c r="AB46" s="312"/>
      <c r="AC46" s="312"/>
      <c r="AD46" s="312"/>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633"/>
      <c r="BA46" s="2291"/>
      <c r="BB46" s="151" t="s">
        <v>49</v>
      </c>
      <c r="BC46" s="1042" t="s">
        <v>36</v>
      </c>
      <c r="BD46" s="1061" t="s">
        <v>36</v>
      </c>
      <c r="BE46" s="1061" t="s">
        <v>36</v>
      </c>
      <c r="BF46" s="1061" t="s">
        <v>36</v>
      </c>
      <c r="BG46" s="1081" t="s">
        <v>36</v>
      </c>
      <c r="BH46" s="1101" t="s">
        <v>36</v>
      </c>
      <c r="BI46" s="1061" t="s">
        <v>36</v>
      </c>
      <c r="BJ46" s="1061" t="s">
        <v>36</v>
      </c>
      <c r="BK46" s="1061" t="s">
        <v>36</v>
      </c>
      <c r="BL46" s="1081" t="s">
        <v>36</v>
      </c>
      <c r="BM46" s="1101" t="s">
        <v>36</v>
      </c>
      <c r="BN46" s="1061" t="s">
        <v>36</v>
      </c>
      <c r="BO46" s="1061" t="s">
        <v>36</v>
      </c>
      <c r="BP46" s="1061" t="s">
        <v>36</v>
      </c>
      <c r="BQ46" s="1081" t="s">
        <v>36</v>
      </c>
      <c r="BR46" s="1101" t="s">
        <v>36</v>
      </c>
      <c r="BS46" s="1061" t="s">
        <v>36</v>
      </c>
      <c r="BT46" s="1909" t="s">
        <v>36</v>
      </c>
      <c r="BU46" s="1955"/>
      <c r="BV46" s="1955"/>
      <c r="BW46" s="1955"/>
      <c r="BX46" s="1955"/>
      <c r="BY46" s="1956"/>
      <c r="BZ46" s="1956"/>
      <c r="CA46" s="1956"/>
      <c r="CB46" s="1956"/>
      <c r="CC46" s="1956"/>
      <c r="CD46" s="1956"/>
      <c r="CE46" s="1956"/>
      <c r="CF46" s="1956"/>
      <c r="CG46" s="1956"/>
      <c r="CH46" s="1956"/>
      <c r="CI46" s="1956"/>
      <c r="CJ46" s="1956"/>
      <c r="CK46" s="1956"/>
      <c r="CL46" s="1956"/>
      <c r="CM46" s="1956"/>
      <c r="CN46" s="1956"/>
      <c r="CO46" s="1956"/>
      <c r="CP46" s="1956"/>
      <c r="CQ46" s="1956"/>
      <c r="CR46" s="1956"/>
      <c r="CS46" s="1956"/>
      <c r="CT46" s="1956"/>
      <c r="CU46" s="1956"/>
      <c r="CV46" s="1956"/>
      <c r="CW46" s="1956"/>
      <c r="CX46" s="1956"/>
      <c r="CY46" s="1956"/>
      <c r="CZ46" s="1956"/>
    </row>
    <row r="47" s="130" customFormat="true" ht="15" customHeight="true" x14ac:dyDescent="0.2">
      <c r="A47" s="2256" t="s">
        <v>101</v>
      </c>
      <c r="B47" s="250" t="s">
        <v>100</v>
      </c>
      <c r="C47" s="1000" t="s">
        <v>36</v>
      </c>
      <c r="D47" s="1006" t="s">
        <v>36</v>
      </c>
      <c r="E47" s="1006" t="s">
        <v>36</v>
      </c>
      <c r="F47" s="1006" t="s">
        <v>36</v>
      </c>
      <c r="G47" s="1012" t="s">
        <v>36</v>
      </c>
      <c r="H47" s="1018" t="s">
        <v>36</v>
      </c>
      <c r="I47" s="1006" t="s">
        <v>36</v>
      </c>
      <c r="J47" s="1006" t="s">
        <v>36</v>
      </c>
      <c r="K47" s="1006" t="s">
        <v>36</v>
      </c>
      <c r="L47" s="1024" t="s">
        <v>36</v>
      </c>
      <c r="M47" s="1030" t="s">
        <v>36</v>
      </c>
      <c r="N47" s="1006" t="s">
        <v>36</v>
      </c>
      <c r="O47" s="1006" t="s">
        <v>36</v>
      </c>
      <c r="P47" s="1006" t="s">
        <v>36</v>
      </c>
      <c r="Q47" s="1012" t="s">
        <v>36</v>
      </c>
      <c r="R47" s="1018" t="s">
        <v>36</v>
      </c>
      <c r="S47" s="1006" t="s">
        <v>36</v>
      </c>
      <c r="T47" s="1861" t="s">
        <v>36</v>
      </c>
      <c r="U47" s="1891"/>
      <c r="V47" s="1891"/>
      <c r="W47" s="1891"/>
      <c r="X47" s="1891"/>
      <c r="Y47" s="1892"/>
      <c r="Z47" s="1892"/>
      <c r="AA47" s="1892"/>
      <c r="AB47" s="1892"/>
      <c r="AC47" s="1892"/>
      <c r="AD47" s="1892"/>
      <c r="AE47" s="1892"/>
      <c r="AF47" s="1892"/>
      <c r="AG47" s="1892"/>
      <c r="AH47" s="1892"/>
      <c r="AI47" s="1892"/>
      <c r="AJ47" s="1892"/>
      <c r="AK47" s="1892"/>
      <c r="AL47" s="1892"/>
      <c r="AM47" s="1892"/>
      <c r="AN47" s="1892"/>
      <c r="AO47" s="1892"/>
      <c r="AP47" s="1892"/>
      <c r="AQ47" s="1892"/>
      <c r="AR47" s="1892"/>
      <c r="AS47" s="1892"/>
      <c r="AT47" s="1892"/>
      <c r="AU47" s="1892"/>
      <c r="AV47" s="1892"/>
      <c r="AW47" s="1892"/>
      <c r="AX47" s="1892"/>
      <c r="AY47" s="1892"/>
      <c r="AZ47" s="215"/>
      <c r="BA47" s="2291" t="s">
        <v>101</v>
      </c>
      <c r="BB47" s="151" t="s">
        <v>100</v>
      </c>
      <c r="BC47" s="1042" t="s">
        <v>36</v>
      </c>
      <c r="BD47" s="1061" t="s">
        <v>36</v>
      </c>
      <c r="BE47" s="1061" t="s">
        <v>36</v>
      </c>
      <c r="BF47" s="1061" t="s">
        <v>36</v>
      </c>
      <c r="BG47" s="1081" t="s">
        <v>36</v>
      </c>
      <c r="BH47" s="1101" t="s">
        <v>36</v>
      </c>
      <c r="BI47" s="1061" t="s">
        <v>36</v>
      </c>
      <c r="BJ47" s="1061" t="s">
        <v>36</v>
      </c>
      <c r="BK47" s="1061" t="s">
        <v>36</v>
      </c>
      <c r="BL47" s="1081" t="s">
        <v>36</v>
      </c>
      <c r="BM47" s="1101" t="s">
        <v>36</v>
      </c>
      <c r="BN47" s="1061" t="s">
        <v>36</v>
      </c>
      <c r="BO47" s="1061" t="s">
        <v>36</v>
      </c>
      <c r="BP47" s="1061" t="s">
        <v>36</v>
      </c>
      <c r="BQ47" s="1081" t="s">
        <v>36</v>
      </c>
      <c r="BR47" s="1101" t="s">
        <v>36</v>
      </c>
      <c r="BS47" s="1061" t="s">
        <v>36</v>
      </c>
      <c r="BT47" s="1909" t="s">
        <v>36</v>
      </c>
      <c r="BU47" s="1955"/>
      <c r="BV47" s="1955"/>
      <c r="BW47" s="1955"/>
      <c r="BX47" s="1955"/>
      <c r="BY47" s="1956"/>
      <c r="BZ47" s="1956"/>
      <c r="CA47" s="1956"/>
      <c r="CB47" s="1956"/>
      <c r="CC47" s="1956"/>
      <c r="CD47" s="1956"/>
      <c r="CE47" s="1956"/>
      <c r="CF47" s="1956"/>
      <c r="CG47" s="1956"/>
      <c r="CH47" s="1956"/>
      <c r="CI47" s="1956"/>
      <c r="CJ47" s="1956"/>
      <c r="CK47" s="1956"/>
      <c r="CL47" s="1956"/>
      <c r="CM47" s="1956"/>
      <c r="CN47" s="1956"/>
      <c r="CO47" s="1956"/>
      <c r="CP47" s="1956"/>
      <c r="CQ47" s="1956"/>
      <c r="CR47" s="1956"/>
      <c r="CS47" s="1956"/>
      <c r="CT47" s="1956"/>
      <c r="CU47" s="1956"/>
      <c r="CV47" s="1956"/>
      <c r="CW47" s="1956"/>
      <c r="CX47" s="1956"/>
      <c r="CY47" s="1956"/>
      <c r="CZ47" s="1956"/>
    </row>
    <row r="48" s="130" customFormat="true" ht="15" customHeight="true" x14ac:dyDescent="0.2">
      <c r="A48" s="2256"/>
      <c r="B48" s="250" t="s">
        <v>99</v>
      </c>
      <c r="C48" s="1000" t="s">
        <v>36</v>
      </c>
      <c r="D48" s="1006" t="s">
        <v>36</v>
      </c>
      <c r="E48" s="1006" t="s">
        <v>36</v>
      </c>
      <c r="F48" s="1006" t="s">
        <v>36</v>
      </c>
      <c r="G48" s="1012" t="s">
        <v>36</v>
      </c>
      <c r="H48" s="1018" t="s">
        <v>36</v>
      </c>
      <c r="I48" s="1006" t="s">
        <v>36</v>
      </c>
      <c r="J48" s="1006" t="s">
        <v>36</v>
      </c>
      <c r="K48" s="1006" t="s">
        <v>36</v>
      </c>
      <c r="L48" s="1024" t="s">
        <v>36</v>
      </c>
      <c r="M48" s="1030" t="s">
        <v>36</v>
      </c>
      <c r="N48" s="1006" t="s">
        <v>36</v>
      </c>
      <c r="O48" s="1006" t="s">
        <v>36</v>
      </c>
      <c r="P48" s="1006" t="s">
        <v>36</v>
      </c>
      <c r="Q48" s="1012" t="s">
        <v>36</v>
      </c>
      <c r="R48" s="1018" t="s">
        <v>36</v>
      </c>
      <c r="S48" s="1006" t="s">
        <v>36</v>
      </c>
      <c r="T48" s="1861" t="s">
        <v>36</v>
      </c>
      <c r="U48" s="1891"/>
      <c r="V48" s="1891"/>
      <c r="W48" s="1891"/>
      <c r="X48" s="1891"/>
      <c r="Y48" s="1892"/>
      <c r="Z48" s="1892"/>
      <c r="AA48" s="1892"/>
      <c r="AB48" s="1892"/>
      <c r="AC48" s="1892"/>
      <c r="AD48" s="1892"/>
      <c r="AE48" s="1892"/>
      <c r="AF48" s="1892"/>
      <c r="AG48" s="1892"/>
      <c r="AH48" s="1892"/>
      <c r="AI48" s="1892"/>
      <c r="AJ48" s="1892"/>
      <c r="AK48" s="1892"/>
      <c r="AL48" s="1892"/>
      <c r="AM48" s="1892"/>
      <c r="AN48" s="1892"/>
      <c r="AO48" s="1892"/>
      <c r="AP48" s="1892"/>
      <c r="AQ48" s="1892"/>
      <c r="AR48" s="1892"/>
      <c r="AS48" s="1892"/>
      <c r="AT48" s="1892"/>
      <c r="AU48" s="1892"/>
      <c r="AV48" s="1892"/>
      <c r="AW48" s="1892"/>
      <c r="AX48" s="1892"/>
      <c r="AY48" s="1892"/>
      <c r="AZ48" s="215"/>
      <c r="BA48" s="2291"/>
      <c r="BB48" s="151" t="s">
        <v>99</v>
      </c>
      <c r="BC48" s="1042" t="s">
        <v>36</v>
      </c>
      <c r="BD48" s="1061" t="s">
        <v>36</v>
      </c>
      <c r="BE48" s="1061" t="s">
        <v>36</v>
      </c>
      <c r="BF48" s="1061" t="s">
        <v>36</v>
      </c>
      <c r="BG48" s="1081" t="s">
        <v>36</v>
      </c>
      <c r="BH48" s="1101" t="s">
        <v>36</v>
      </c>
      <c r="BI48" s="1061" t="s">
        <v>36</v>
      </c>
      <c r="BJ48" s="1061" t="s">
        <v>36</v>
      </c>
      <c r="BK48" s="1061" t="s">
        <v>36</v>
      </c>
      <c r="BL48" s="1081" t="s">
        <v>36</v>
      </c>
      <c r="BM48" s="1101" t="s">
        <v>36</v>
      </c>
      <c r="BN48" s="1061" t="s">
        <v>36</v>
      </c>
      <c r="BO48" s="1061" t="s">
        <v>36</v>
      </c>
      <c r="BP48" s="1061" t="s">
        <v>36</v>
      </c>
      <c r="BQ48" s="1081" t="s">
        <v>36</v>
      </c>
      <c r="BR48" s="1101" t="s">
        <v>36</v>
      </c>
      <c r="BS48" s="1061" t="s">
        <v>36</v>
      </c>
      <c r="BT48" s="1909" t="s">
        <v>36</v>
      </c>
      <c r="BU48" s="1955"/>
      <c r="BV48" s="1955"/>
      <c r="BW48" s="1955"/>
      <c r="BX48" s="1955"/>
      <c r="BY48" s="1956"/>
      <c r="BZ48" s="1956"/>
      <c r="CA48" s="1956"/>
      <c r="CB48" s="1956"/>
      <c r="CC48" s="1956"/>
      <c r="CD48" s="1956"/>
      <c r="CE48" s="1956"/>
      <c r="CF48" s="1956"/>
      <c r="CG48" s="1956"/>
      <c r="CH48" s="1956"/>
      <c r="CI48" s="1956"/>
      <c r="CJ48" s="1956"/>
      <c r="CK48" s="1956"/>
      <c r="CL48" s="1956"/>
      <c r="CM48" s="1956"/>
      <c r="CN48" s="1956"/>
      <c r="CO48" s="1956"/>
      <c r="CP48" s="1956"/>
      <c r="CQ48" s="1956"/>
      <c r="CR48" s="1956"/>
      <c r="CS48" s="1956"/>
      <c r="CT48" s="1956"/>
      <c r="CU48" s="1956"/>
      <c r="CV48" s="1956"/>
      <c r="CW48" s="1956"/>
      <c r="CX48" s="1956"/>
      <c r="CY48" s="1956"/>
      <c r="CZ48" s="1956"/>
    </row>
    <row r="49" s="130" customFormat="true" ht="15" customHeight="true" x14ac:dyDescent="0.2">
      <c r="A49" s="2256"/>
      <c r="B49" s="250" t="s">
        <v>68</v>
      </c>
      <c r="C49" s="1000" t="s">
        <v>36</v>
      </c>
      <c r="D49" s="1006" t="s">
        <v>36</v>
      </c>
      <c r="E49" s="1006" t="s">
        <v>36</v>
      </c>
      <c r="F49" s="1006" t="s">
        <v>36</v>
      </c>
      <c r="G49" s="1012" t="s">
        <v>36</v>
      </c>
      <c r="H49" s="1018" t="s">
        <v>36</v>
      </c>
      <c r="I49" s="1006" t="s">
        <v>36</v>
      </c>
      <c r="J49" s="1006" t="s">
        <v>36</v>
      </c>
      <c r="K49" s="1006" t="s">
        <v>36</v>
      </c>
      <c r="L49" s="1024" t="s">
        <v>36</v>
      </c>
      <c r="M49" s="1030" t="s">
        <v>36</v>
      </c>
      <c r="N49" s="1006" t="s">
        <v>36</v>
      </c>
      <c r="O49" s="1006" t="s">
        <v>36</v>
      </c>
      <c r="P49" s="1006" t="s">
        <v>36</v>
      </c>
      <c r="Q49" s="1012" t="s">
        <v>36</v>
      </c>
      <c r="R49" s="1018" t="s">
        <v>36</v>
      </c>
      <c r="S49" s="1006" t="s">
        <v>36</v>
      </c>
      <c r="T49" s="1861" t="s">
        <v>36</v>
      </c>
      <c r="U49" s="1891"/>
      <c r="V49" s="1891"/>
      <c r="W49" s="1891"/>
      <c r="X49" s="1891"/>
      <c r="Y49" s="1892"/>
      <c r="Z49" s="1892"/>
      <c r="AA49" s="1892"/>
      <c r="AB49" s="1892"/>
      <c r="AC49" s="1892"/>
      <c r="AD49" s="1892"/>
      <c r="AE49" s="1892"/>
      <c r="AF49" s="1892"/>
      <c r="AG49" s="1892"/>
      <c r="AH49" s="1892"/>
      <c r="AI49" s="1892"/>
      <c r="AJ49" s="1892"/>
      <c r="AK49" s="1892"/>
      <c r="AL49" s="1892"/>
      <c r="AM49" s="1892"/>
      <c r="AN49" s="1892"/>
      <c r="AO49" s="1892"/>
      <c r="AP49" s="1892"/>
      <c r="AQ49" s="1892"/>
      <c r="AR49" s="1892"/>
      <c r="AS49" s="1892"/>
      <c r="AT49" s="1892"/>
      <c r="AU49" s="1892"/>
      <c r="AV49" s="1892"/>
      <c r="AW49" s="1892"/>
      <c r="AX49" s="1892"/>
      <c r="AY49" s="1892"/>
      <c r="AZ49" s="215"/>
      <c r="BA49" s="2291"/>
      <c r="BB49" s="151" t="s">
        <v>68</v>
      </c>
      <c r="BC49" s="1042" t="s">
        <v>36</v>
      </c>
      <c r="BD49" s="1061" t="s">
        <v>36</v>
      </c>
      <c r="BE49" s="1061" t="s">
        <v>36</v>
      </c>
      <c r="BF49" s="1061" t="s">
        <v>36</v>
      </c>
      <c r="BG49" s="1081" t="s">
        <v>36</v>
      </c>
      <c r="BH49" s="1101" t="s">
        <v>36</v>
      </c>
      <c r="BI49" s="1061" t="s">
        <v>36</v>
      </c>
      <c r="BJ49" s="1061" t="s">
        <v>36</v>
      </c>
      <c r="BK49" s="1061" t="s">
        <v>36</v>
      </c>
      <c r="BL49" s="1081" t="s">
        <v>36</v>
      </c>
      <c r="BM49" s="1101" t="s">
        <v>36</v>
      </c>
      <c r="BN49" s="1061" t="s">
        <v>36</v>
      </c>
      <c r="BO49" s="1061" t="s">
        <v>36</v>
      </c>
      <c r="BP49" s="1061" t="s">
        <v>36</v>
      </c>
      <c r="BQ49" s="1081" t="s">
        <v>36</v>
      </c>
      <c r="BR49" s="1101" t="s">
        <v>36</v>
      </c>
      <c r="BS49" s="1061" t="s">
        <v>36</v>
      </c>
      <c r="BT49" s="1909" t="s">
        <v>36</v>
      </c>
      <c r="BU49" s="1955"/>
      <c r="BV49" s="1955"/>
      <c r="BW49" s="1955"/>
      <c r="BX49" s="1955"/>
      <c r="BY49" s="1956"/>
      <c r="BZ49" s="1956"/>
      <c r="CA49" s="1956"/>
      <c r="CB49" s="1956"/>
      <c r="CC49" s="1956"/>
      <c r="CD49" s="1956"/>
      <c r="CE49" s="1956"/>
      <c r="CF49" s="1956"/>
      <c r="CG49" s="1956"/>
      <c r="CH49" s="1956"/>
      <c r="CI49" s="1956"/>
      <c r="CJ49" s="1956"/>
      <c r="CK49" s="1956"/>
      <c r="CL49" s="1956"/>
      <c r="CM49" s="1956"/>
      <c r="CN49" s="1956"/>
      <c r="CO49" s="1956"/>
      <c r="CP49" s="1956"/>
      <c r="CQ49" s="1956"/>
      <c r="CR49" s="1956"/>
      <c r="CS49" s="1956"/>
      <c r="CT49" s="1956"/>
      <c r="CU49" s="1956"/>
      <c r="CV49" s="1956"/>
      <c r="CW49" s="1956"/>
      <c r="CX49" s="1956"/>
      <c r="CY49" s="1956"/>
      <c r="CZ49" s="1956"/>
    </row>
    <row r="50" s="130" customFormat="true" ht="15" customHeight="true" x14ac:dyDescent="0.2">
      <c r="A50" s="2256" t="s">
        <v>102</v>
      </c>
      <c r="B50" s="250" t="s">
        <v>100</v>
      </c>
      <c r="C50" s="1000" t="s">
        <v>36</v>
      </c>
      <c r="D50" s="1006" t="s">
        <v>36</v>
      </c>
      <c r="E50" s="1006" t="s">
        <v>36</v>
      </c>
      <c r="F50" s="1006" t="s">
        <v>36</v>
      </c>
      <c r="G50" s="1012" t="s">
        <v>36</v>
      </c>
      <c r="H50" s="1018" t="s">
        <v>36</v>
      </c>
      <c r="I50" s="1006" t="s">
        <v>36</v>
      </c>
      <c r="J50" s="1006" t="s">
        <v>36</v>
      </c>
      <c r="K50" s="1006" t="s">
        <v>36</v>
      </c>
      <c r="L50" s="1024" t="s">
        <v>36</v>
      </c>
      <c r="M50" s="1030" t="s">
        <v>36</v>
      </c>
      <c r="N50" s="1006" t="s">
        <v>36</v>
      </c>
      <c r="O50" s="1006" t="s">
        <v>36</v>
      </c>
      <c r="P50" s="1006" t="s">
        <v>36</v>
      </c>
      <c r="Q50" s="1012" t="s">
        <v>36</v>
      </c>
      <c r="R50" s="1018" t="s">
        <v>36</v>
      </c>
      <c r="S50" s="1006" t="s">
        <v>36</v>
      </c>
      <c r="T50" s="1861" t="s">
        <v>36</v>
      </c>
      <c r="U50" s="1891"/>
      <c r="V50" s="1891"/>
      <c r="W50" s="1891"/>
      <c r="X50" s="1891"/>
      <c r="Y50" s="1892"/>
      <c r="Z50" s="1892"/>
      <c r="AA50" s="1892"/>
      <c r="AB50" s="1892"/>
      <c r="AC50" s="1892"/>
      <c r="AD50" s="1892"/>
      <c r="AE50" s="1892"/>
      <c r="AF50" s="1892"/>
      <c r="AG50" s="1892"/>
      <c r="AH50" s="1892"/>
      <c r="AI50" s="1892"/>
      <c r="AJ50" s="1892"/>
      <c r="AK50" s="1892"/>
      <c r="AL50" s="1892"/>
      <c r="AM50" s="1892"/>
      <c r="AN50" s="1892"/>
      <c r="AO50" s="1892"/>
      <c r="AP50" s="1892"/>
      <c r="AQ50" s="1892"/>
      <c r="AR50" s="1892"/>
      <c r="AS50" s="1892"/>
      <c r="AT50" s="1892"/>
      <c r="AU50" s="1892"/>
      <c r="AV50" s="1892"/>
      <c r="AW50" s="1892"/>
      <c r="AX50" s="1892"/>
      <c r="AY50" s="1892"/>
      <c r="AZ50" s="215"/>
      <c r="BA50" s="2291" t="s">
        <v>102</v>
      </c>
      <c r="BB50" s="151" t="s">
        <v>100</v>
      </c>
      <c r="BC50" s="1042" t="s">
        <v>36</v>
      </c>
      <c r="BD50" s="1061" t="s">
        <v>36</v>
      </c>
      <c r="BE50" s="1061" t="s">
        <v>36</v>
      </c>
      <c r="BF50" s="1061" t="s">
        <v>36</v>
      </c>
      <c r="BG50" s="1081" t="s">
        <v>36</v>
      </c>
      <c r="BH50" s="1101" t="s">
        <v>36</v>
      </c>
      <c r="BI50" s="1061" t="s">
        <v>36</v>
      </c>
      <c r="BJ50" s="1061" t="s">
        <v>36</v>
      </c>
      <c r="BK50" s="1061" t="s">
        <v>36</v>
      </c>
      <c r="BL50" s="1081" t="s">
        <v>36</v>
      </c>
      <c r="BM50" s="1101" t="s">
        <v>36</v>
      </c>
      <c r="BN50" s="1061" t="s">
        <v>36</v>
      </c>
      <c r="BO50" s="1061" t="s">
        <v>36</v>
      </c>
      <c r="BP50" s="1061" t="s">
        <v>36</v>
      </c>
      <c r="BQ50" s="1081" t="s">
        <v>36</v>
      </c>
      <c r="BR50" s="1101" t="s">
        <v>36</v>
      </c>
      <c r="BS50" s="1061" t="s">
        <v>36</v>
      </c>
      <c r="BT50" s="1909" t="s">
        <v>36</v>
      </c>
      <c r="BU50" s="1955"/>
      <c r="BV50" s="1955"/>
      <c r="BW50" s="1955"/>
      <c r="BX50" s="1955"/>
      <c r="BY50" s="1956"/>
      <c r="BZ50" s="1956"/>
      <c r="CA50" s="1956"/>
      <c r="CB50" s="1956"/>
      <c r="CC50" s="1956"/>
      <c r="CD50" s="1956"/>
      <c r="CE50" s="1956"/>
      <c r="CF50" s="1956"/>
      <c r="CG50" s="1956"/>
      <c r="CH50" s="1956"/>
      <c r="CI50" s="1956"/>
      <c r="CJ50" s="1956"/>
      <c r="CK50" s="1956"/>
      <c r="CL50" s="1956"/>
      <c r="CM50" s="1956"/>
      <c r="CN50" s="1956"/>
      <c r="CO50" s="1956"/>
      <c r="CP50" s="1956"/>
      <c r="CQ50" s="1956"/>
      <c r="CR50" s="1956"/>
      <c r="CS50" s="1956"/>
      <c r="CT50" s="1956"/>
      <c r="CU50" s="1956"/>
      <c r="CV50" s="1956"/>
      <c r="CW50" s="1956"/>
      <c r="CX50" s="1956"/>
      <c r="CY50" s="1956"/>
      <c r="CZ50" s="1956"/>
    </row>
    <row r="51" s="130" customFormat="true" ht="15" customHeight="true" x14ac:dyDescent="0.2">
      <c r="A51" s="2256"/>
      <c r="B51" s="250" t="s">
        <v>99</v>
      </c>
      <c r="C51" s="1000" t="s">
        <v>36</v>
      </c>
      <c r="D51" s="1006" t="s">
        <v>36</v>
      </c>
      <c r="E51" s="1006" t="s">
        <v>36</v>
      </c>
      <c r="F51" s="1006" t="s">
        <v>36</v>
      </c>
      <c r="G51" s="1012" t="s">
        <v>36</v>
      </c>
      <c r="H51" s="1018" t="s">
        <v>36</v>
      </c>
      <c r="I51" s="1006" t="s">
        <v>36</v>
      </c>
      <c r="J51" s="1006" t="s">
        <v>36</v>
      </c>
      <c r="K51" s="1006" t="s">
        <v>36</v>
      </c>
      <c r="L51" s="1024" t="s">
        <v>36</v>
      </c>
      <c r="M51" s="1030" t="s">
        <v>36</v>
      </c>
      <c r="N51" s="1006" t="s">
        <v>36</v>
      </c>
      <c r="O51" s="1006" t="s">
        <v>36</v>
      </c>
      <c r="P51" s="1006" t="s">
        <v>36</v>
      </c>
      <c r="Q51" s="1012" t="s">
        <v>36</v>
      </c>
      <c r="R51" s="1018" t="s">
        <v>36</v>
      </c>
      <c r="S51" s="1006" t="s">
        <v>36</v>
      </c>
      <c r="T51" s="1861" t="s">
        <v>36</v>
      </c>
      <c r="U51" s="1891"/>
      <c r="V51" s="1891"/>
      <c r="W51" s="1891"/>
      <c r="X51" s="1891"/>
      <c r="Y51" s="1892"/>
      <c r="Z51" s="1892"/>
      <c r="AA51" s="1892"/>
      <c r="AB51" s="1892"/>
      <c r="AC51" s="1892"/>
      <c r="AD51" s="1892"/>
      <c r="AE51" s="1892"/>
      <c r="AF51" s="1892"/>
      <c r="AG51" s="1892"/>
      <c r="AH51" s="1892"/>
      <c r="AI51" s="1892"/>
      <c r="AJ51" s="1892"/>
      <c r="AK51" s="1892"/>
      <c r="AL51" s="1892"/>
      <c r="AM51" s="1892"/>
      <c r="AN51" s="1892"/>
      <c r="AO51" s="1892"/>
      <c r="AP51" s="1892"/>
      <c r="AQ51" s="1892"/>
      <c r="AR51" s="1892"/>
      <c r="AS51" s="1892"/>
      <c r="AT51" s="1892"/>
      <c r="AU51" s="1892"/>
      <c r="AV51" s="1892"/>
      <c r="AW51" s="1892"/>
      <c r="AX51" s="1892"/>
      <c r="AY51" s="1892"/>
      <c r="AZ51" s="215"/>
      <c r="BA51" s="2291"/>
      <c r="BB51" s="151" t="s">
        <v>99</v>
      </c>
      <c r="BC51" s="1042" t="s">
        <v>36</v>
      </c>
      <c r="BD51" s="1061" t="s">
        <v>36</v>
      </c>
      <c r="BE51" s="1061" t="s">
        <v>36</v>
      </c>
      <c r="BF51" s="1061" t="s">
        <v>36</v>
      </c>
      <c r="BG51" s="1081" t="s">
        <v>36</v>
      </c>
      <c r="BH51" s="1101" t="s">
        <v>36</v>
      </c>
      <c r="BI51" s="1061" t="s">
        <v>36</v>
      </c>
      <c r="BJ51" s="1061" t="s">
        <v>36</v>
      </c>
      <c r="BK51" s="1061" t="s">
        <v>36</v>
      </c>
      <c r="BL51" s="1081" t="s">
        <v>36</v>
      </c>
      <c r="BM51" s="1101" t="s">
        <v>36</v>
      </c>
      <c r="BN51" s="1061" t="s">
        <v>36</v>
      </c>
      <c r="BO51" s="1061" t="s">
        <v>36</v>
      </c>
      <c r="BP51" s="1061" t="s">
        <v>36</v>
      </c>
      <c r="BQ51" s="1081" t="s">
        <v>36</v>
      </c>
      <c r="BR51" s="1101" t="s">
        <v>36</v>
      </c>
      <c r="BS51" s="1061" t="s">
        <v>36</v>
      </c>
      <c r="BT51" s="1909" t="s">
        <v>36</v>
      </c>
      <c r="BU51" s="1955"/>
      <c r="BV51" s="1955"/>
      <c r="BW51" s="1955"/>
      <c r="BX51" s="1955"/>
      <c r="BY51" s="1956"/>
      <c r="BZ51" s="1956"/>
      <c r="CA51" s="1956"/>
      <c r="CB51" s="1956"/>
      <c r="CC51" s="1956"/>
      <c r="CD51" s="1956"/>
      <c r="CE51" s="1956"/>
      <c r="CF51" s="1956"/>
      <c r="CG51" s="1956"/>
      <c r="CH51" s="1956"/>
      <c r="CI51" s="1956"/>
      <c r="CJ51" s="1956"/>
      <c r="CK51" s="1956"/>
      <c r="CL51" s="1956"/>
      <c r="CM51" s="1956"/>
      <c r="CN51" s="1956"/>
      <c r="CO51" s="1956"/>
      <c r="CP51" s="1956"/>
      <c r="CQ51" s="1956"/>
      <c r="CR51" s="1956"/>
      <c r="CS51" s="1956"/>
      <c r="CT51" s="1956"/>
      <c r="CU51" s="1956"/>
      <c r="CV51" s="1956"/>
      <c r="CW51" s="1956"/>
      <c r="CX51" s="1956"/>
      <c r="CY51" s="1956"/>
      <c r="CZ51" s="1956"/>
    </row>
    <row r="52" s="130" customFormat="true" ht="15" customHeight="true" x14ac:dyDescent="0.2">
      <c r="A52" s="2256"/>
      <c r="B52" s="250" t="s">
        <v>68</v>
      </c>
      <c r="C52" s="1000" t="s">
        <v>36</v>
      </c>
      <c r="D52" s="1006" t="s">
        <v>36</v>
      </c>
      <c r="E52" s="1006" t="s">
        <v>36</v>
      </c>
      <c r="F52" s="1006" t="s">
        <v>36</v>
      </c>
      <c r="G52" s="1012" t="s">
        <v>36</v>
      </c>
      <c r="H52" s="1018" t="s">
        <v>36</v>
      </c>
      <c r="I52" s="1006" t="s">
        <v>36</v>
      </c>
      <c r="J52" s="1006" t="s">
        <v>36</v>
      </c>
      <c r="K52" s="1006" t="s">
        <v>36</v>
      </c>
      <c r="L52" s="1024" t="s">
        <v>36</v>
      </c>
      <c r="M52" s="1030" t="s">
        <v>36</v>
      </c>
      <c r="N52" s="1006" t="s">
        <v>36</v>
      </c>
      <c r="O52" s="1006" t="s">
        <v>36</v>
      </c>
      <c r="P52" s="1006" t="s">
        <v>36</v>
      </c>
      <c r="Q52" s="1012" t="s">
        <v>36</v>
      </c>
      <c r="R52" s="1018" t="s">
        <v>36</v>
      </c>
      <c r="S52" s="1006" t="s">
        <v>36</v>
      </c>
      <c r="T52" s="1861" t="s">
        <v>36</v>
      </c>
      <c r="U52" s="1891"/>
      <c r="V52" s="1891"/>
      <c r="W52" s="1891"/>
      <c r="X52" s="1891"/>
      <c r="Y52" s="1892"/>
      <c r="Z52" s="1892"/>
      <c r="AA52" s="1892"/>
      <c r="AB52" s="1892"/>
      <c r="AC52" s="1892"/>
      <c r="AD52" s="1892"/>
      <c r="AE52" s="1892"/>
      <c r="AF52" s="1892"/>
      <c r="AG52" s="1892"/>
      <c r="AH52" s="1892"/>
      <c r="AI52" s="1892"/>
      <c r="AJ52" s="1892"/>
      <c r="AK52" s="1892"/>
      <c r="AL52" s="1892"/>
      <c r="AM52" s="1892"/>
      <c r="AN52" s="1892"/>
      <c r="AO52" s="1892"/>
      <c r="AP52" s="1892"/>
      <c r="AQ52" s="1892"/>
      <c r="AR52" s="1892"/>
      <c r="AS52" s="1892"/>
      <c r="AT52" s="1892"/>
      <c r="AU52" s="1892"/>
      <c r="AV52" s="1892"/>
      <c r="AW52" s="1892"/>
      <c r="AX52" s="1892"/>
      <c r="AY52" s="1892"/>
      <c r="AZ52" s="215"/>
      <c r="BA52" s="2291"/>
      <c r="BB52" s="151" t="s">
        <v>68</v>
      </c>
      <c r="BC52" s="1042" t="s">
        <v>36</v>
      </c>
      <c r="BD52" s="1061" t="s">
        <v>36</v>
      </c>
      <c r="BE52" s="1061" t="s">
        <v>36</v>
      </c>
      <c r="BF52" s="1061" t="s">
        <v>36</v>
      </c>
      <c r="BG52" s="1081" t="s">
        <v>36</v>
      </c>
      <c r="BH52" s="1101" t="s">
        <v>36</v>
      </c>
      <c r="BI52" s="1061" t="s">
        <v>36</v>
      </c>
      <c r="BJ52" s="1061" t="s">
        <v>36</v>
      </c>
      <c r="BK52" s="1061" t="s">
        <v>36</v>
      </c>
      <c r="BL52" s="1081" t="s">
        <v>36</v>
      </c>
      <c r="BM52" s="1101" t="s">
        <v>36</v>
      </c>
      <c r="BN52" s="1061" t="s">
        <v>36</v>
      </c>
      <c r="BO52" s="1061" t="s">
        <v>36</v>
      </c>
      <c r="BP52" s="1061" t="s">
        <v>36</v>
      </c>
      <c r="BQ52" s="1081" t="s">
        <v>36</v>
      </c>
      <c r="BR52" s="1101" t="s">
        <v>36</v>
      </c>
      <c r="BS52" s="1061" t="s">
        <v>36</v>
      </c>
      <c r="BT52" s="1909" t="s">
        <v>36</v>
      </c>
      <c r="BU52" s="1955"/>
      <c r="BV52" s="1955"/>
      <c r="BW52" s="1955"/>
      <c r="BX52" s="1955"/>
      <c r="BY52" s="1956"/>
      <c r="BZ52" s="1956"/>
      <c r="CA52" s="1956"/>
      <c r="CB52" s="1956"/>
      <c r="CC52" s="1956"/>
      <c r="CD52" s="1956"/>
      <c r="CE52" s="1956"/>
      <c r="CF52" s="1956"/>
      <c r="CG52" s="1956"/>
      <c r="CH52" s="1956"/>
      <c r="CI52" s="1956"/>
      <c r="CJ52" s="1956"/>
      <c r="CK52" s="1956"/>
      <c r="CL52" s="1956"/>
      <c r="CM52" s="1956"/>
      <c r="CN52" s="1956"/>
      <c r="CO52" s="1956"/>
      <c r="CP52" s="1956"/>
      <c r="CQ52" s="1956"/>
      <c r="CR52" s="1956"/>
      <c r="CS52" s="1956"/>
      <c r="CT52" s="1956"/>
      <c r="CU52" s="1956"/>
      <c r="CV52" s="1956"/>
      <c r="CW52" s="1956"/>
      <c r="CX52" s="1956"/>
      <c r="CY52" s="1956"/>
      <c r="CZ52" s="1956"/>
    </row>
    <row r="53" s="130" customFormat="true" ht="15" customHeight="true" x14ac:dyDescent="0.2">
      <c r="A53" s="2256" t="s">
        <v>105</v>
      </c>
      <c r="B53" s="250" t="s">
        <v>100</v>
      </c>
      <c r="C53" s="1000" t="s">
        <v>36</v>
      </c>
      <c r="D53" s="1006" t="s">
        <v>36</v>
      </c>
      <c r="E53" s="1006" t="s">
        <v>36</v>
      </c>
      <c r="F53" s="1006" t="s">
        <v>36</v>
      </c>
      <c r="G53" s="1012" t="s">
        <v>36</v>
      </c>
      <c r="H53" s="1018" t="s">
        <v>36</v>
      </c>
      <c r="I53" s="1006" t="s">
        <v>36</v>
      </c>
      <c r="J53" s="1006" t="s">
        <v>36</v>
      </c>
      <c r="K53" s="1006" t="s">
        <v>36</v>
      </c>
      <c r="L53" s="1024" t="s">
        <v>36</v>
      </c>
      <c r="M53" s="1030" t="s">
        <v>36</v>
      </c>
      <c r="N53" s="1006" t="s">
        <v>36</v>
      </c>
      <c r="O53" s="1006" t="s">
        <v>36</v>
      </c>
      <c r="P53" s="1006" t="s">
        <v>36</v>
      </c>
      <c r="Q53" s="1012" t="s">
        <v>36</v>
      </c>
      <c r="R53" s="1018" t="s">
        <v>36</v>
      </c>
      <c r="S53" s="1006" t="s">
        <v>36</v>
      </c>
      <c r="T53" s="1861" t="s">
        <v>36</v>
      </c>
      <c r="U53" s="1891"/>
      <c r="V53" s="1891"/>
      <c r="W53" s="1891"/>
      <c r="X53" s="1891"/>
      <c r="Y53" s="1892"/>
      <c r="Z53" s="1892"/>
      <c r="AA53" s="1892"/>
      <c r="AB53" s="1892"/>
      <c r="AC53" s="1892"/>
      <c r="AD53" s="1892"/>
      <c r="AE53" s="1892"/>
      <c r="AF53" s="1892"/>
      <c r="AG53" s="1892"/>
      <c r="AH53" s="1892"/>
      <c r="AI53" s="1892"/>
      <c r="AJ53" s="1892"/>
      <c r="AK53" s="1892"/>
      <c r="AL53" s="1892"/>
      <c r="AM53" s="1892"/>
      <c r="AN53" s="1892"/>
      <c r="AO53" s="1892"/>
      <c r="AP53" s="1892"/>
      <c r="AQ53" s="1892"/>
      <c r="AR53" s="1892"/>
      <c r="AS53" s="1892"/>
      <c r="AT53" s="1892"/>
      <c r="AU53" s="1892"/>
      <c r="AV53" s="1892"/>
      <c r="AW53" s="1892"/>
      <c r="AX53" s="1892"/>
      <c r="AY53" s="1892"/>
      <c r="AZ53" s="215"/>
      <c r="BA53" s="2291" t="s">
        <v>105</v>
      </c>
      <c r="BB53" s="151" t="s">
        <v>100</v>
      </c>
      <c r="BC53" s="1042" t="s">
        <v>36</v>
      </c>
      <c r="BD53" s="1061" t="s">
        <v>36</v>
      </c>
      <c r="BE53" s="1061" t="s">
        <v>36</v>
      </c>
      <c r="BF53" s="1061" t="s">
        <v>36</v>
      </c>
      <c r="BG53" s="1081" t="s">
        <v>36</v>
      </c>
      <c r="BH53" s="1101" t="s">
        <v>36</v>
      </c>
      <c r="BI53" s="1061" t="s">
        <v>36</v>
      </c>
      <c r="BJ53" s="1061" t="s">
        <v>36</v>
      </c>
      <c r="BK53" s="1061" t="s">
        <v>36</v>
      </c>
      <c r="BL53" s="1081" t="s">
        <v>36</v>
      </c>
      <c r="BM53" s="1101" t="s">
        <v>36</v>
      </c>
      <c r="BN53" s="1061" t="s">
        <v>36</v>
      </c>
      <c r="BO53" s="1061" t="s">
        <v>36</v>
      </c>
      <c r="BP53" s="1061" t="s">
        <v>36</v>
      </c>
      <c r="BQ53" s="1081" t="s">
        <v>36</v>
      </c>
      <c r="BR53" s="1101" t="s">
        <v>36</v>
      </c>
      <c r="BS53" s="1061" t="s">
        <v>36</v>
      </c>
      <c r="BT53" s="1909" t="s">
        <v>36</v>
      </c>
      <c r="BU53" s="1955"/>
      <c r="BV53" s="1955"/>
      <c r="BW53" s="1955"/>
      <c r="BX53" s="1955"/>
      <c r="BY53" s="1956"/>
      <c r="BZ53" s="1956"/>
      <c r="CA53" s="1956"/>
      <c r="CB53" s="1956"/>
      <c r="CC53" s="1956"/>
      <c r="CD53" s="1956"/>
      <c r="CE53" s="1956"/>
      <c r="CF53" s="1956"/>
      <c r="CG53" s="1956"/>
      <c r="CH53" s="1956"/>
      <c r="CI53" s="1956"/>
      <c r="CJ53" s="1956"/>
      <c r="CK53" s="1956"/>
      <c r="CL53" s="1956"/>
      <c r="CM53" s="1956"/>
      <c r="CN53" s="1956"/>
      <c r="CO53" s="1956"/>
      <c r="CP53" s="1956"/>
      <c r="CQ53" s="1956"/>
      <c r="CR53" s="1956"/>
      <c r="CS53" s="1956"/>
      <c r="CT53" s="1956"/>
      <c r="CU53" s="1956"/>
      <c r="CV53" s="1956"/>
      <c r="CW53" s="1956"/>
      <c r="CX53" s="1956"/>
      <c r="CY53" s="1956"/>
      <c r="CZ53" s="1956"/>
    </row>
    <row r="54" s="130" customFormat="true" ht="15" customHeight="true" x14ac:dyDescent="0.2">
      <c r="A54" s="2256"/>
      <c r="B54" s="250" t="s">
        <v>99</v>
      </c>
      <c r="C54" s="1000" t="s">
        <v>36</v>
      </c>
      <c r="D54" s="1006" t="s">
        <v>36</v>
      </c>
      <c r="E54" s="1006" t="s">
        <v>36</v>
      </c>
      <c r="F54" s="1006" t="s">
        <v>36</v>
      </c>
      <c r="G54" s="1012" t="s">
        <v>36</v>
      </c>
      <c r="H54" s="1018" t="s">
        <v>36</v>
      </c>
      <c r="I54" s="1006" t="s">
        <v>36</v>
      </c>
      <c r="J54" s="1006" t="s">
        <v>36</v>
      </c>
      <c r="K54" s="1006" t="s">
        <v>36</v>
      </c>
      <c r="L54" s="1024" t="s">
        <v>36</v>
      </c>
      <c r="M54" s="1030" t="s">
        <v>36</v>
      </c>
      <c r="N54" s="1006" t="s">
        <v>36</v>
      </c>
      <c r="O54" s="1006" t="s">
        <v>36</v>
      </c>
      <c r="P54" s="1006" t="s">
        <v>36</v>
      </c>
      <c r="Q54" s="1012" t="s">
        <v>36</v>
      </c>
      <c r="R54" s="1018" t="s">
        <v>36</v>
      </c>
      <c r="S54" s="1006" t="s">
        <v>36</v>
      </c>
      <c r="T54" s="1861" t="s">
        <v>36</v>
      </c>
      <c r="U54" s="1891"/>
      <c r="V54" s="1891"/>
      <c r="W54" s="1891"/>
      <c r="X54" s="1891"/>
      <c r="Y54" s="1892"/>
      <c r="Z54" s="1892"/>
      <c r="AA54" s="1892"/>
      <c r="AB54" s="1892"/>
      <c r="AC54" s="1892"/>
      <c r="AD54" s="1892"/>
      <c r="AE54" s="1892"/>
      <c r="AF54" s="1892"/>
      <c r="AG54" s="1892"/>
      <c r="AH54" s="1892"/>
      <c r="AI54" s="1892"/>
      <c r="AJ54" s="1892"/>
      <c r="AK54" s="1892"/>
      <c r="AL54" s="1892"/>
      <c r="AM54" s="1892"/>
      <c r="AN54" s="1892"/>
      <c r="AO54" s="1892"/>
      <c r="AP54" s="1892"/>
      <c r="AQ54" s="1892"/>
      <c r="AR54" s="1892"/>
      <c r="AS54" s="1892"/>
      <c r="AT54" s="1892"/>
      <c r="AU54" s="1892"/>
      <c r="AV54" s="1892"/>
      <c r="AW54" s="1892"/>
      <c r="AX54" s="1892"/>
      <c r="AY54" s="1892"/>
      <c r="AZ54" s="215"/>
      <c r="BA54" s="2291"/>
      <c r="BB54" s="151" t="s">
        <v>99</v>
      </c>
      <c r="BC54" s="1042" t="s">
        <v>36</v>
      </c>
      <c r="BD54" s="1061" t="s">
        <v>36</v>
      </c>
      <c r="BE54" s="1061" t="s">
        <v>36</v>
      </c>
      <c r="BF54" s="1061" t="s">
        <v>36</v>
      </c>
      <c r="BG54" s="1081" t="s">
        <v>36</v>
      </c>
      <c r="BH54" s="1101" t="s">
        <v>36</v>
      </c>
      <c r="BI54" s="1061" t="s">
        <v>36</v>
      </c>
      <c r="BJ54" s="1061" t="s">
        <v>36</v>
      </c>
      <c r="BK54" s="1061" t="s">
        <v>36</v>
      </c>
      <c r="BL54" s="1081" t="s">
        <v>36</v>
      </c>
      <c r="BM54" s="1101" t="s">
        <v>36</v>
      </c>
      <c r="BN54" s="1061" t="s">
        <v>36</v>
      </c>
      <c r="BO54" s="1061" t="s">
        <v>36</v>
      </c>
      <c r="BP54" s="1061" t="s">
        <v>36</v>
      </c>
      <c r="BQ54" s="1081" t="s">
        <v>36</v>
      </c>
      <c r="BR54" s="1101" t="s">
        <v>36</v>
      </c>
      <c r="BS54" s="1061" t="s">
        <v>36</v>
      </c>
      <c r="BT54" s="1909" t="s">
        <v>36</v>
      </c>
      <c r="BU54" s="1955"/>
      <c r="BV54" s="1955"/>
      <c r="BW54" s="1955"/>
      <c r="BX54" s="1955"/>
      <c r="BY54" s="1956"/>
      <c r="BZ54" s="1956"/>
      <c r="CA54" s="1956"/>
      <c r="CB54" s="1956"/>
      <c r="CC54" s="1956"/>
      <c r="CD54" s="1956"/>
      <c r="CE54" s="1956"/>
      <c r="CF54" s="1956"/>
      <c r="CG54" s="1956"/>
      <c r="CH54" s="1956"/>
      <c r="CI54" s="1956"/>
      <c r="CJ54" s="1956"/>
      <c r="CK54" s="1956"/>
      <c r="CL54" s="1956"/>
      <c r="CM54" s="1956"/>
      <c r="CN54" s="1956"/>
      <c r="CO54" s="1956"/>
      <c r="CP54" s="1956"/>
      <c r="CQ54" s="1956"/>
      <c r="CR54" s="1956"/>
      <c r="CS54" s="1956"/>
      <c r="CT54" s="1956"/>
      <c r="CU54" s="1956"/>
      <c r="CV54" s="1956"/>
      <c r="CW54" s="1956"/>
      <c r="CX54" s="1956"/>
      <c r="CY54" s="1956"/>
      <c r="CZ54" s="1956"/>
    </row>
    <row r="55" s="130" customFormat="true" ht="15" customHeight="true" x14ac:dyDescent="0.2">
      <c r="A55" s="2311"/>
      <c r="B55" s="251" t="s">
        <v>68</v>
      </c>
      <c r="C55" s="1001" t="s">
        <v>36</v>
      </c>
      <c r="D55" s="1007" t="s">
        <v>36</v>
      </c>
      <c r="E55" s="1007" t="s">
        <v>36</v>
      </c>
      <c r="F55" s="1007" t="s">
        <v>36</v>
      </c>
      <c r="G55" s="1013" t="s">
        <v>36</v>
      </c>
      <c r="H55" s="1019" t="s">
        <v>36</v>
      </c>
      <c r="I55" s="1007" t="s">
        <v>36</v>
      </c>
      <c r="J55" s="1007" t="s">
        <v>36</v>
      </c>
      <c r="K55" s="1007" t="s">
        <v>36</v>
      </c>
      <c r="L55" s="1025" t="s">
        <v>36</v>
      </c>
      <c r="M55" s="1031" t="s">
        <v>36</v>
      </c>
      <c r="N55" s="1007" t="s">
        <v>36</v>
      </c>
      <c r="O55" s="1007" t="s">
        <v>36</v>
      </c>
      <c r="P55" s="1007" t="s">
        <v>36</v>
      </c>
      <c r="Q55" s="1013" t="s">
        <v>36</v>
      </c>
      <c r="R55" s="1817" t="s">
        <v>36</v>
      </c>
      <c r="S55" s="1818" t="s">
        <v>36</v>
      </c>
      <c r="T55" s="1862" t="s">
        <v>36</v>
      </c>
      <c r="U55" s="1893"/>
      <c r="V55" s="1893"/>
      <c r="W55" s="1893"/>
      <c r="X55" s="1893"/>
      <c r="Y55" s="1893"/>
      <c r="Z55" s="1893"/>
      <c r="AA55" s="1893"/>
      <c r="AB55" s="1893"/>
      <c r="AC55" s="1893"/>
      <c r="AD55" s="1893"/>
      <c r="AE55" s="1893"/>
      <c r="AF55" s="1893"/>
      <c r="AG55" s="1893"/>
      <c r="AH55" s="1893"/>
      <c r="AI55" s="1893"/>
      <c r="AJ55" s="1893"/>
      <c r="AK55" s="1893"/>
      <c r="AL55" s="1893"/>
      <c r="AM55" s="1893"/>
      <c r="AN55" s="1893"/>
      <c r="AO55" s="1893"/>
      <c r="AP55" s="1893"/>
      <c r="AQ55" s="1893"/>
      <c r="AR55" s="1893"/>
      <c r="AS55" s="1893"/>
      <c r="AT55" s="1893"/>
      <c r="AU55" s="1893"/>
      <c r="AV55" s="1893"/>
      <c r="AW55" s="1893"/>
      <c r="AX55" s="1893"/>
      <c r="AY55" s="1893"/>
      <c r="AZ55" s="215"/>
      <c r="BA55" s="2312"/>
      <c r="BB55" s="152" t="s">
        <v>68</v>
      </c>
      <c r="BC55" s="1043" t="s">
        <v>36</v>
      </c>
      <c r="BD55" s="1062" t="s">
        <v>36</v>
      </c>
      <c r="BE55" s="1062" t="s">
        <v>36</v>
      </c>
      <c r="BF55" s="1062" t="s">
        <v>36</v>
      </c>
      <c r="BG55" s="1082" t="s">
        <v>36</v>
      </c>
      <c r="BH55" s="1102" t="s">
        <v>36</v>
      </c>
      <c r="BI55" s="1062" t="s">
        <v>36</v>
      </c>
      <c r="BJ55" s="1062" t="s">
        <v>36</v>
      </c>
      <c r="BK55" s="1062" t="s">
        <v>36</v>
      </c>
      <c r="BL55" s="1082" t="s">
        <v>36</v>
      </c>
      <c r="BM55" s="1102" t="s">
        <v>36</v>
      </c>
      <c r="BN55" s="1062" t="s">
        <v>36</v>
      </c>
      <c r="BO55" s="1062" t="s">
        <v>36</v>
      </c>
      <c r="BP55" s="1062" t="s">
        <v>36</v>
      </c>
      <c r="BQ55" s="1082" t="s">
        <v>36</v>
      </c>
      <c r="BR55" s="1819" t="s">
        <v>36</v>
      </c>
      <c r="BS55" s="1820" t="s">
        <v>36</v>
      </c>
      <c r="BT55" s="1820" t="s">
        <v>36</v>
      </c>
      <c r="BU55" s="1957"/>
      <c r="BV55" s="1957"/>
      <c r="BW55" s="1957"/>
      <c r="BX55" s="1957"/>
      <c r="BY55" s="1957"/>
      <c r="BZ55" s="1958"/>
      <c r="CA55" s="1958"/>
      <c r="CB55" s="1958"/>
      <c r="CC55" s="1958"/>
      <c r="CD55" s="1958"/>
      <c r="CE55" s="1958"/>
      <c r="CF55" s="1958"/>
      <c r="CG55" s="1958"/>
      <c r="CH55" s="1958"/>
      <c r="CI55" s="1958"/>
      <c r="CJ55" s="1958"/>
      <c r="CK55" s="1958"/>
      <c r="CL55" s="1958"/>
      <c r="CM55" s="1958"/>
      <c r="CN55" s="1958"/>
      <c r="CO55" s="1958"/>
      <c r="CP55" s="1958"/>
      <c r="CQ55" s="1958"/>
      <c r="CR55" s="1958"/>
      <c r="CS55" s="1958"/>
      <c r="CT55" s="1958"/>
      <c r="CU55" s="1958"/>
      <c r="CV55" s="1958"/>
      <c r="CW55" s="1958"/>
      <c r="CX55" s="1958"/>
      <c r="CY55" s="1958"/>
      <c r="CZ55" s="1958"/>
    </row>
    <row r="56" s="135" customFormat="true" ht="15" customHeight="true" x14ac:dyDescent="0.2">
      <c r="A56" s="132"/>
      <c r="B56" s="185"/>
      <c r="C56" s="2259" t="s">
        <v>114</v>
      </c>
      <c r="D56" s="2260"/>
      <c r="E56" s="2260"/>
      <c r="F56" s="2260"/>
      <c r="G56" s="2261"/>
      <c r="H56" s="2262" t="s">
        <v>39</v>
      </c>
      <c r="I56" s="2263"/>
      <c r="J56" s="2263"/>
      <c r="K56" s="2263"/>
      <c r="L56" s="2264"/>
      <c r="M56" s="2265" t="s">
        <v>38</v>
      </c>
      <c r="N56" s="2263"/>
      <c r="O56" s="2263"/>
      <c r="P56" s="2263"/>
      <c r="Q56" s="2264"/>
      <c r="R56" s="1810" t="s">
        <v>137</v>
      </c>
      <c r="S56" s="1846"/>
      <c r="T56" s="1847"/>
      <c r="U56" s="312"/>
      <c r="V56" s="312"/>
      <c r="W56" s="312"/>
      <c r="X56" s="312"/>
      <c r="Y56" s="312"/>
      <c r="Z56" s="312"/>
      <c r="AA56" s="312"/>
      <c r="AB56" s="312"/>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633"/>
      <c r="BA56" s="217" t="s">
        <v>128</v>
      </c>
      <c r="BB56" s="115" t="s">
        <v>95</v>
      </c>
      <c r="BC56" s="2330" t="s">
        <v>114</v>
      </c>
      <c r="BD56" s="2331"/>
      <c r="BE56" s="2331"/>
      <c r="BF56" s="2331"/>
      <c r="BG56" s="2332"/>
      <c r="BH56" s="2333" t="s">
        <v>39</v>
      </c>
      <c r="BI56" s="2331"/>
      <c r="BJ56" s="2331"/>
      <c r="BK56" s="2331"/>
      <c r="BL56" s="2332"/>
      <c r="BM56" s="2333" t="s">
        <v>38</v>
      </c>
      <c r="BN56" s="2331"/>
      <c r="BO56" s="2331"/>
      <c r="BP56" s="2331"/>
      <c r="BQ56" s="2334"/>
      <c r="BR56" s="1814" t="s">
        <v>137</v>
      </c>
      <c r="BS56" s="297"/>
      <c r="BT56" s="297"/>
      <c r="BU56" s="1959"/>
      <c r="BV56" s="1959"/>
      <c r="BW56" s="1959"/>
      <c r="BX56" s="1959"/>
      <c r="BY56" s="1960"/>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12.75" x14ac:dyDescent="0.2">
      <c r="A57" s="186" t="s">
        <v>69</v>
      </c>
      <c r="B57" s="244"/>
      <c r="C57" s="275" t="s">
        <v>0</v>
      </c>
      <c r="D57" s="276" t="s">
        <v>1</v>
      </c>
      <c r="E57" s="276" t="s">
        <v>2</v>
      </c>
      <c r="F57" s="276" t="s">
        <v>3</v>
      </c>
      <c r="G57" s="277" t="s">
        <v>4</v>
      </c>
      <c r="H57" s="749" t="s">
        <v>0</v>
      </c>
      <c r="I57" s="697" t="s">
        <v>1</v>
      </c>
      <c r="J57" s="697" t="s">
        <v>2</v>
      </c>
      <c r="K57" s="697" t="s">
        <v>3</v>
      </c>
      <c r="L57" s="698" t="s">
        <v>4</v>
      </c>
      <c r="M57" s="737" t="s">
        <v>0</v>
      </c>
      <c r="N57" s="697" t="s">
        <v>1</v>
      </c>
      <c r="O57" s="697" t="s">
        <v>2</v>
      </c>
      <c r="P57" s="697" t="s">
        <v>3</v>
      </c>
      <c r="Q57" s="763" t="s">
        <v>4</v>
      </c>
      <c r="R57" s="749" t="s">
        <v>146</v>
      </c>
      <c r="S57" s="697" t="s">
        <v>147</v>
      </c>
      <c r="T57" s="699" t="s">
        <v>148</v>
      </c>
      <c r="U57" s="312"/>
      <c r="V57" s="312"/>
      <c r="W57" s="312"/>
      <c r="X57" s="312"/>
      <c r="Y57" s="312"/>
      <c r="Z57" s="312"/>
      <c r="AA57" s="312"/>
      <c r="AB57" s="312"/>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633"/>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146</v>
      </c>
      <c r="BS57" s="170" t="s">
        <v>147</v>
      </c>
      <c r="BT57" s="1910" t="s">
        <v>148</v>
      </c>
      <c r="BU57" s="1961"/>
      <c r="BV57" s="1961"/>
      <c r="BW57" s="1961"/>
      <c r="BX57" s="1961"/>
      <c r="BY57" s="1962"/>
      <c r="BZ57" s="1962"/>
      <c r="CA57" s="1962"/>
      <c r="CB57" s="1962"/>
      <c r="CC57" s="1962"/>
      <c r="CD57" s="1962"/>
      <c r="CE57" s="1962"/>
      <c r="CF57" s="1962"/>
      <c r="CG57" s="1962"/>
      <c r="CH57" s="1962"/>
      <c r="CI57" s="1962"/>
      <c r="CJ57" s="1962"/>
      <c r="CK57" s="1962"/>
      <c r="CL57" s="1962"/>
      <c r="CM57" s="1962"/>
      <c r="CN57" s="1962"/>
      <c r="CO57" s="1962"/>
      <c r="CP57" s="1962"/>
      <c r="CQ57" s="1962"/>
      <c r="CR57" s="1962"/>
      <c r="CS57" s="1962"/>
      <c r="CT57" s="1962"/>
      <c r="CU57" s="1962"/>
      <c r="CV57" s="1962"/>
      <c r="CW57" s="1962"/>
      <c r="CX57" s="1962"/>
      <c r="CY57" s="1962"/>
      <c r="CZ57" s="1962"/>
    </row>
    <row r="58" s="135" customFormat="true" ht="15" customHeight="true" x14ac:dyDescent="0.2">
      <c r="A58" s="2257" t="s">
        <v>150</v>
      </c>
      <c r="B58" s="973" t="s">
        <v>151</v>
      </c>
      <c r="C58" s="840">
        <v>0.3753210079738542</v>
      </c>
      <c r="D58" s="841">
        <v>0.25513500015835594</v>
      </c>
      <c r="E58" s="841">
        <v>1.2912534376695439</v>
      </c>
      <c r="F58" s="841">
        <v>9.3572498919181637</v>
      </c>
      <c r="G58" s="842">
        <v>48.924217411010353</v>
      </c>
      <c r="H58" s="843">
        <v>4.0980069589557049</v>
      </c>
      <c r="I58" s="841">
        <v>15.005588905877337</v>
      </c>
      <c r="J58" s="841">
        <v>25.501497540899258</v>
      </c>
      <c r="K58" s="841">
        <v>43.439654972184947</v>
      </c>
      <c r="L58" s="844">
        <v>67.666627226457322</v>
      </c>
      <c r="M58" s="845">
        <v>0.13835333040570383</v>
      </c>
      <c r="N58" s="841">
        <v>0.24889837316586189</v>
      </c>
      <c r="O58" s="841">
        <v>8.295044994150344E-2</v>
      </c>
      <c r="P58" s="841">
        <v>0</v>
      </c>
      <c r="Q58" s="842">
        <v>0.88811014393435894</v>
      </c>
      <c r="R58" s="843">
        <v>11.395505791525773</v>
      </c>
      <c r="S58" s="841">
        <v>8.8467457402648932</v>
      </c>
      <c r="T58" s="1863">
        <v>14.970179283276543</v>
      </c>
      <c r="U58" s="312"/>
      <c r="V58" s="312"/>
      <c r="W58" s="312"/>
      <c r="X58" s="312"/>
      <c r="Y58" s="312"/>
      <c r="Z58" s="312"/>
      <c r="AA58" s="312"/>
      <c r="AB58" s="312"/>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633"/>
      <c r="BA58" s="236"/>
      <c r="BB58" s="153"/>
      <c r="BC58" s="321"/>
      <c r="BD58" s="301"/>
      <c r="BE58" s="301"/>
      <c r="BF58" s="301"/>
      <c r="BG58" s="322"/>
      <c r="BH58" s="330"/>
      <c r="BI58" s="301"/>
      <c r="BJ58" s="301"/>
      <c r="BK58" s="301"/>
      <c r="BL58" s="322"/>
      <c r="BM58" s="330"/>
      <c r="BN58" s="301"/>
      <c r="BO58" s="301"/>
      <c r="BP58" s="301"/>
      <c r="BQ58" s="322"/>
      <c r="BR58" s="330"/>
      <c r="BS58" s="301"/>
      <c r="BT58" s="1911"/>
      <c r="BU58" s="1963"/>
      <c r="BV58" s="1963"/>
      <c r="BW58" s="1963"/>
      <c r="BX58" s="1963"/>
      <c r="BY58" s="1964"/>
      <c r="BZ58" s="1964"/>
      <c r="CA58" s="1964"/>
      <c r="CB58" s="1964"/>
      <c r="CC58" s="1964"/>
      <c r="CD58" s="1964"/>
      <c r="CE58" s="1964"/>
      <c r="CF58" s="1964"/>
      <c r="CG58" s="1964"/>
      <c r="CH58" s="1964"/>
      <c r="CI58" s="1964"/>
      <c r="CJ58" s="1964"/>
      <c r="CK58" s="1964"/>
      <c r="CL58" s="1964"/>
      <c r="CM58" s="1964"/>
      <c r="CN58" s="1964"/>
      <c r="CO58" s="1964"/>
      <c r="CP58" s="1964"/>
      <c r="CQ58" s="1964"/>
      <c r="CR58" s="1964"/>
      <c r="CS58" s="1964"/>
      <c r="CT58" s="1964"/>
      <c r="CU58" s="1964"/>
      <c r="CV58" s="1964"/>
      <c r="CW58" s="1964"/>
      <c r="CX58" s="1964"/>
      <c r="CY58" s="1964"/>
      <c r="CZ58" s="1964"/>
    </row>
    <row r="59" s="135" customFormat="true" ht="15" customHeight="true" x14ac:dyDescent="0.2">
      <c r="A59" s="2258"/>
      <c r="B59" s="974" t="s">
        <v>152</v>
      </c>
      <c r="C59" s="846">
        <v>0</v>
      </c>
      <c r="D59" s="847">
        <v>0</v>
      </c>
      <c r="E59" s="847">
        <v>5.3360207405474445E-2</v>
      </c>
      <c r="F59" s="847">
        <v>2.7682261067610332</v>
      </c>
      <c r="G59" s="848">
        <v>11.776349687878449</v>
      </c>
      <c r="H59" s="849">
        <v>0.24896621375517192</v>
      </c>
      <c r="I59" s="847">
        <v>3.6517101124779119</v>
      </c>
      <c r="J59" s="847">
        <v>9.957512548781164</v>
      </c>
      <c r="K59" s="847">
        <v>13.899997933874401</v>
      </c>
      <c r="L59" s="850">
        <v>10.519318805720468</v>
      </c>
      <c r="M59" s="851">
        <v>0</v>
      </c>
      <c r="N59" s="847">
        <v>0</v>
      </c>
      <c r="O59" s="847">
        <v>0</v>
      </c>
      <c r="P59" s="847">
        <v>0</v>
      </c>
      <c r="Q59" s="848">
        <v>0</v>
      </c>
      <c r="R59" s="849">
        <v>3.3344800129059715</v>
      </c>
      <c r="S59" s="847">
        <v>2.2926912771500203</v>
      </c>
      <c r="T59" s="1864">
        <v>2.1230785691538649</v>
      </c>
      <c r="U59" s="312"/>
      <c r="V59" s="312"/>
      <c r="W59" s="312"/>
      <c r="X59" s="312"/>
      <c r="Y59" s="312"/>
      <c r="Z59" s="312"/>
      <c r="AA59" s="312"/>
      <c r="AB59" s="312"/>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633"/>
      <c r="BA59" s="237"/>
      <c r="BB59" s="154"/>
      <c r="BC59" s="323"/>
      <c r="BD59" s="303"/>
      <c r="BE59" s="303"/>
      <c r="BF59" s="303"/>
      <c r="BG59" s="324"/>
      <c r="BH59" s="331"/>
      <c r="BI59" s="303"/>
      <c r="BJ59" s="303"/>
      <c r="BK59" s="303"/>
      <c r="BL59" s="324"/>
      <c r="BM59" s="331"/>
      <c r="BN59" s="303"/>
      <c r="BO59" s="303"/>
      <c r="BP59" s="303"/>
      <c r="BQ59" s="324"/>
      <c r="BR59" s="331"/>
      <c r="BS59" s="303"/>
      <c r="BT59" s="1912"/>
      <c r="BU59" s="1965"/>
      <c r="BV59" s="1965"/>
      <c r="BW59" s="1965"/>
      <c r="BX59" s="1965"/>
      <c r="BY59" s="1966"/>
      <c r="BZ59" s="1966"/>
      <c r="CA59" s="1966"/>
      <c r="CB59" s="1966"/>
      <c r="CC59" s="1966"/>
      <c r="CD59" s="1966"/>
      <c r="CE59" s="1966"/>
      <c r="CF59" s="1966"/>
      <c r="CG59" s="1966"/>
      <c r="CH59" s="1966"/>
      <c r="CI59" s="1966"/>
      <c r="CJ59" s="1966"/>
      <c r="CK59" s="1966"/>
      <c r="CL59" s="1966"/>
      <c r="CM59" s="1966"/>
      <c r="CN59" s="1966"/>
      <c r="CO59" s="1966"/>
      <c r="CP59" s="1966"/>
      <c r="CQ59" s="1966"/>
      <c r="CR59" s="1966"/>
      <c r="CS59" s="1966"/>
      <c r="CT59" s="1966"/>
      <c r="CU59" s="1966"/>
      <c r="CV59" s="1966"/>
      <c r="CW59" s="1966"/>
      <c r="CX59" s="1966"/>
      <c r="CY59" s="1966"/>
      <c r="CZ59" s="1966"/>
    </row>
    <row r="60" s="135" customFormat="true" ht="15" customHeight="true" x14ac:dyDescent="0.2">
      <c r="A60" s="2258"/>
      <c r="B60" s="974" t="s">
        <v>153</v>
      </c>
      <c r="C60" s="846">
        <v>4.7983709706397226</v>
      </c>
      <c r="D60" s="847">
        <v>3.231524402656575</v>
      </c>
      <c r="E60" s="847">
        <v>6.8175956387377985</v>
      </c>
      <c r="F60" s="847">
        <v>16.050962922727969</v>
      </c>
      <c r="G60" s="848">
        <v>9.0566566783841402</v>
      </c>
      <c r="H60" s="849">
        <v>20.93540651234526</v>
      </c>
      <c r="I60" s="847">
        <v>19.644968150050254</v>
      </c>
      <c r="J60" s="847">
        <v>14.150326016775411</v>
      </c>
      <c r="K60" s="847">
        <v>6.7937080731442503</v>
      </c>
      <c r="L60" s="850">
        <v>9.1298362573499539</v>
      </c>
      <c r="M60" s="851">
        <v>3.7454313565620256</v>
      </c>
      <c r="N60" s="847">
        <v>1.5467291747239134</v>
      </c>
      <c r="O60" s="847">
        <v>1.8407101813363584</v>
      </c>
      <c r="P60" s="847">
        <v>3.075605451139086</v>
      </c>
      <c r="Q60" s="848">
        <v>10.838497643032213</v>
      </c>
      <c r="R60" s="849">
        <v>4.1817079082926183</v>
      </c>
      <c r="S60" s="847">
        <v>6.1396565420862625</v>
      </c>
      <c r="T60" s="1864">
        <v>18.391644804463152</v>
      </c>
      <c r="U60" s="312"/>
      <c r="V60" s="312"/>
      <c r="W60" s="312"/>
      <c r="X60" s="312"/>
      <c r="Y60" s="312"/>
      <c r="Z60" s="312"/>
      <c r="AA60" s="312"/>
      <c r="AB60" s="312"/>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633"/>
      <c r="BA60" s="237"/>
      <c r="BB60" s="154"/>
      <c r="BC60" s="323"/>
      <c r="BD60" s="303"/>
      <c r="BE60" s="303"/>
      <c r="BF60" s="303"/>
      <c r="BG60" s="324"/>
      <c r="BH60" s="331"/>
      <c r="BI60" s="303"/>
      <c r="BJ60" s="303"/>
      <c r="BK60" s="303"/>
      <c r="BL60" s="324"/>
      <c r="BM60" s="331"/>
      <c r="BN60" s="303"/>
      <c r="BO60" s="303"/>
      <c r="BP60" s="303"/>
      <c r="BQ60" s="324"/>
      <c r="BR60" s="331"/>
      <c r="BS60" s="303"/>
      <c r="BT60" s="1912"/>
      <c r="BU60" s="1965"/>
      <c r="BV60" s="1965"/>
      <c r="BW60" s="1965"/>
      <c r="BX60" s="1965"/>
      <c r="BY60" s="1966"/>
      <c r="BZ60" s="1966"/>
      <c r="CA60" s="1966"/>
      <c r="CB60" s="1966"/>
      <c r="CC60" s="1966"/>
      <c r="CD60" s="1966"/>
      <c r="CE60" s="1966"/>
      <c r="CF60" s="1966"/>
      <c r="CG60" s="1966"/>
      <c r="CH60" s="1966"/>
      <c r="CI60" s="1966"/>
      <c r="CJ60" s="1966"/>
      <c r="CK60" s="1966"/>
      <c r="CL60" s="1966"/>
      <c r="CM60" s="1966"/>
      <c r="CN60" s="1966"/>
      <c r="CO60" s="1966"/>
      <c r="CP60" s="1966"/>
      <c r="CQ60" s="1966"/>
      <c r="CR60" s="1966"/>
      <c r="CS60" s="1966"/>
      <c r="CT60" s="1966"/>
      <c r="CU60" s="1966"/>
      <c r="CV60" s="1966"/>
      <c r="CW60" s="1966"/>
      <c r="CX60" s="1966"/>
      <c r="CY60" s="1966"/>
      <c r="CZ60" s="1966"/>
    </row>
    <row r="61" s="135" customFormat="true" ht="15" customHeight="true" x14ac:dyDescent="0.2">
      <c r="A61" s="2258"/>
      <c r="B61" s="974" t="s">
        <v>154</v>
      </c>
      <c r="C61" s="846">
        <v>0.8056761102524731</v>
      </c>
      <c r="D61" s="847">
        <v>1.9434738186690614</v>
      </c>
      <c r="E61" s="847">
        <v>2.5166139714061728</v>
      </c>
      <c r="F61" s="847">
        <v>3.542473397871488</v>
      </c>
      <c r="G61" s="848">
        <v>0.77865618146486737</v>
      </c>
      <c r="H61" s="849">
        <v>2.9544489684455204</v>
      </c>
      <c r="I61" s="847">
        <v>2.5188083410642306</v>
      </c>
      <c r="J61" s="847">
        <v>1.4626558878266951</v>
      </c>
      <c r="K61" s="847">
        <v>1.2184305516419147</v>
      </c>
      <c r="L61" s="850">
        <v>0.23457191437817781</v>
      </c>
      <c r="M61" s="851">
        <v>0.58429067821356095</v>
      </c>
      <c r="N61" s="847">
        <v>1.0522881377483466</v>
      </c>
      <c r="O61" s="847">
        <v>1.897111918411754</v>
      </c>
      <c r="P61" s="847">
        <v>2.6101491010230813</v>
      </c>
      <c r="Q61" s="848">
        <v>4.181723996464223</v>
      </c>
      <c r="R61" s="849">
        <v>1.6750545460897837</v>
      </c>
      <c r="S61" s="847">
        <v>0.69820246071236969</v>
      </c>
      <c r="T61" s="1864">
        <v>3.031847303262686</v>
      </c>
      <c r="U61" s="312"/>
      <c r="V61" s="312"/>
      <c r="W61" s="312"/>
      <c r="X61" s="312"/>
      <c r="Y61" s="312"/>
      <c r="Z61" s="312"/>
      <c r="AA61" s="312"/>
      <c r="AB61" s="312"/>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633"/>
      <c r="BA61" s="237"/>
      <c r="BB61" s="154"/>
      <c r="BC61" s="323"/>
      <c r="BD61" s="303"/>
      <c r="BE61" s="303"/>
      <c r="BF61" s="303"/>
      <c r="BG61" s="324"/>
      <c r="BH61" s="331"/>
      <c r="BI61" s="303"/>
      <c r="BJ61" s="303"/>
      <c r="BK61" s="303"/>
      <c r="BL61" s="324"/>
      <c r="BM61" s="331"/>
      <c r="BN61" s="303"/>
      <c r="BO61" s="303"/>
      <c r="BP61" s="303"/>
      <c r="BQ61" s="324"/>
      <c r="BR61" s="331"/>
      <c r="BS61" s="303"/>
      <c r="BT61" s="1912"/>
      <c r="BU61" s="1965"/>
      <c r="BV61" s="1965"/>
      <c r="BW61" s="1965"/>
      <c r="BX61" s="1965"/>
      <c r="BY61" s="1966"/>
      <c r="BZ61" s="1966"/>
      <c r="CA61" s="1966"/>
      <c r="CB61" s="1966"/>
      <c r="CC61" s="1966"/>
      <c r="CD61" s="1966"/>
      <c r="CE61" s="1966"/>
      <c r="CF61" s="1966"/>
      <c r="CG61" s="1966"/>
      <c r="CH61" s="1966"/>
      <c r="CI61" s="1966"/>
      <c r="CJ61" s="1966"/>
      <c r="CK61" s="1966"/>
      <c r="CL61" s="1966"/>
      <c r="CM61" s="1966"/>
      <c r="CN61" s="1966"/>
      <c r="CO61" s="1966"/>
      <c r="CP61" s="1966"/>
      <c r="CQ61" s="1966"/>
      <c r="CR61" s="1966"/>
      <c r="CS61" s="1966"/>
      <c r="CT61" s="1966"/>
      <c r="CU61" s="1966"/>
      <c r="CV61" s="1966"/>
      <c r="CW61" s="1966"/>
      <c r="CX61" s="1966"/>
      <c r="CY61" s="1966"/>
      <c r="CZ61" s="1966"/>
    </row>
    <row r="62" s="135" customFormat="true" ht="15" customHeight="true" x14ac:dyDescent="0.2">
      <c r="A62" s="2258"/>
      <c r="B62" s="974" t="s">
        <v>155</v>
      </c>
      <c r="C62" s="846">
        <v>5.6650388649361805</v>
      </c>
      <c r="D62" s="847">
        <v>3.7031750865355559</v>
      </c>
      <c r="E62" s="847">
        <v>4.799994422641543</v>
      </c>
      <c r="F62" s="847">
        <v>4.9246428882716415</v>
      </c>
      <c r="G62" s="848">
        <v>1.0953124880838276</v>
      </c>
      <c r="H62" s="849">
        <v>9.9399072855675659</v>
      </c>
      <c r="I62" s="847">
        <v>4.3671724380339523</v>
      </c>
      <c r="J62" s="847">
        <v>2.0332655278103968</v>
      </c>
      <c r="K62" s="847">
        <v>1.5039122114681664</v>
      </c>
      <c r="L62" s="850">
        <v>0.1541735031571447</v>
      </c>
      <c r="M62" s="851">
        <v>4.8432657103848493</v>
      </c>
      <c r="N62" s="847">
        <v>2.9475401499388552</v>
      </c>
      <c r="O62" s="847">
        <v>4.1534568683233255</v>
      </c>
      <c r="P62" s="847">
        <v>3.7745565579264846</v>
      </c>
      <c r="Q62" s="848">
        <v>5.819670090686536</v>
      </c>
      <c r="R62" s="849">
        <v>4.8651990513680126</v>
      </c>
      <c r="S62" s="847">
        <v>4.8699182688948888</v>
      </c>
      <c r="T62" s="1864">
        <v>1.6018067931134181</v>
      </c>
      <c r="U62" s="312"/>
      <c r="V62" s="312"/>
      <c r="W62" s="312"/>
      <c r="X62" s="312"/>
      <c r="Y62" s="312"/>
      <c r="Z62" s="312"/>
      <c r="AA62" s="312"/>
      <c r="AB62" s="312"/>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633"/>
      <c r="BA62" s="237"/>
      <c r="BB62" s="154"/>
      <c r="BC62" s="323"/>
      <c r="BD62" s="303"/>
      <c r="BE62" s="303"/>
      <c r="BF62" s="303"/>
      <c r="BG62" s="324"/>
      <c r="BH62" s="331"/>
      <c r="BI62" s="303"/>
      <c r="BJ62" s="303"/>
      <c r="BK62" s="303"/>
      <c r="BL62" s="324"/>
      <c r="BM62" s="331"/>
      <c r="BN62" s="303"/>
      <c r="BO62" s="303"/>
      <c r="BP62" s="303"/>
      <c r="BQ62" s="324"/>
      <c r="BR62" s="331"/>
      <c r="BS62" s="303"/>
      <c r="BT62" s="1912"/>
      <c r="BU62" s="1965"/>
      <c r="BV62" s="1965"/>
      <c r="BW62" s="1965"/>
      <c r="BX62" s="1965"/>
      <c r="BY62" s="1966"/>
      <c r="BZ62" s="1966"/>
      <c r="CA62" s="1966"/>
      <c r="CB62" s="1966"/>
      <c r="CC62" s="1966"/>
      <c r="CD62" s="1966"/>
      <c r="CE62" s="1966"/>
      <c r="CF62" s="1966"/>
      <c r="CG62" s="1966"/>
      <c r="CH62" s="1966"/>
      <c r="CI62" s="1966"/>
      <c r="CJ62" s="1966"/>
      <c r="CK62" s="1966"/>
      <c r="CL62" s="1966"/>
      <c r="CM62" s="1966"/>
      <c r="CN62" s="1966"/>
      <c r="CO62" s="1966"/>
      <c r="CP62" s="1966"/>
      <c r="CQ62" s="1966"/>
      <c r="CR62" s="1966"/>
      <c r="CS62" s="1966"/>
      <c r="CT62" s="1966"/>
      <c r="CU62" s="1966"/>
      <c r="CV62" s="1966"/>
      <c r="CW62" s="1966"/>
      <c r="CX62" s="1966"/>
      <c r="CY62" s="1966"/>
      <c r="CZ62" s="1966"/>
    </row>
    <row r="63" s="135" customFormat="true" ht="15" customHeight="true" x14ac:dyDescent="0.2">
      <c r="A63" s="2258"/>
      <c r="B63" s="974" t="s">
        <v>156</v>
      </c>
      <c r="C63" s="846">
        <v>34.135627763404834</v>
      </c>
      <c r="D63" s="847">
        <v>21.803098304838343</v>
      </c>
      <c r="E63" s="847">
        <v>19.987940346205647</v>
      </c>
      <c r="F63" s="847">
        <v>12.211366147449738</v>
      </c>
      <c r="G63" s="848">
        <v>2.063320653373407</v>
      </c>
      <c r="H63" s="849">
        <v>23.190865303674116</v>
      </c>
      <c r="I63" s="847">
        <v>17.702828992780752</v>
      </c>
      <c r="J63" s="847">
        <v>6.3686252601404982</v>
      </c>
      <c r="K63" s="847">
        <v>1.8000628414265529</v>
      </c>
      <c r="L63" s="850">
        <v>0.6378596057987107</v>
      </c>
      <c r="M63" s="851">
        <v>36.329032157031286</v>
      </c>
      <c r="N63" s="847">
        <v>29.027225946164553</v>
      </c>
      <c r="O63" s="847">
        <v>19.066524824004745</v>
      </c>
      <c r="P63" s="847">
        <v>21.427870845762538</v>
      </c>
      <c r="Q63" s="848">
        <v>9.3109283505620581</v>
      </c>
      <c r="R63" s="849">
        <v>22.163638991647712</v>
      </c>
      <c r="S63" s="847">
        <v>7.9336665596303133</v>
      </c>
      <c r="T63" s="1864">
        <v>11.750002773298174</v>
      </c>
      <c r="U63" s="312"/>
      <c r="V63" s="312"/>
      <c r="W63" s="312"/>
      <c r="X63" s="312"/>
      <c r="Y63" s="312"/>
      <c r="Z63" s="312"/>
      <c r="AA63" s="312"/>
      <c r="AB63" s="312"/>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633"/>
      <c r="BA63" s="237"/>
      <c r="BB63" s="154"/>
      <c r="BC63" s="323"/>
      <c r="BD63" s="303"/>
      <c r="BE63" s="303"/>
      <c r="BF63" s="303"/>
      <c r="BG63" s="324"/>
      <c r="BH63" s="331"/>
      <c r="BI63" s="303"/>
      <c r="BJ63" s="303"/>
      <c r="BK63" s="303"/>
      <c r="BL63" s="324"/>
      <c r="BM63" s="331"/>
      <c r="BN63" s="303"/>
      <c r="BO63" s="303"/>
      <c r="BP63" s="303"/>
      <c r="BQ63" s="324"/>
      <c r="BR63" s="331"/>
      <c r="BS63" s="303"/>
      <c r="BT63" s="1912"/>
      <c r="BU63" s="1965"/>
      <c r="BV63" s="1965"/>
      <c r="BW63" s="1965"/>
      <c r="BX63" s="1965"/>
      <c r="BY63" s="1966"/>
      <c r="BZ63" s="1966"/>
      <c r="CA63" s="1966"/>
      <c r="CB63" s="1966"/>
      <c r="CC63" s="1966"/>
      <c r="CD63" s="1966"/>
      <c r="CE63" s="1966"/>
      <c r="CF63" s="1966"/>
      <c r="CG63" s="1966"/>
      <c r="CH63" s="1966"/>
      <c r="CI63" s="1966"/>
      <c r="CJ63" s="1966"/>
      <c r="CK63" s="1966"/>
      <c r="CL63" s="1966"/>
      <c r="CM63" s="1966"/>
      <c r="CN63" s="1966"/>
      <c r="CO63" s="1966"/>
      <c r="CP63" s="1966"/>
      <c r="CQ63" s="1966"/>
      <c r="CR63" s="1966"/>
      <c r="CS63" s="1966"/>
      <c r="CT63" s="1966"/>
      <c r="CU63" s="1966"/>
      <c r="CV63" s="1966"/>
      <c r="CW63" s="1966"/>
      <c r="CX63" s="1966"/>
      <c r="CY63" s="1966"/>
      <c r="CZ63" s="1966"/>
    </row>
    <row r="64" s="135" customFormat="true" ht="15" customHeight="true" x14ac:dyDescent="0.2">
      <c r="A64" s="2258"/>
      <c r="B64" s="974" t="s">
        <v>157</v>
      </c>
      <c r="C64" s="846">
        <v>0</v>
      </c>
      <c r="D64" s="847">
        <v>0.24880598101276694</v>
      </c>
      <c r="E64" s="847">
        <v>0.13766650747704492</v>
      </c>
      <c r="F64" s="847">
        <v>0.62793405906946398</v>
      </c>
      <c r="G64" s="848">
        <v>0</v>
      </c>
      <c r="H64" s="849">
        <v>0</v>
      </c>
      <c r="I64" s="847">
        <v>0</v>
      </c>
      <c r="J64" s="847">
        <v>0</v>
      </c>
      <c r="K64" s="847">
        <v>0</v>
      </c>
      <c r="L64" s="850">
        <v>0</v>
      </c>
      <c r="M64" s="851">
        <v>0</v>
      </c>
      <c r="N64" s="847">
        <v>7.7481111243902501E-2</v>
      </c>
      <c r="O64" s="847">
        <v>0.32467057709728109</v>
      </c>
      <c r="P64" s="847">
        <v>4.4233923942475648E-2</v>
      </c>
      <c r="Q64" s="848">
        <v>1.1933093138663129</v>
      </c>
      <c r="R64" s="849">
        <v>1.1038873680587456E-2</v>
      </c>
      <c r="S64" s="847">
        <v>1.4871098228018322</v>
      </c>
      <c r="T64" s="1864">
        <v>0.1616953673998191</v>
      </c>
      <c r="U64" s="312"/>
      <c r="V64" s="312"/>
      <c r="W64" s="312"/>
      <c r="X64" s="312"/>
      <c r="Y64" s="312"/>
      <c r="Z64" s="312"/>
      <c r="AA64" s="312"/>
      <c r="AB64" s="312"/>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633"/>
      <c r="BA64" s="237"/>
      <c r="BB64" s="154"/>
      <c r="BC64" s="323"/>
      <c r="BD64" s="303"/>
      <c r="BE64" s="303"/>
      <c r="BF64" s="303"/>
      <c r="BG64" s="324"/>
      <c r="BH64" s="331"/>
      <c r="BI64" s="303"/>
      <c r="BJ64" s="303"/>
      <c r="BK64" s="303"/>
      <c r="BL64" s="324"/>
      <c r="BM64" s="331"/>
      <c r="BN64" s="303"/>
      <c r="BO64" s="303"/>
      <c r="BP64" s="303"/>
      <c r="BQ64" s="324"/>
      <c r="BR64" s="331"/>
      <c r="BS64" s="303"/>
      <c r="BT64" s="1912"/>
      <c r="BU64" s="1965"/>
      <c r="BV64" s="1965"/>
      <c r="BW64" s="1965"/>
      <c r="BX64" s="1965"/>
      <c r="BY64" s="1966"/>
      <c r="BZ64" s="1966"/>
      <c r="CA64" s="1966"/>
      <c r="CB64" s="1966"/>
      <c r="CC64" s="1966"/>
      <c r="CD64" s="1966"/>
      <c r="CE64" s="1966"/>
      <c r="CF64" s="1966"/>
      <c r="CG64" s="1966"/>
      <c r="CH64" s="1966"/>
      <c r="CI64" s="1966"/>
      <c r="CJ64" s="1966"/>
      <c r="CK64" s="1966"/>
      <c r="CL64" s="1966"/>
      <c r="CM64" s="1966"/>
      <c r="CN64" s="1966"/>
      <c r="CO64" s="1966"/>
      <c r="CP64" s="1966"/>
      <c r="CQ64" s="1966"/>
      <c r="CR64" s="1966"/>
      <c r="CS64" s="1966"/>
      <c r="CT64" s="1966"/>
      <c r="CU64" s="1966"/>
      <c r="CV64" s="1966"/>
      <c r="CW64" s="1966"/>
      <c r="CX64" s="1966"/>
      <c r="CY64" s="1966"/>
      <c r="CZ64" s="1966"/>
    </row>
    <row r="65" s="135" customFormat="true" ht="15" customHeight="true" x14ac:dyDescent="0.2">
      <c r="A65" s="2258"/>
      <c r="B65" s="974" t="s">
        <v>158</v>
      </c>
      <c r="C65" s="846">
        <v>1.2567278195599074</v>
      </c>
      <c r="D65" s="847">
        <v>1.2257747008621291</v>
      </c>
      <c r="E65" s="847">
        <v>2.8607372328719913</v>
      </c>
      <c r="F65" s="847">
        <v>2.1447609307641073</v>
      </c>
      <c r="G65" s="848">
        <v>0.15059190460893915</v>
      </c>
      <c r="H65" s="849">
        <v>0</v>
      </c>
      <c r="I65" s="847">
        <v>0</v>
      </c>
      <c r="J65" s="847">
        <v>0</v>
      </c>
      <c r="K65" s="847">
        <v>0.39458732617867892</v>
      </c>
      <c r="L65" s="850">
        <v>0</v>
      </c>
      <c r="M65" s="851">
        <v>1.355883341511211</v>
      </c>
      <c r="N65" s="847">
        <v>1.3007025122083973</v>
      </c>
      <c r="O65" s="847">
        <v>1.3555355133836722</v>
      </c>
      <c r="P65" s="847">
        <v>3.650597907813514</v>
      </c>
      <c r="Q65" s="848">
        <v>4.4389776492059507</v>
      </c>
      <c r="R65" s="849">
        <v>0.52860479916664294</v>
      </c>
      <c r="S65" s="847">
        <v>2.8615391169046958</v>
      </c>
      <c r="T65" s="1864">
        <v>3.5105971062834516</v>
      </c>
      <c r="U65" s="312"/>
      <c r="V65" s="312"/>
      <c r="W65" s="312"/>
      <c r="X65" s="312"/>
      <c r="Y65" s="312"/>
      <c r="Z65" s="312"/>
      <c r="AA65" s="312"/>
      <c r="AB65" s="312"/>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633"/>
      <c r="BA65" s="237"/>
      <c r="BB65" s="154"/>
      <c r="BC65" s="323"/>
      <c r="BD65" s="303"/>
      <c r="BE65" s="303"/>
      <c r="BF65" s="303"/>
      <c r="BG65" s="324"/>
      <c r="BH65" s="331"/>
      <c r="BI65" s="303"/>
      <c r="BJ65" s="303"/>
      <c r="BK65" s="303"/>
      <c r="BL65" s="324"/>
      <c r="BM65" s="331"/>
      <c r="BN65" s="303"/>
      <c r="BO65" s="303"/>
      <c r="BP65" s="303"/>
      <c r="BQ65" s="324"/>
      <c r="BR65" s="331"/>
      <c r="BS65" s="303"/>
      <c r="BT65" s="1912"/>
      <c r="BU65" s="1965"/>
      <c r="BV65" s="1965"/>
      <c r="BW65" s="1965"/>
      <c r="BX65" s="1965"/>
      <c r="BY65" s="1966"/>
      <c r="BZ65" s="1966"/>
      <c r="CA65" s="1966"/>
      <c r="CB65" s="1966"/>
      <c r="CC65" s="1966"/>
      <c r="CD65" s="1966"/>
      <c r="CE65" s="1966"/>
      <c r="CF65" s="1966"/>
      <c r="CG65" s="1966"/>
      <c r="CH65" s="1966"/>
      <c r="CI65" s="1966"/>
      <c r="CJ65" s="1966"/>
      <c r="CK65" s="1966"/>
      <c r="CL65" s="1966"/>
      <c r="CM65" s="1966"/>
      <c r="CN65" s="1966"/>
      <c r="CO65" s="1966"/>
      <c r="CP65" s="1966"/>
      <c r="CQ65" s="1966"/>
      <c r="CR65" s="1966"/>
      <c r="CS65" s="1966"/>
      <c r="CT65" s="1966"/>
      <c r="CU65" s="1966"/>
      <c r="CV65" s="1966"/>
      <c r="CW65" s="1966"/>
      <c r="CX65" s="1966"/>
      <c r="CY65" s="1966"/>
      <c r="CZ65" s="1966"/>
    </row>
    <row r="66" s="135" customFormat="true" ht="15" customHeight="true" x14ac:dyDescent="0.2">
      <c r="A66" s="2258"/>
      <c r="B66" s="974" t="s">
        <v>159</v>
      </c>
      <c r="C66" s="846">
        <v>0</v>
      </c>
      <c r="D66" s="847">
        <v>0</v>
      </c>
      <c r="E66" s="847">
        <v>0.15207394180877276</v>
      </c>
      <c r="F66" s="847">
        <v>0.27319253369645646</v>
      </c>
      <c r="G66" s="848">
        <v>0.25599674145089246</v>
      </c>
      <c r="H66" s="849">
        <v>0</v>
      </c>
      <c r="I66" s="847">
        <v>0.21782410748209793</v>
      </c>
      <c r="J66" s="847">
        <v>0</v>
      </c>
      <c r="K66" s="847">
        <v>0.28697260085722104</v>
      </c>
      <c r="L66" s="850">
        <v>0</v>
      </c>
      <c r="M66" s="851">
        <v>0</v>
      </c>
      <c r="N66" s="847">
        <v>0</v>
      </c>
      <c r="O66" s="847">
        <v>0</v>
      </c>
      <c r="P66" s="847">
        <v>0.15970290083986013</v>
      </c>
      <c r="Q66" s="848">
        <v>0.63025170353311488</v>
      </c>
      <c r="R66" s="849">
        <v>0</v>
      </c>
      <c r="S66" s="847">
        <v>0.65788667390444933</v>
      </c>
      <c r="T66" s="1864">
        <v>0.26712550339535768</v>
      </c>
      <c r="U66" s="312"/>
      <c r="V66" s="312"/>
      <c r="W66" s="312"/>
      <c r="X66" s="312"/>
      <c r="Y66" s="312"/>
      <c r="Z66" s="312"/>
      <c r="AA66" s="312"/>
      <c r="AB66" s="312"/>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633"/>
      <c r="BA66" s="237"/>
      <c r="BB66" s="154"/>
      <c r="BC66" s="323"/>
      <c r="BD66" s="303"/>
      <c r="BE66" s="303"/>
      <c r="BF66" s="303"/>
      <c r="BG66" s="324"/>
      <c r="BH66" s="331"/>
      <c r="BI66" s="303"/>
      <c r="BJ66" s="303"/>
      <c r="BK66" s="303"/>
      <c r="BL66" s="324"/>
      <c r="BM66" s="331"/>
      <c r="BN66" s="303"/>
      <c r="BO66" s="303"/>
      <c r="BP66" s="303"/>
      <c r="BQ66" s="324"/>
      <c r="BR66" s="331"/>
      <c r="BS66" s="303"/>
      <c r="BT66" s="1912"/>
      <c r="BU66" s="1965"/>
      <c r="BV66" s="1965"/>
      <c r="BW66" s="1965"/>
      <c r="BX66" s="1965"/>
      <c r="BY66" s="1966"/>
      <c r="BZ66" s="1966"/>
      <c r="CA66" s="1966"/>
      <c r="CB66" s="1966"/>
      <c r="CC66" s="1966"/>
      <c r="CD66" s="1966"/>
      <c r="CE66" s="1966"/>
      <c r="CF66" s="1966"/>
      <c r="CG66" s="1966"/>
      <c r="CH66" s="1966"/>
      <c r="CI66" s="1966"/>
      <c r="CJ66" s="1966"/>
      <c r="CK66" s="1966"/>
      <c r="CL66" s="1966"/>
      <c r="CM66" s="1966"/>
      <c r="CN66" s="1966"/>
      <c r="CO66" s="1966"/>
      <c r="CP66" s="1966"/>
      <c r="CQ66" s="1966"/>
      <c r="CR66" s="1966"/>
      <c r="CS66" s="1966"/>
      <c r="CT66" s="1966"/>
      <c r="CU66" s="1966"/>
      <c r="CV66" s="1966"/>
      <c r="CW66" s="1966"/>
      <c r="CX66" s="1966"/>
      <c r="CY66" s="1966"/>
      <c r="CZ66" s="1966"/>
    </row>
    <row r="67" s="135" customFormat="true" ht="15" customHeight="true" x14ac:dyDescent="0.2">
      <c r="A67" s="2258"/>
      <c r="B67" s="974" t="s">
        <v>160</v>
      </c>
      <c r="C67" s="846">
        <v>8.8382406990765308</v>
      </c>
      <c r="D67" s="847">
        <v>24.959690537983757</v>
      </c>
      <c r="E67" s="847">
        <v>21.066147855144568</v>
      </c>
      <c r="F67" s="847">
        <v>20.554637370372248</v>
      </c>
      <c r="G67" s="848">
        <v>3.0156283179788175</v>
      </c>
      <c r="H67" s="849">
        <v>7.2849515570906407</v>
      </c>
      <c r="I67" s="847">
        <v>5.1666986535556187</v>
      </c>
      <c r="J67" s="847">
        <v>5.170888430460729</v>
      </c>
      <c r="K67" s="847">
        <v>4.9507121237035694</v>
      </c>
      <c r="L67" s="850">
        <v>1.0200698545797007</v>
      </c>
      <c r="M67" s="851">
        <v>7.3823658815403777</v>
      </c>
      <c r="N67" s="847">
        <v>17.718436716654036</v>
      </c>
      <c r="O67" s="847">
        <v>28.317150482675558</v>
      </c>
      <c r="P67" s="847">
        <v>24.274051089832778</v>
      </c>
      <c r="Q67" s="848">
        <v>34.534065224761676</v>
      </c>
      <c r="R67" s="849">
        <v>5.4836939138725604</v>
      </c>
      <c r="S67" s="847">
        <v>43.203408292628062</v>
      </c>
      <c r="T67" s="1864">
        <v>30.235653810698686</v>
      </c>
      <c r="U67" s="312"/>
      <c r="V67" s="312"/>
      <c r="W67" s="312"/>
      <c r="X67" s="312"/>
      <c r="Y67" s="312"/>
      <c r="Z67" s="312"/>
      <c r="AA67" s="312"/>
      <c r="AB67" s="312"/>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633"/>
      <c r="BA67" s="237"/>
      <c r="BB67" s="154"/>
      <c r="BC67" s="323"/>
      <c r="BD67" s="303"/>
      <c r="BE67" s="303"/>
      <c r="BF67" s="303"/>
      <c r="BG67" s="324"/>
      <c r="BH67" s="331"/>
      <c r="BI67" s="303"/>
      <c r="BJ67" s="303"/>
      <c r="BK67" s="303"/>
      <c r="BL67" s="324"/>
      <c r="BM67" s="331"/>
      <c r="BN67" s="303"/>
      <c r="BO67" s="303"/>
      <c r="BP67" s="303"/>
      <c r="BQ67" s="324"/>
      <c r="BR67" s="331"/>
      <c r="BS67" s="303"/>
      <c r="BT67" s="1912"/>
      <c r="BU67" s="1965"/>
      <c r="BV67" s="1965"/>
      <c r="BW67" s="1965"/>
      <c r="BX67" s="1965"/>
      <c r="BY67" s="1966"/>
      <c r="BZ67" s="1966"/>
      <c r="CA67" s="1966"/>
      <c r="CB67" s="1966"/>
      <c r="CC67" s="1966"/>
      <c r="CD67" s="1966"/>
      <c r="CE67" s="1966"/>
      <c r="CF67" s="1966"/>
      <c r="CG67" s="1966"/>
      <c r="CH67" s="1966"/>
      <c r="CI67" s="1966"/>
      <c r="CJ67" s="1966"/>
      <c r="CK67" s="1966"/>
      <c r="CL67" s="1966"/>
      <c r="CM67" s="1966"/>
      <c r="CN67" s="1966"/>
      <c r="CO67" s="1966"/>
      <c r="CP67" s="1966"/>
      <c r="CQ67" s="1966"/>
      <c r="CR67" s="1966"/>
      <c r="CS67" s="1966"/>
      <c r="CT67" s="1966"/>
      <c r="CU67" s="1966"/>
      <c r="CV67" s="1966"/>
      <c r="CW67" s="1966"/>
      <c r="CX67" s="1966"/>
      <c r="CY67" s="1966"/>
      <c r="CZ67" s="1966"/>
    </row>
    <row r="68" s="135" customFormat="true" ht="15" customHeight="true" x14ac:dyDescent="0.2">
      <c r="A68" s="2258"/>
      <c r="B68" s="974" t="s">
        <v>161</v>
      </c>
      <c r="C68" s="846">
        <v>5.9177222033227501</v>
      </c>
      <c r="D68" s="847">
        <v>4.8522893593290535</v>
      </c>
      <c r="E68" s="847">
        <v>2.1645017222805136</v>
      </c>
      <c r="F68" s="847">
        <v>0</v>
      </c>
      <c r="G68" s="848">
        <v>0</v>
      </c>
      <c r="H68" s="849">
        <v>0</v>
      </c>
      <c r="I68" s="847">
        <v>0</v>
      </c>
      <c r="J68" s="847">
        <v>0</v>
      </c>
      <c r="K68" s="847">
        <v>0</v>
      </c>
      <c r="L68" s="850">
        <v>0</v>
      </c>
      <c r="M68" s="851">
        <v>6.9959259641636518</v>
      </c>
      <c r="N68" s="847">
        <v>6.5975953614876559</v>
      </c>
      <c r="O68" s="847">
        <v>4.134990129683584</v>
      </c>
      <c r="P68" s="847">
        <v>2.9079813868430273</v>
      </c>
      <c r="Q68" s="848">
        <v>0.26761168116030265</v>
      </c>
      <c r="R68" s="849">
        <v>3.1641124171754456</v>
      </c>
      <c r="S68" s="847">
        <v>0.15239812860887514</v>
      </c>
      <c r="T68" s="1864">
        <v>2.12461577555491</v>
      </c>
      <c r="U68" s="312"/>
      <c r="V68" s="312"/>
      <c r="W68" s="312"/>
      <c r="X68" s="312"/>
      <c r="Y68" s="312"/>
      <c r="Z68" s="312"/>
      <c r="AA68" s="312"/>
      <c r="AB68" s="312"/>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633"/>
      <c r="BA68" s="237"/>
      <c r="BB68" s="154"/>
      <c r="BC68" s="323"/>
      <c r="BD68" s="303"/>
      <c r="BE68" s="303"/>
      <c r="BF68" s="303"/>
      <c r="BG68" s="324"/>
      <c r="BH68" s="331"/>
      <c r="BI68" s="303"/>
      <c r="BJ68" s="303"/>
      <c r="BK68" s="303"/>
      <c r="BL68" s="324"/>
      <c r="BM68" s="331"/>
      <c r="BN68" s="303"/>
      <c r="BO68" s="303"/>
      <c r="BP68" s="303"/>
      <c r="BQ68" s="324"/>
      <c r="BR68" s="331"/>
      <c r="BS68" s="303"/>
      <c r="BT68" s="1912"/>
      <c r="BU68" s="1965"/>
      <c r="BV68" s="1965"/>
      <c r="BW68" s="1965"/>
      <c r="BX68" s="1965"/>
      <c r="BY68" s="1966"/>
      <c r="BZ68" s="1966"/>
      <c r="CA68" s="1966"/>
      <c r="CB68" s="1966"/>
      <c r="CC68" s="1966"/>
      <c r="CD68" s="1966"/>
      <c r="CE68" s="1966"/>
      <c r="CF68" s="1966"/>
      <c r="CG68" s="1966"/>
      <c r="CH68" s="1966"/>
      <c r="CI68" s="1966"/>
      <c r="CJ68" s="1966"/>
      <c r="CK68" s="1966"/>
      <c r="CL68" s="1966"/>
      <c r="CM68" s="1966"/>
      <c r="CN68" s="1966"/>
      <c r="CO68" s="1966"/>
      <c r="CP68" s="1966"/>
      <c r="CQ68" s="1966"/>
      <c r="CR68" s="1966"/>
      <c r="CS68" s="1966"/>
      <c r="CT68" s="1966"/>
      <c r="CU68" s="1966"/>
      <c r="CV68" s="1966"/>
      <c r="CW68" s="1966"/>
      <c r="CX68" s="1966"/>
      <c r="CY68" s="1966"/>
      <c r="CZ68" s="1966"/>
    </row>
    <row r="69" s="135" customFormat="true" ht="15" customHeight="true" x14ac:dyDescent="0.2">
      <c r="A69" s="2258"/>
      <c r="B69" s="974" t="s">
        <v>162</v>
      </c>
      <c r="C69" s="846">
        <v>1.3986017363953329</v>
      </c>
      <c r="D69" s="847">
        <v>2.1827027557837906</v>
      </c>
      <c r="E69" s="847">
        <v>1.5797170612239853</v>
      </c>
      <c r="F69" s="847">
        <v>8.3279449808559818</v>
      </c>
      <c r="G69" s="848">
        <v>8.7891581361323912</v>
      </c>
      <c r="H69" s="849">
        <v>4.3235738216194299</v>
      </c>
      <c r="I69" s="847">
        <v>7.1204130917959159</v>
      </c>
      <c r="J69" s="847">
        <v>9.814513510773379</v>
      </c>
      <c r="K69" s="847">
        <v>10.801900265118691</v>
      </c>
      <c r="L69" s="850">
        <v>5.960521131801908</v>
      </c>
      <c r="M69" s="851">
        <v>1.0638467533516311</v>
      </c>
      <c r="N69" s="847">
        <v>1.5720721463848268</v>
      </c>
      <c r="O69" s="847">
        <v>2.1523454358985221</v>
      </c>
      <c r="P69" s="847">
        <v>0.58730458665742524</v>
      </c>
      <c r="Q69" s="848">
        <v>7.1981397291439171</v>
      </c>
      <c r="R69" s="849">
        <v>0.73990300880586324</v>
      </c>
      <c r="S69" s="847">
        <v>13.596873979267473</v>
      </c>
      <c r="T69" s="1864">
        <v>10.108587684012456</v>
      </c>
      <c r="U69" s="312"/>
      <c r="V69" s="312"/>
      <c r="W69" s="312"/>
      <c r="X69" s="312"/>
      <c r="Y69" s="312"/>
      <c r="Z69" s="312"/>
      <c r="AA69" s="312"/>
      <c r="AB69" s="312"/>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633"/>
      <c r="BA69" s="237"/>
      <c r="BB69" s="154"/>
      <c r="BC69" s="323"/>
      <c r="BD69" s="303"/>
      <c r="BE69" s="303"/>
      <c r="BF69" s="303"/>
      <c r="BG69" s="324"/>
      <c r="BH69" s="331"/>
      <c r="BI69" s="303"/>
      <c r="BJ69" s="303"/>
      <c r="BK69" s="303"/>
      <c r="BL69" s="324"/>
      <c r="BM69" s="331"/>
      <c r="BN69" s="303"/>
      <c r="BO69" s="303"/>
      <c r="BP69" s="303"/>
      <c r="BQ69" s="324"/>
      <c r="BR69" s="331"/>
      <c r="BS69" s="303"/>
      <c r="BT69" s="1912"/>
      <c r="BU69" s="1965"/>
      <c r="BV69" s="1965"/>
      <c r="BW69" s="1965"/>
      <c r="BX69" s="1965"/>
      <c r="BY69" s="1966"/>
      <c r="BZ69" s="1966"/>
      <c r="CA69" s="1966"/>
      <c r="CB69" s="1966"/>
      <c r="CC69" s="1966"/>
      <c r="CD69" s="1966"/>
      <c r="CE69" s="1966"/>
      <c r="CF69" s="1966"/>
      <c r="CG69" s="1966"/>
      <c r="CH69" s="1966"/>
      <c r="CI69" s="1966"/>
      <c r="CJ69" s="1966"/>
      <c r="CK69" s="1966"/>
      <c r="CL69" s="1966"/>
      <c r="CM69" s="1966"/>
      <c r="CN69" s="1966"/>
      <c r="CO69" s="1966"/>
      <c r="CP69" s="1966"/>
      <c r="CQ69" s="1966"/>
      <c r="CR69" s="1966"/>
      <c r="CS69" s="1966"/>
      <c r="CT69" s="1966"/>
      <c r="CU69" s="1966"/>
      <c r="CV69" s="1966"/>
      <c r="CW69" s="1966"/>
      <c r="CX69" s="1966"/>
      <c r="CY69" s="1966"/>
      <c r="CZ69" s="1966"/>
    </row>
    <row r="70" s="135" customFormat="true" ht="15" customHeight="true" x14ac:dyDescent="0.2">
      <c r="A70" s="2258"/>
      <c r="B70" s="974" t="s">
        <v>163</v>
      </c>
      <c r="C70" s="846">
        <v>1.7319229744955853</v>
      </c>
      <c r="D70" s="847">
        <v>1.0830180913673366</v>
      </c>
      <c r="E70" s="847">
        <v>3.0212129238040206</v>
      </c>
      <c r="F70" s="847">
        <v>11.898756226015317</v>
      </c>
      <c r="G70" s="848">
        <v>12.688810992054773</v>
      </c>
      <c r="H70" s="849">
        <v>12.183275968628763</v>
      </c>
      <c r="I70" s="847">
        <v>18.641875266992617</v>
      </c>
      <c r="J70" s="847">
        <v>20.910837718610164</v>
      </c>
      <c r="K70" s="847">
        <v>14.333607786096072</v>
      </c>
      <c r="L70" s="850">
        <v>4.6770217007566037</v>
      </c>
      <c r="M70" s="851">
        <v>0.57014108851652701</v>
      </c>
      <c r="N70" s="847">
        <v>0.30420912275827561</v>
      </c>
      <c r="O70" s="847">
        <v>0.60226582509122306</v>
      </c>
      <c r="P70" s="847">
        <v>0.89204267247529634</v>
      </c>
      <c r="Q70" s="848">
        <v>3.2017490522098222</v>
      </c>
      <c r="R70" s="849">
        <v>8.7279480880825968</v>
      </c>
      <c r="S70" s="847">
        <v>2.4730427663992973</v>
      </c>
      <c r="T70" s="1864">
        <v>0.87231630320049025</v>
      </c>
      <c r="U70" s="312"/>
      <c r="V70" s="312"/>
      <c r="W70" s="312"/>
      <c r="X70" s="312"/>
      <c r="Y70" s="312"/>
      <c r="Z70" s="312"/>
      <c r="AA70" s="312"/>
      <c r="AB70" s="312"/>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633"/>
      <c r="BA70" s="237"/>
      <c r="BB70" s="154"/>
      <c r="BC70" s="323"/>
      <c r="BD70" s="303"/>
      <c r="BE70" s="303"/>
      <c r="BF70" s="303"/>
      <c r="BG70" s="324"/>
      <c r="BH70" s="331"/>
      <c r="BI70" s="303"/>
      <c r="BJ70" s="303"/>
      <c r="BK70" s="303"/>
      <c r="BL70" s="324"/>
      <c r="BM70" s="331"/>
      <c r="BN70" s="303"/>
      <c r="BO70" s="303"/>
      <c r="BP70" s="303"/>
      <c r="BQ70" s="324"/>
      <c r="BR70" s="331"/>
      <c r="BS70" s="303"/>
      <c r="BT70" s="1912"/>
      <c r="BU70" s="1965"/>
      <c r="BV70" s="1965"/>
      <c r="BW70" s="1965"/>
      <c r="BX70" s="1965"/>
      <c r="BY70" s="1966"/>
      <c r="BZ70" s="1966"/>
      <c r="CA70" s="1966"/>
      <c r="CB70" s="1966"/>
      <c r="CC70" s="1966"/>
      <c r="CD70" s="1966"/>
      <c r="CE70" s="1966"/>
      <c r="CF70" s="1966"/>
      <c r="CG70" s="1966"/>
      <c r="CH70" s="1966"/>
      <c r="CI70" s="1966"/>
      <c r="CJ70" s="1966"/>
      <c r="CK70" s="1966"/>
      <c r="CL70" s="1966"/>
      <c r="CM70" s="1966"/>
      <c r="CN70" s="1966"/>
      <c r="CO70" s="1966"/>
      <c r="CP70" s="1966"/>
      <c r="CQ70" s="1966"/>
      <c r="CR70" s="1966"/>
      <c r="CS70" s="1966"/>
      <c r="CT70" s="1966"/>
      <c r="CU70" s="1966"/>
      <c r="CV70" s="1966"/>
      <c r="CW70" s="1966"/>
      <c r="CX70" s="1966"/>
      <c r="CY70" s="1966"/>
      <c r="CZ70" s="1966"/>
    </row>
    <row r="71" s="135" customFormat="true" ht="15" customHeight="true" x14ac:dyDescent="0.2">
      <c r="A71" s="2258"/>
      <c r="B71" s="974" t="s">
        <v>17</v>
      </c>
      <c r="C71" s="846">
        <v>32.047443939772641</v>
      </c>
      <c r="D71" s="847">
        <v>28.929884303438385</v>
      </c>
      <c r="E71" s="847">
        <v>28.409410493228432</v>
      </c>
      <c r="F71" s="847">
        <v>4.2475486996446081</v>
      </c>
      <c r="G71" s="848">
        <v>0.14666665105557988</v>
      </c>
      <c r="H71" s="849">
        <v>10.730759009145316</v>
      </c>
      <c r="I71" s="847">
        <v>2.6469193941759706</v>
      </c>
      <c r="J71" s="847">
        <v>0.38422648047452734</v>
      </c>
      <c r="K71" s="847">
        <v>0</v>
      </c>
      <c r="L71" s="850">
        <v>0</v>
      </c>
      <c r="M71" s="851">
        <v>33.810455333749594</v>
      </c>
      <c r="N71" s="847">
        <v>33.630282751116347</v>
      </c>
      <c r="O71" s="847">
        <v>28.820599855126861</v>
      </c>
      <c r="P71" s="847">
        <v>32.02475224244867</v>
      </c>
      <c r="Q71" s="848">
        <v>14.800939582172875</v>
      </c>
      <c r="R71" s="849">
        <v>28.432972666897715</v>
      </c>
      <c r="S71" s="847">
        <v>4.6002040029161035</v>
      </c>
      <c r="T71" s="1864">
        <v>7.7612249433897385E-2</v>
      </c>
      <c r="U71" s="312"/>
      <c r="V71" s="312"/>
      <c r="W71" s="312"/>
      <c r="X71" s="312"/>
      <c r="Y71" s="312"/>
      <c r="Z71" s="312"/>
      <c r="AA71" s="312"/>
      <c r="AB71" s="312"/>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633"/>
      <c r="BA71" s="237"/>
      <c r="BB71" s="154"/>
      <c r="BC71" s="323"/>
      <c r="BD71" s="303"/>
      <c r="BE71" s="303"/>
      <c r="BF71" s="303"/>
      <c r="BG71" s="324"/>
      <c r="BH71" s="331"/>
      <c r="BI71" s="303"/>
      <c r="BJ71" s="303"/>
      <c r="BK71" s="303"/>
      <c r="BL71" s="324"/>
      <c r="BM71" s="331"/>
      <c r="BN71" s="303"/>
      <c r="BO71" s="303"/>
      <c r="BP71" s="303"/>
      <c r="BQ71" s="324"/>
      <c r="BR71" s="331"/>
      <c r="BS71" s="303"/>
      <c r="BT71" s="1912"/>
      <c r="BU71" s="1965"/>
      <c r="BV71" s="1965"/>
      <c r="BW71" s="1965"/>
      <c r="BX71" s="1965"/>
      <c r="BY71" s="1966"/>
      <c r="BZ71" s="1966"/>
      <c r="CA71" s="1966"/>
      <c r="CB71" s="1966"/>
      <c r="CC71" s="1966"/>
      <c r="CD71" s="1966"/>
      <c r="CE71" s="1966"/>
      <c r="CF71" s="1966"/>
      <c r="CG71" s="1966"/>
      <c r="CH71" s="1966"/>
      <c r="CI71" s="1966"/>
      <c r="CJ71" s="1966"/>
      <c r="CK71" s="1966"/>
      <c r="CL71" s="1966"/>
      <c r="CM71" s="1966"/>
      <c r="CN71" s="1966"/>
      <c r="CO71" s="1966"/>
      <c r="CP71" s="1966"/>
      <c r="CQ71" s="1966"/>
      <c r="CR71" s="1966"/>
      <c r="CS71" s="1966"/>
      <c r="CT71" s="1966"/>
      <c r="CU71" s="1966"/>
      <c r="CV71" s="1966"/>
      <c r="CW71" s="1966"/>
      <c r="CX71" s="1966"/>
      <c r="CY71" s="1966"/>
      <c r="CZ71" s="1966"/>
    </row>
    <row r="72" s="135" customFormat="true" ht="15" customHeight="true" x14ac:dyDescent="0.2">
      <c r="A72" s="2258"/>
      <c r="B72" s="974" t="s">
        <v>164</v>
      </c>
      <c r="C72" s="846">
        <v>0</v>
      </c>
      <c r="D72" s="847">
        <v>0</v>
      </c>
      <c r="E72" s="847">
        <v>5.1304307875946177E-2</v>
      </c>
      <c r="F72" s="847">
        <v>0.16495958284455209</v>
      </c>
      <c r="G72" s="848">
        <v>0.55711354454167183</v>
      </c>
      <c r="H72" s="849">
        <v>0</v>
      </c>
      <c r="I72" s="847">
        <v>0.43313226450152237</v>
      </c>
      <c r="J72" s="847">
        <v>0.88314527402513321</v>
      </c>
      <c r="K72" s="847">
        <v>0.57645331430552127</v>
      </c>
      <c r="L72" s="850">
        <v>0</v>
      </c>
      <c r="M72" s="851">
        <v>0</v>
      </c>
      <c r="N72" s="847">
        <v>0</v>
      </c>
      <c r="O72" s="847">
        <v>0</v>
      </c>
      <c r="P72" s="847">
        <v>8.2889301145894462E-2</v>
      </c>
      <c r="Q72" s="848">
        <v>0</v>
      </c>
      <c r="R72" s="849">
        <v>0.22779973659362721</v>
      </c>
      <c r="S72" s="847">
        <v>8.0167919996441184E-2</v>
      </c>
      <c r="T72" s="1864">
        <v>0</v>
      </c>
      <c r="U72" s="312"/>
      <c r="V72" s="312"/>
      <c r="W72" s="312"/>
      <c r="X72" s="312"/>
      <c r="Y72" s="312"/>
      <c r="Z72" s="312"/>
      <c r="AA72" s="312"/>
      <c r="AB72" s="312"/>
      <c r="AC72" s="312"/>
      <c r="AD72" s="312"/>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633"/>
      <c r="BA72" s="237"/>
      <c r="BB72" s="154"/>
      <c r="BC72" s="323"/>
      <c r="BD72" s="303"/>
      <c r="BE72" s="303"/>
      <c r="BF72" s="303"/>
      <c r="BG72" s="324"/>
      <c r="BH72" s="331"/>
      <c r="BI72" s="303"/>
      <c r="BJ72" s="303"/>
      <c r="BK72" s="303"/>
      <c r="BL72" s="324"/>
      <c r="BM72" s="331"/>
      <c r="BN72" s="303"/>
      <c r="BO72" s="303"/>
      <c r="BP72" s="303"/>
      <c r="BQ72" s="324"/>
      <c r="BR72" s="331"/>
      <c r="BS72" s="303"/>
      <c r="BT72" s="1912"/>
      <c r="BU72" s="1965"/>
      <c r="BV72" s="1965"/>
      <c r="BW72" s="1965"/>
      <c r="BX72" s="1965"/>
      <c r="BY72" s="1966"/>
      <c r="BZ72" s="1966"/>
      <c r="CA72" s="1966"/>
      <c r="CB72" s="1966"/>
      <c r="CC72" s="1966"/>
      <c r="CD72" s="1966"/>
      <c r="CE72" s="1966"/>
      <c r="CF72" s="1966"/>
      <c r="CG72" s="1966"/>
      <c r="CH72" s="1966"/>
      <c r="CI72" s="1966"/>
      <c r="CJ72" s="1966"/>
      <c r="CK72" s="1966"/>
      <c r="CL72" s="1966"/>
      <c r="CM72" s="1966"/>
      <c r="CN72" s="1966"/>
      <c r="CO72" s="1966"/>
      <c r="CP72" s="1966"/>
      <c r="CQ72" s="1966"/>
      <c r="CR72" s="1966"/>
      <c r="CS72" s="1966"/>
      <c r="CT72" s="1966"/>
      <c r="CU72" s="1966"/>
      <c r="CV72" s="1966"/>
      <c r="CW72" s="1966"/>
      <c r="CX72" s="1966"/>
      <c r="CY72" s="1966"/>
      <c r="CZ72" s="1966"/>
    </row>
    <row r="73" s="135" customFormat="true" ht="15" customHeight="true" x14ac:dyDescent="0.2">
      <c r="A73" s="2258"/>
      <c r="B73" s="974" t="s">
        <v>47</v>
      </c>
      <c r="C73" s="846">
        <v>2.7207544109453567</v>
      </c>
      <c r="D73" s="847">
        <v>5.3180638334323929</v>
      </c>
      <c r="E73" s="847">
        <v>4.8065086119782929</v>
      </c>
      <c r="F73" s="847">
        <v>2.494487040235851</v>
      </c>
      <c r="G73" s="848">
        <v>0.70152061198214422</v>
      </c>
      <c r="H73" s="849">
        <v>3.9238657274451141</v>
      </c>
      <c r="I73" s="847">
        <v>2.7725002030442569</v>
      </c>
      <c r="J73" s="847">
        <v>2.395246864144549</v>
      </c>
      <c r="K73" s="847">
        <v>0</v>
      </c>
      <c r="L73" s="850">
        <v>0</v>
      </c>
      <c r="M73" s="851">
        <v>2.6823095788838187</v>
      </c>
      <c r="N73" s="847">
        <v>3.6875201447525985</v>
      </c>
      <c r="O73" s="847">
        <v>7.2295546610092121</v>
      </c>
      <c r="P73" s="847">
        <v>4.0294827171982659</v>
      </c>
      <c r="Q73" s="848">
        <v>2.6960258392666909</v>
      </c>
      <c r="R73" s="849">
        <v>4.6910845677589466</v>
      </c>
      <c r="S73" s="847">
        <v>0</v>
      </c>
      <c r="T73" s="1864">
        <v>0.77323667345294578</v>
      </c>
      <c r="U73" s="312"/>
      <c r="V73" s="312"/>
      <c r="W73" s="312"/>
      <c r="X73" s="312"/>
      <c r="Y73" s="312"/>
      <c r="Z73" s="312"/>
      <c r="AA73" s="312"/>
      <c r="AB73" s="312"/>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633"/>
      <c r="BA73" s="237"/>
      <c r="BB73" s="154"/>
      <c r="BC73" s="323"/>
      <c r="BD73" s="303"/>
      <c r="BE73" s="303"/>
      <c r="BF73" s="303"/>
      <c r="BG73" s="324"/>
      <c r="BH73" s="331"/>
      <c r="BI73" s="303"/>
      <c r="BJ73" s="303"/>
      <c r="BK73" s="303"/>
      <c r="BL73" s="324"/>
      <c r="BM73" s="331"/>
      <c r="BN73" s="303"/>
      <c r="BO73" s="303"/>
      <c r="BP73" s="303"/>
      <c r="BQ73" s="324"/>
      <c r="BR73" s="331"/>
      <c r="BS73" s="303"/>
      <c r="BT73" s="1912"/>
      <c r="BU73" s="1965"/>
      <c r="BV73" s="1965"/>
      <c r="BW73" s="1965"/>
      <c r="BX73" s="1965"/>
      <c r="BY73" s="1966"/>
      <c r="BZ73" s="1966"/>
      <c r="CA73" s="1966"/>
      <c r="CB73" s="1966"/>
      <c r="CC73" s="1966"/>
      <c r="CD73" s="1966"/>
      <c r="CE73" s="1966"/>
      <c r="CF73" s="1966"/>
      <c r="CG73" s="1966"/>
      <c r="CH73" s="1966"/>
      <c r="CI73" s="1966"/>
      <c r="CJ73" s="1966"/>
      <c r="CK73" s="1966"/>
      <c r="CL73" s="1966"/>
      <c r="CM73" s="1966"/>
      <c r="CN73" s="1966"/>
      <c r="CO73" s="1966"/>
      <c r="CP73" s="1966"/>
      <c r="CQ73" s="1966"/>
      <c r="CR73" s="1966"/>
      <c r="CS73" s="1966"/>
      <c r="CT73" s="1966"/>
      <c r="CU73" s="1966"/>
      <c r="CV73" s="1966"/>
      <c r="CW73" s="1966"/>
      <c r="CX73" s="1966"/>
      <c r="CY73" s="1966"/>
      <c r="CZ73" s="1966"/>
    </row>
    <row r="74" s="135" customFormat="true" ht="15" customHeight="true" x14ac:dyDescent="0.2">
      <c r="A74" s="2258"/>
      <c r="B74" s="974" t="s">
        <v>165</v>
      </c>
      <c r="C74" s="846">
        <v>0.30855149922464048</v>
      </c>
      <c r="D74" s="847">
        <v>0.2633638239322707</v>
      </c>
      <c r="E74" s="847">
        <v>0.28396131824003407</v>
      </c>
      <c r="F74" s="847">
        <v>0.41085722150166654</v>
      </c>
      <c r="G74" s="848">
        <v>0</v>
      </c>
      <c r="H74" s="849">
        <v>0.18597267332735506</v>
      </c>
      <c r="I74" s="847">
        <v>0.10956007816765156</v>
      </c>
      <c r="J74" s="847">
        <v>0.96725893927810735</v>
      </c>
      <c r="K74" s="847">
        <v>0</v>
      </c>
      <c r="L74" s="850">
        <v>0</v>
      </c>
      <c r="M74" s="851">
        <v>0.49869882568566942</v>
      </c>
      <c r="N74" s="847">
        <v>0.28901835165238854</v>
      </c>
      <c r="O74" s="847">
        <v>2.2133278016473752E-2</v>
      </c>
      <c r="P74" s="847">
        <v>0.45877931495142055</v>
      </c>
      <c r="Q74" s="848">
        <v>0</v>
      </c>
      <c r="R74" s="849">
        <v>0.37725562613567165</v>
      </c>
      <c r="S74" s="847">
        <v>0.10648844783364174</v>
      </c>
      <c r="T74" s="1864">
        <v>0</v>
      </c>
      <c r="U74" s="312"/>
      <c r="V74" s="312"/>
      <c r="W74" s="312"/>
      <c r="X74" s="312"/>
      <c r="Y74" s="312"/>
      <c r="Z74" s="312"/>
      <c r="AA74" s="312"/>
      <c r="AB74" s="312"/>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633"/>
      <c r="BA74" s="237"/>
      <c r="BB74" s="154"/>
      <c r="BC74" s="323"/>
      <c r="BD74" s="303"/>
      <c r="BE74" s="303"/>
      <c r="BF74" s="303"/>
      <c r="BG74" s="324"/>
      <c r="BH74" s="331"/>
      <c r="BI74" s="303"/>
      <c r="BJ74" s="303"/>
      <c r="BK74" s="303"/>
      <c r="BL74" s="324"/>
      <c r="BM74" s="331"/>
      <c r="BN74" s="303"/>
      <c r="BO74" s="303"/>
      <c r="BP74" s="303"/>
      <c r="BQ74" s="324"/>
      <c r="BR74" s="331"/>
      <c r="BS74" s="303"/>
      <c r="BT74" s="1912"/>
      <c r="BU74" s="1965"/>
      <c r="BV74" s="1965"/>
      <c r="BW74" s="1965"/>
      <c r="BX74" s="1965"/>
      <c r="BY74" s="1966"/>
      <c r="BZ74" s="1966"/>
      <c r="CA74" s="1966"/>
      <c r="CB74" s="1966"/>
      <c r="CC74" s="1966"/>
      <c r="CD74" s="1966"/>
      <c r="CE74" s="1966"/>
      <c r="CF74" s="1966"/>
      <c r="CG74" s="1966"/>
      <c r="CH74" s="1966"/>
      <c r="CI74" s="1966"/>
      <c r="CJ74" s="1966"/>
      <c r="CK74" s="1966"/>
      <c r="CL74" s="1966"/>
      <c r="CM74" s="1966"/>
      <c r="CN74" s="1966"/>
      <c r="CO74" s="1966"/>
      <c r="CP74" s="1966"/>
      <c r="CQ74" s="1966"/>
      <c r="CR74" s="1966"/>
      <c r="CS74" s="1966"/>
      <c r="CT74" s="1966"/>
      <c r="CU74" s="1966"/>
      <c r="CV74" s="1966"/>
      <c r="CW74" s="1966"/>
      <c r="CX74" s="1966"/>
      <c r="CY74" s="1966"/>
      <c r="CZ74" s="1966"/>
    </row>
    <row r="75" s="135" customFormat="true" ht="15" customHeight="true" x14ac:dyDescent="0.2">
      <c r="A75" s="773"/>
      <c r="B75" s="975"/>
      <c r="C75" s="846"/>
      <c r="D75" s="847"/>
      <c r="E75" s="847"/>
      <c r="F75" s="847"/>
      <c r="G75" s="848"/>
      <c r="H75" s="849"/>
      <c r="I75" s="847"/>
      <c r="J75" s="847"/>
      <c r="K75" s="847"/>
      <c r="L75" s="850"/>
      <c r="M75" s="851"/>
      <c r="N75" s="847"/>
      <c r="O75" s="847"/>
      <c r="P75" s="847"/>
      <c r="Q75" s="848"/>
      <c r="R75" s="849"/>
      <c r="S75" s="847"/>
      <c r="T75" s="1864"/>
      <c r="U75" s="312"/>
      <c r="V75" s="312"/>
      <c r="W75" s="312"/>
      <c r="X75" s="312"/>
      <c r="Y75" s="312"/>
      <c r="Z75" s="312"/>
      <c r="AA75" s="312"/>
      <c r="AB75" s="312"/>
      <c r="AC75" s="312"/>
      <c r="AD75" s="312"/>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633"/>
      <c r="BA75" s="237"/>
      <c r="BB75" s="154"/>
      <c r="BC75" s="323"/>
      <c r="BD75" s="303"/>
      <c r="BE75" s="303"/>
      <c r="BF75" s="303"/>
      <c r="BG75" s="324"/>
      <c r="BH75" s="331"/>
      <c r="BI75" s="303"/>
      <c r="BJ75" s="303"/>
      <c r="BK75" s="303"/>
      <c r="BL75" s="324"/>
      <c r="BM75" s="331"/>
      <c r="BN75" s="303"/>
      <c r="BO75" s="303"/>
      <c r="BP75" s="303"/>
      <c r="BQ75" s="324"/>
      <c r="BR75" s="331"/>
      <c r="BS75" s="303"/>
      <c r="BT75" s="1912"/>
      <c r="BU75" s="1965"/>
      <c r="BV75" s="1965"/>
      <c r="BW75" s="1965"/>
      <c r="BX75" s="1965"/>
      <c r="BY75" s="1966"/>
      <c r="BZ75" s="1966"/>
      <c r="CA75" s="1966"/>
      <c r="CB75" s="1966"/>
      <c r="CC75" s="1966"/>
      <c r="CD75" s="1966"/>
      <c r="CE75" s="1966"/>
      <c r="CF75" s="1966"/>
      <c r="CG75" s="1966"/>
      <c r="CH75" s="1966"/>
      <c r="CI75" s="1966"/>
      <c r="CJ75" s="1966"/>
      <c r="CK75" s="1966"/>
      <c r="CL75" s="1966"/>
      <c r="CM75" s="1966"/>
      <c r="CN75" s="1966"/>
      <c r="CO75" s="1966"/>
      <c r="CP75" s="1966"/>
      <c r="CQ75" s="1966"/>
      <c r="CR75" s="1966"/>
      <c r="CS75" s="1966"/>
      <c r="CT75" s="1966"/>
      <c r="CU75" s="1966"/>
      <c r="CV75" s="1966"/>
      <c r="CW75" s="1966"/>
      <c r="CX75" s="1966"/>
      <c r="CY75" s="1966"/>
      <c r="CZ75" s="1966"/>
    </row>
    <row r="76" s="135" customFormat="true" ht="15" customHeight="true" x14ac:dyDescent="0.2">
      <c r="A76" s="773"/>
      <c r="B76" s="975"/>
      <c r="C76" s="846"/>
      <c r="D76" s="847"/>
      <c r="E76" s="847"/>
      <c r="F76" s="847"/>
      <c r="G76" s="848"/>
      <c r="H76" s="849"/>
      <c r="I76" s="847"/>
      <c r="J76" s="847"/>
      <c r="K76" s="847"/>
      <c r="L76" s="850"/>
      <c r="M76" s="851"/>
      <c r="N76" s="847"/>
      <c r="O76" s="847"/>
      <c r="P76" s="847"/>
      <c r="Q76" s="848"/>
      <c r="R76" s="849"/>
      <c r="S76" s="847"/>
      <c r="T76" s="1864"/>
      <c r="U76" s="312"/>
      <c r="V76" s="312"/>
      <c r="W76" s="312"/>
      <c r="X76" s="312"/>
      <c r="Y76" s="312"/>
      <c r="Z76" s="312"/>
      <c r="AA76" s="312"/>
      <c r="AB76" s="312"/>
      <c r="AC76" s="312"/>
      <c r="AD76" s="312"/>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633"/>
      <c r="BA76" s="237"/>
      <c r="BB76" s="154"/>
      <c r="BC76" s="323"/>
      <c r="BD76" s="303"/>
      <c r="BE76" s="303"/>
      <c r="BF76" s="303"/>
      <c r="BG76" s="324"/>
      <c r="BH76" s="331"/>
      <c r="BI76" s="303"/>
      <c r="BJ76" s="303"/>
      <c r="BK76" s="303"/>
      <c r="BL76" s="324"/>
      <c r="BM76" s="331"/>
      <c r="BN76" s="303"/>
      <c r="BO76" s="303"/>
      <c r="BP76" s="303"/>
      <c r="BQ76" s="324"/>
      <c r="BR76" s="331"/>
      <c r="BS76" s="303"/>
      <c r="BT76" s="1912"/>
      <c r="BU76" s="1965"/>
      <c r="BV76" s="1965"/>
      <c r="BW76" s="1965"/>
      <c r="BX76" s="1965"/>
      <c r="BY76" s="1966"/>
      <c r="BZ76" s="1966"/>
      <c r="CA76" s="1966"/>
      <c r="CB76" s="1966"/>
      <c r="CC76" s="1966"/>
      <c r="CD76" s="1966"/>
      <c r="CE76" s="1966"/>
      <c r="CF76" s="1966"/>
      <c r="CG76" s="1966"/>
      <c r="CH76" s="1966"/>
      <c r="CI76" s="1966"/>
      <c r="CJ76" s="1966"/>
      <c r="CK76" s="1966"/>
      <c r="CL76" s="1966"/>
      <c r="CM76" s="1966"/>
      <c r="CN76" s="1966"/>
      <c r="CO76" s="1966"/>
      <c r="CP76" s="1966"/>
      <c r="CQ76" s="1966"/>
      <c r="CR76" s="1966"/>
      <c r="CS76" s="1966"/>
      <c r="CT76" s="1966"/>
      <c r="CU76" s="1966"/>
      <c r="CV76" s="1966"/>
      <c r="CW76" s="1966"/>
      <c r="CX76" s="1966"/>
      <c r="CY76" s="1966"/>
      <c r="CZ76" s="1966"/>
    </row>
    <row r="77" s="135" customFormat="true" ht="15" customHeight="true" x14ac:dyDescent="0.2">
      <c r="A77" s="773"/>
      <c r="B77" s="975"/>
      <c r="C77" s="846"/>
      <c r="D77" s="847"/>
      <c r="E77" s="847"/>
      <c r="F77" s="847"/>
      <c r="G77" s="848"/>
      <c r="H77" s="849"/>
      <c r="I77" s="847"/>
      <c r="J77" s="847"/>
      <c r="K77" s="847"/>
      <c r="L77" s="850"/>
      <c r="M77" s="851"/>
      <c r="N77" s="847"/>
      <c r="O77" s="847"/>
      <c r="P77" s="847"/>
      <c r="Q77" s="848"/>
      <c r="R77" s="849"/>
      <c r="S77" s="847"/>
      <c r="T77" s="1864"/>
      <c r="U77" s="312"/>
      <c r="V77" s="312"/>
      <c r="W77" s="312"/>
      <c r="X77" s="312"/>
      <c r="Y77" s="312"/>
      <c r="Z77" s="312"/>
      <c r="AA77" s="312"/>
      <c r="AB77" s="312"/>
      <c r="AC77" s="312"/>
      <c r="AD77" s="312"/>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633"/>
      <c r="BA77" s="237"/>
      <c r="BB77" s="154"/>
      <c r="BC77" s="323"/>
      <c r="BD77" s="303"/>
      <c r="BE77" s="303"/>
      <c r="BF77" s="303"/>
      <c r="BG77" s="324"/>
      <c r="BH77" s="331"/>
      <c r="BI77" s="303"/>
      <c r="BJ77" s="303"/>
      <c r="BK77" s="303"/>
      <c r="BL77" s="324"/>
      <c r="BM77" s="331"/>
      <c r="BN77" s="303"/>
      <c r="BO77" s="303"/>
      <c r="BP77" s="303"/>
      <c r="BQ77" s="324"/>
      <c r="BR77" s="331"/>
      <c r="BS77" s="303"/>
      <c r="BT77" s="1912"/>
      <c r="BU77" s="1965"/>
      <c r="BV77" s="1965"/>
      <c r="BW77" s="1965"/>
      <c r="BX77" s="1965"/>
      <c r="BY77" s="1966"/>
      <c r="BZ77" s="1966"/>
      <c r="CA77" s="1966"/>
      <c r="CB77" s="1966"/>
      <c r="CC77" s="1966"/>
      <c r="CD77" s="1966"/>
      <c r="CE77" s="1966"/>
      <c r="CF77" s="1966"/>
      <c r="CG77" s="1966"/>
      <c r="CH77" s="1966"/>
      <c r="CI77" s="1966"/>
      <c r="CJ77" s="1966"/>
      <c r="CK77" s="1966"/>
      <c r="CL77" s="1966"/>
      <c r="CM77" s="1966"/>
      <c r="CN77" s="1966"/>
      <c r="CO77" s="1966"/>
      <c r="CP77" s="1966"/>
      <c r="CQ77" s="1966"/>
      <c r="CR77" s="1966"/>
      <c r="CS77" s="1966"/>
      <c r="CT77" s="1966"/>
      <c r="CU77" s="1966"/>
      <c r="CV77" s="1966"/>
      <c r="CW77" s="1966"/>
      <c r="CX77" s="1966"/>
      <c r="CY77" s="1966"/>
      <c r="CZ77" s="1966"/>
    </row>
    <row r="78" s="135" customFormat="true" ht="15" customHeight="true" x14ac:dyDescent="0.2">
      <c r="A78" s="773"/>
      <c r="B78" s="975"/>
      <c r="C78" s="846"/>
      <c r="D78" s="847"/>
      <c r="E78" s="847"/>
      <c r="F78" s="847"/>
      <c r="G78" s="848"/>
      <c r="H78" s="849"/>
      <c r="I78" s="847"/>
      <c r="J78" s="847"/>
      <c r="K78" s="847"/>
      <c r="L78" s="850"/>
      <c r="M78" s="851"/>
      <c r="N78" s="847"/>
      <c r="O78" s="847"/>
      <c r="P78" s="847"/>
      <c r="Q78" s="848"/>
      <c r="R78" s="849"/>
      <c r="S78" s="847"/>
      <c r="T78" s="1864"/>
      <c r="U78" s="312"/>
      <c r="V78" s="312"/>
      <c r="W78" s="312"/>
      <c r="X78" s="312"/>
      <c r="Y78" s="312"/>
      <c r="Z78" s="312"/>
      <c r="AA78" s="312"/>
      <c r="AB78" s="312"/>
      <c r="AC78" s="312"/>
      <c r="AD78" s="312"/>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633"/>
      <c r="BA78" s="237"/>
      <c r="BB78" s="154"/>
      <c r="BC78" s="323"/>
      <c r="BD78" s="303"/>
      <c r="BE78" s="303"/>
      <c r="BF78" s="303"/>
      <c r="BG78" s="324"/>
      <c r="BH78" s="331"/>
      <c r="BI78" s="303"/>
      <c r="BJ78" s="303"/>
      <c r="BK78" s="303"/>
      <c r="BL78" s="324"/>
      <c r="BM78" s="331"/>
      <c r="BN78" s="303"/>
      <c r="BO78" s="303"/>
      <c r="BP78" s="303"/>
      <c r="BQ78" s="324"/>
      <c r="BR78" s="331"/>
      <c r="BS78" s="303"/>
      <c r="BT78" s="1912"/>
      <c r="BU78" s="1965"/>
      <c r="BV78" s="1965"/>
      <c r="BW78" s="1965"/>
      <c r="BX78" s="1965"/>
      <c r="BY78" s="1966"/>
      <c r="BZ78" s="1966"/>
      <c r="CA78" s="1966"/>
      <c r="CB78" s="1966"/>
      <c r="CC78" s="1966"/>
      <c r="CD78" s="1966"/>
      <c r="CE78" s="1966"/>
      <c r="CF78" s="1966"/>
      <c r="CG78" s="1966"/>
      <c r="CH78" s="1966"/>
      <c r="CI78" s="1966"/>
      <c r="CJ78" s="1966"/>
      <c r="CK78" s="1966"/>
      <c r="CL78" s="1966"/>
      <c r="CM78" s="1966"/>
      <c r="CN78" s="1966"/>
      <c r="CO78" s="1966"/>
      <c r="CP78" s="1966"/>
      <c r="CQ78" s="1966"/>
      <c r="CR78" s="1966"/>
      <c r="CS78" s="1966"/>
      <c r="CT78" s="1966"/>
      <c r="CU78" s="1966"/>
      <c r="CV78" s="1966"/>
      <c r="CW78" s="1966"/>
      <c r="CX78" s="1966"/>
      <c r="CY78" s="1966"/>
      <c r="CZ78" s="1966"/>
    </row>
    <row r="79" s="135" customFormat="true" ht="15" customHeight="true" x14ac:dyDescent="0.2">
      <c r="A79" s="773"/>
      <c r="B79" s="975"/>
      <c r="C79" s="846"/>
      <c r="D79" s="847"/>
      <c r="E79" s="847"/>
      <c r="F79" s="847"/>
      <c r="G79" s="848"/>
      <c r="H79" s="849"/>
      <c r="I79" s="847"/>
      <c r="J79" s="847"/>
      <c r="K79" s="847"/>
      <c r="L79" s="850"/>
      <c r="M79" s="851"/>
      <c r="N79" s="847"/>
      <c r="O79" s="847"/>
      <c r="P79" s="847"/>
      <c r="Q79" s="848"/>
      <c r="R79" s="849"/>
      <c r="S79" s="847"/>
      <c r="T79" s="1864"/>
      <c r="U79" s="312"/>
      <c r="V79" s="312"/>
      <c r="W79" s="312"/>
      <c r="X79" s="312"/>
      <c r="Y79" s="312"/>
      <c r="Z79" s="312"/>
      <c r="AA79" s="312"/>
      <c r="AB79" s="312"/>
      <c r="AC79" s="312"/>
      <c r="AD79" s="312"/>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633"/>
      <c r="BA79" s="237"/>
      <c r="BB79" s="154"/>
      <c r="BC79" s="323"/>
      <c r="BD79" s="303"/>
      <c r="BE79" s="303"/>
      <c r="BF79" s="303"/>
      <c r="BG79" s="324"/>
      <c r="BH79" s="331"/>
      <c r="BI79" s="303"/>
      <c r="BJ79" s="303"/>
      <c r="BK79" s="303"/>
      <c r="BL79" s="324"/>
      <c r="BM79" s="331"/>
      <c r="BN79" s="303"/>
      <c r="BO79" s="303"/>
      <c r="BP79" s="303"/>
      <c r="BQ79" s="324"/>
      <c r="BR79" s="331"/>
      <c r="BS79" s="303"/>
      <c r="BT79" s="1912"/>
      <c r="BU79" s="1965"/>
      <c r="BV79" s="1965"/>
      <c r="BW79" s="1965"/>
      <c r="BX79" s="1965"/>
      <c r="BY79" s="1966"/>
      <c r="BZ79" s="1966"/>
      <c r="CA79" s="1966"/>
      <c r="CB79" s="1966"/>
      <c r="CC79" s="1966"/>
      <c r="CD79" s="1966"/>
      <c r="CE79" s="1966"/>
      <c r="CF79" s="1966"/>
      <c r="CG79" s="1966"/>
      <c r="CH79" s="1966"/>
      <c r="CI79" s="1966"/>
      <c r="CJ79" s="1966"/>
      <c r="CK79" s="1966"/>
      <c r="CL79" s="1966"/>
      <c r="CM79" s="1966"/>
      <c r="CN79" s="1966"/>
      <c r="CO79" s="1966"/>
      <c r="CP79" s="1966"/>
      <c r="CQ79" s="1966"/>
      <c r="CR79" s="1966"/>
      <c r="CS79" s="1966"/>
      <c r="CT79" s="1966"/>
      <c r="CU79" s="1966"/>
      <c r="CV79" s="1966"/>
      <c r="CW79" s="1966"/>
      <c r="CX79" s="1966"/>
      <c r="CY79" s="1966"/>
      <c r="CZ79" s="1966"/>
    </row>
    <row r="80" s="135" customFormat="true" ht="15" customHeight="true" x14ac:dyDescent="0.2">
      <c r="A80" s="773"/>
      <c r="B80" s="975"/>
      <c r="C80" s="846"/>
      <c r="D80" s="847"/>
      <c r="E80" s="847"/>
      <c r="F80" s="847"/>
      <c r="G80" s="848"/>
      <c r="H80" s="849"/>
      <c r="I80" s="847"/>
      <c r="J80" s="847"/>
      <c r="K80" s="847"/>
      <c r="L80" s="850"/>
      <c r="M80" s="851"/>
      <c r="N80" s="847"/>
      <c r="O80" s="847"/>
      <c r="P80" s="847"/>
      <c r="Q80" s="848"/>
      <c r="R80" s="849"/>
      <c r="S80" s="847"/>
      <c r="T80" s="1864"/>
      <c r="U80" s="312"/>
      <c r="V80" s="312"/>
      <c r="W80" s="312"/>
      <c r="X80" s="312"/>
      <c r="Y80" s="312"/>
      <c r="Z80" s="312"/>
      <c r="AA80" s="312"/>
      <c r="AB80" s="312"/>
      <c r="AC80" s="312"/>
      <c r="AD80" s="312"/>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633"/>
      <c r="BA80" s="237"/>
      <c r="BB80" s="154"/>
      <c r="BC80" s="323"/>
      <c r="BD80" s="303"/>
      <c r="BE80" s="303"/>
      <c r="BF80" s="303"/>
      <c r="BG80" s="324"/>
      <c r="BH80" s="331"/>
      <c r="BI80" s="303"/>
      <c r="BJ80" s="303"/>
      <c r="BK80" s="303"/>
      <c r="BL80" s="324"/>
      <c r="BM80" s="331"/>
      <c r="BN80" s="303"/>
      <c r="BO80" s="303"/>
      <c r="BP80" s="303"/>
      <c r="BQ80" s="324"/>
      <c r="BR80" s="331"/>
      <c r="BS80" s="303"/>
      <c r="BT80" s="1912"/>
      <c r="BU80" s="1965"/>
      <c r="BV80" s="1965"/>
      <c r="BW80" s="1965"/>
      <c r="BX80" s="1965"/>
      <c r="BY80" s="1966"/>
      <c r="BZ80" s="1966"/>
      <c r="CA80" s="1966"/>
      <c r="CB80" s="1966"/>
      <c r="CC80" s="1966"/>
      <c r="CD80" s="1966"/>
      <c r="CE80" s="1966"/>
      <c r="CF80" s="1966"/>
      <c r="CG80" s="1966"/>
      <c r="CH80" s="1966"/>
      <c r="CI80" s="1966"/>
      <c r="CJ80" s="1966"/>
      <c r="CK80" s="1966"/>
      <c r="CL80" s="1966"/>
      <c r="CM80" s="1966"/>
      <c r="CN80" s="1966"/>
      <c r="CO80" s="1966"/>
      <c r="CP80" s="1966"/>
      <c r="CQ80" s="1966"/>
      <c r="CR80" s="1966"/>
      <c r="CS80" s="1966"/>
      <c r="CT80" s="1966"/>
      <c r="CU80" s="1966"/>
      <c r="CV80" s="1966"/>
      <c r="CW80" s="1966"/>
      <c r="CX80" s="1966"/>
      <c r="CY80" s="1966"/>
      <c r="CZ80" s="1966"/>
    </row>
    <row r="81" s="135" customFormat="true" ht="15" customHeight="true" x14ac:dyDescent="0.2">
      <c r="A81" s="773"/>
      <c r="B81" s="975"/>
      <c r="C81" s="846"/>
      <c r="D81" s="847"/>
      <c r="E81" s="847"/>
      <c r="F81" s="847"/>
      <c r="G81" s="848"/>
      <c r="H81" s="849"/>
      <c r="I81" s="847"/>
      <c r="J81" s="847"/>
      <c r="K81" s="847"/>
      <c r="L81" s="850"/>
      <c r="M81" s="851"/>
      <c r="N81" s="847"/>
      <c r="O81" s="847"/>
      <c r="P81" s="847"/>
      <c r="Q81" s="848"/>
      <c r="R81" s="849"/>
      <c r="S81" s="847"/>
      <c r="T81" s="1864"/>
      <c r="U81" s="312"/>
      <c r="V81" s="312"/>
      <c r="W81" s="312"/>
      <c r="X81" s="312"/>
      <c r="Y81" s="312"/>
      <c r="Z81" s="312"/>
      <c r="AA81" s="312"/>
      <c r="AB81" s="312"/>
      <c r="AC81" s="312"/>
      <c r="AD81" s="312"/>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633"/>
      <c r="BA81" s="237"/>
      <c r="BB81" s="154"/>
      <c r="BC81" s="323"/>
      <c r="BD81" s="303"/>
      <c r="BE81" s="303"/>
      <c r="BF81" s="303"/>
      <c r="BG81" s="324"/>
      <c r="BH81" s="331"/>
      <c r="BI81" s="303"/>
      <c r="BJ81" s="303"/>
      <c r="BK81" s="303"/>
      <c r="BL81" s="324"/>
      <c r="BM81" s="331"/>
      <c r="BN81" s="303"/>
      <c r="BO81" s="303"/>
      <c r="BP81" s="303"/>
      <c r="BQ81" s="324"/>
      <c r="BR81" s="331"/>
      <c r="BS81" s="303"/>
      <c r="BT81" s="1912"/>
      <c r="BU81" s="1965"/>
      <c r="BV81" s="1965"/>
      <c r="BW81" s="1965"/>
      <c r="BX81" s="1965"/>
      <c r="BY81" s="1966"/>
      <c r="BZ81" s="1966"/>
      <c r="CA81" s="1966"/>
      <c r="CB81" s="1966"/>
      <c r="CC81" s="1966"/>
      <c r="CD81" s="1966"/>
      <c r="CE81" s="1966"/>
      <c r="CF81" s="1966"/>
      <c r="CG81" s="1966"/>
      <c r="CH81" s="1966"/>
      <c r="CI81" s="1966"/>
      <c r="CJ81" s="1966"/>
      <c r="CK81" s="1966"/>
      <c r="CL81" s="1966"/>
      <c r="CM81" s="1966"/>
      <c r="CN81" s="1966"/>
      <c r="CO81" s="1966"/>
      <c r="CP81" s="1966"/>
      <c r="CQ81" s="1966"/>
      <c r="CR81" s="1966"/>
      <c r="CS81" s="1966"/>
      <c r="CT81" s="1966"/>
      <c r="CU81" s="1966"/>
      <c r="CV81" s="1966"/>
      <c r="CW81" s="1966"/>
      <c r="CX81" s="1966"/>
      <c r="CY81" s="1966"/>
      <c r="CZ81" s="1966"/>
    </row>
    <row r="82" s="135" customFormat="true" ht="15" customHeight="true" x14ac:dyDescent="0.2">
      <c r="A82" s="773"/>
      <c r="B82" s="975"/>
      <c r="C82" s="846"/>
      <c r="D82" s="847"/>
      <c r="E82" s="847"/>
      <c r="F82" s="847"/>
      <c r="G82" s="848"/>
      <c r="H82" s="849"/>
      <c r="I82" s="847"/>
      <c r="J82" s="847"/>
      <c r="K82" s="847"/>
      <c r="L82" s="850"/>
      <c r="M82" s="851"/>
      <c r="N82" s="847"/>
      <c r="O82" s="847"/>
      <c r="P82" s="847"/>
      <c r="Q82" s="848"/>
      <c r="R82" s="849"/>
      <c r="S82" s="847"/>
      <c r="T82" s="1864"/>
      <c r="U82" s="312"/>
      <c r="V82" s="312"/>
      <c r="W82" s="312"/>
      <c r="X82" s="312"/>
      <c r="Y82" s="312"/>
      <c r="Z82" s="312"/>
      <c r="AA82" s="312"/>
      <c r="AB82" s="312"/>
      <c r="AC82" s="312"/>
      <c r="AD82" s="312"/>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633"/>
      <c r="BA82" s="237"/>
      <c r="BB82" s="154"/>
      <c r="BC82" s="323"/>
      <c r="BD82" s="303"/>
      <c r="BE82" s="303"/>
      <c r="BF82" s="303"/>
      <c r="BG82" s="324"/>
      <c r="BH82" s="331"/>
      <c r="BI82" s="303"/>
      <c r="BJ82" s="303"/>
      <c r="BK82" s="303"/>
      <c r="BL82" s="324"/>
      <c r="BM82" s="331"/>
      <c r="BN82" s="303"/>
      <c r="BO82" s="303"/>
      <c r="BP82" s="303"/>
      <c r="BQ82" s="324"/>
      <c r="BR82" s="331"/>
      <c r="BS82" s="303"/>
      <c r="BT82" s="1912"/>
      <c r="BU82" s="1965"/>
      <c r="BV82" s="1965"/>
      <c r="BW82" s="1965"/>
      <c r="BX82" s="1965"/>
      <c r="BY82" s="1966"/>
      <c r="BZ82" s="1966"/>
      <c r="CA82" s="1966"/>
      <c r="CB82" s="1966"/>
      <c r="CC82" s="1966"/>
      <c r="CD82" s="1966"/>
      <c r="CE82" s="1966"/>
      <c r="CF82" s="1966"/>
      <c r="CG82" s="1966"/>
      <c r="CH82" s="1966"/>
      <c r="CI82" s="1966"/>
      <c r="CJ82" s="1966"/>
      <c r="CK82" s="1966"/>
      <c r="CL82" s="1966"/>
      <c r="CM82" s="1966"/>
      <c r="CN82" s="1966"/>
      <c r="CO82" s="1966"/>
      <c r="CP82" s="1966"/>
      <c r="CQ82" s="1966"/>
      <c r="CR82" s="1966"/>
      <c r="CS82" s="1966"/>
      <c r="CT82" s="1966"/>
      <c r="CU82" s="1966"/>
      <c r="CV82" s="1966"/>
      <c r="CW82" s="1966"/>
      <c r="CX82" s="1966"/>
      <c r="CY82" s="1966"/>
      <c r="CZ82" s="1966"/>
    </row>
    <row r="83" s="135" customFormat="true" ht="15" customHeight="true" x14ac:dyDescent="0.2">
      <c r="A83" s="773"/>
      <c r="B83" s="975"/>
      <c r="C83" s="846"/>
      <c r="D83" s="847"/>
      <c r="E83" s="847"/>
      <c r="F83" s="847"/>
      <c r="G83" s="848"/>
      <c r="H83" s="849"/>
      <c r="I83" s="847"/>
      <c r="J83" s="847"/>
      <c r="K83" s="847"/>
      <c r="L83" s="850"/>
      <c r="M83" s="851"/>
      <c r="N83" s="847"/>
      <c r="O83" s="847"/>
      <c r="P83" s="847"/>
      <c r="Q83" s="848"/>
      <c r="R83" s="849"/>
      <c r="S83" s="847"/>
      <c r="T83" s="1864"/>
      <c r="U83" s="312"/>
      <c r="V83" s="312"/>
      <c r="W83" s="312"/>
      <c r="X83" s="312"/>
      <c r="Y83" s="312"/>
      <c r="Z83" s="312"/>
      <c r="AA83" s="312"/>
      <c r="AB83" s="312"/>
      <c r="AC83" s="312"/>
      <c r="AD83" s="312"/>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633"/>
      <c r="BA83" s="237"/>
      <c r="BB83" s="154"/>
      <c r="BC83" s="323"/>
      <c r="BD83" s="303"/>
      <c r="BE83" s="303"/>
      <c r="BF83" s="303"/>
      <c r="BG83" s="324"/>
      <c r="BH83" s="331"/>
      <c r="BI83" s="303"/>
      <c r="BJ83" s="303"/>
      <c r="BK83" s="303"/>
      <c r="BL83" s="324"/>
      <c r="BM83" s="331"/>
      <c r="BN83" s="303"/>
      <c r="BO83" s="303"/>
      <c r="BP83" s="303"/>
      <c r="BQ83" s="324"/>
      <c r="BR83" s="331"/>
      <c r="BS83" s="303"/>
      <c r="BT83" s="1912"/>
      <c r="BU83" s="1965"/>
      <c r="BV83" s="1965"/>
      <c r="BW83" s="1965"/>
      <c r="BX83" s="1965"/>
      <c r="BY83" s="1966"/>
      <c r="BZ83" s="1966"/>
      <c r="CA83" s="1966"/>
      <c r="CB83" s="1966"/>
      <c r="CC83" s="1966"/>
      <c r="CD83" s="1966"/>
      <c r="CE83" s="1966"/>
      <c r="CF83" s="1966"/>
      <c r="CG83" s="1966"/>
      <c r="CH83" s="1966"/>
      <c r="CI83" s="1966"/>
      <c r="CJ83" s="1966"/>
      <c r="CK83" s="1966"/>
      <c r="CL83" s="1966"/>
      <c r="CM83" s="1966"/>
      <c r="CN83" s="1966"/>
      <c r="CO83" s="1966"/>
      <c r="CP83" s="1966"/>
      <c r="CQ83" s="1966"/>
      <c r="CR83" s="1966"/>
      <c r="CS83" s="1966"/>
      <c r="CT83" s="1966"/>
      <c r="CU83" s="1966"/>
      <c r="CV83" s="1966"/>
      <c r="CW83" s="1966"/>
      <c r="CX83" s="1966"/>
      <c r="CY83" s="1966"/>
      <c r="CZ83" s="1966"/>
    </row>
    <row r="84" s="135" customFormat="true" ht="15" customHeight="true" x14ac:dyDescent="0.2">
      <c r="A84" s="773"/>
      <c r="B84" s="975"/>
      <c r="C84" s="846"/>
      <c r="D84" s="847"/>
      <c r="E84" s="847"/>
      <c r="F84" s="847"/>
      <c r="G84" s="848"/>
      <c r="H84" s="849"/>
      <c r="I84" s="847"/>
      <c r="J84" s="847"/>
      <c r="K84" s="847"/>
      <c r="L84" s="850"/>
      <c r="M84" s="851"/>
      <c r="N84" s="847"/>
      <c r="O84" s="847"/>
      <c r="P84" s="847"/>
      <c r="Q84" s="848"/>
      <c r="R84" s="849"/>
      <c r="S84" s="847"/>
      <c r="T84" s="1864"/>
      <c r="U84" s="312"/>
      <c r="V84" s="312"/>
      <c r="W84" s="312"/>
      <c r="X84" s="312"/>
      <c r="Y84" s="312"/>
      <c r="Z84" s="312"/>
      <c r="AA84" s="312"/>
      <c r="AB84" s="312"/>
      <c r="AC84" s="312"/>
      <c r="AD84" s="312"/>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633"/>
      <c r="BA84" s="237"/>
      <c r="BB84" s="154"/>
      <c r="BC84" s="323"/>
      <c r="BD84" s="303"/>
      <c r="BE84" s="303"/>
      <c r="BF84" s="303"/>
      <c r="BG84" s="324"/>
      <c r="BH84" s="331"/>
      <c r="BI84" s="303"/>
      <c r="BJ84" s="303"/>
      <c r="BK84" s="303"/>
      <c r="BL84" s="324"/>
      <c r="BM84" s="331"/>
      <c r="BN84" s="303"/>
      <c r="BO84" s="303"/>
      <c r="BP84" s="303"/>
      <c r="BQ84" s="324"/>
      <c r="BR84" s="331"/>
      <c r="BS84" s="303"/>
      <c r="BT84" s="1912"/>
      <c r="BU84" s="1965"/>
      <c r="BV84" s="1965"/>
      <c r="BW84" s="1965"/>
      <c r="BX84" s="1965"/>
      <c r="BY84" s="1966"/>
      <c r="BZ84" s="1966"/>
      <c r="CA84" s="1966"/>
      <c r="CB84" s="1966"/>
      <c r="CC84" s="1966"/>
      <c r="CD84" s="1966"/>
      <c r="CE84" s="1966"/>
      <c r="CF84" s="1966"/>
      <c r="CG84" s="1966"/>
      <c r="CH84" s="1966"/>
      <c r="CI84" s="1966"/>
      <c r="CJ84" s="1966"/>
      <c r="CK84" s="1966"/>
      <c r="CL84" s="1966"/>
      <c r="CM84" s="1966"/>
      <c r="CN84" s="1966"/>
      <c r="CO84" s="1966"/>
      <c r="CP84" s="1966"/>
      <c r="CQ84" s="1966"/>
      <c r="CR84" s="1966"/>
      <c r="CS84" s="1966"/>
      <c r="CT84" s="1966"/>
      <c r="CU84" s="1966"/>
      <c r="CV84" s="1966"/>
      <c r="CW84" s="1966"/>
      <c r="CX84" s="1966"/>
      <c r="CY84" s="1966"/>
      <c r="CZ84" s="1966"/>
    </row>
    <row r="85" s="135" customFormat="true" ht="15" customHeight="true" x14ac:dyDescent="0.2">
      <c r="A85" s="773"/>
      <c r="B85" s="975"/>
      <c r="C85" s="846"/>
      <c r="D85" s="847"/>
      <c r="E85" s="847"/>
      <c r="F85" s="847"/>
      <c r="G85" s="848"/>
      <c r="H85" s="849"/>
      <c r="I85" s="847"/>
      <c r="J85" s="847"/>
      <c r="K85" s="847"/>
      <c r="L85" s="850"/>
      <c r="M85" s="851"/>
      <c r="N85" s="847"/>
      <c r="O85" s="847"/>
      <c r="P85" s="847"/>
      <c r="Q85" s="848"/>
      <c r="R85" s="849"/>
      <c r="S85" s="847"/>
      <c r="T85" s="1864"/>
      <c r="U85" s="312"/>
      <c r="V85" s="312"/>
      <c r="W85" s="312"/>
      <c r="X85" s="312"/>
      <c r="Y85" s="312"/>
      <c r="Z85" s="312"/>
      <c r="AA85" s="312"/>
      <c r="AB85" s="312"/>
      <c r="AC85" s="312"/>
      <c r="AD85" s="312"/>
      <c r="AE85" s="312"/>
      <c r="AF85" s="312"/>
      <c r="AG85" s="312"/>
      <c r="AH85" s="312"/>
      <c r="AI85" s="312"/>
      <c r="AJ85" s="312"/>
      <c r="AK85" s="312"/>
      <c r="AL85" s="312"/>
      <c r="AM85" s="312"/>
      <c r="AN85" s="312"/>
      <c r="AO85" s="312"/>
      <c r="AP85" s="312"/>
      <c r="AQ85" s="312"/>
      <c r="AR85" s="312"/>
      <c r="AS85" s="312"/>
      <c r="AT85" s="312"/>
      <c r="AU85" s="312"/>
      <c r="AV85" s="312"/>
      <c r="AW85" s="312"/>
      <c r="AX85" s="312"/>
      <c r="AY85" s="312"/>
      <c r="AZ85" s="633"/>
      <c r="BA85" s="237"/>
      <c r="BB85" s="154"/>
      <c r="BC85" s="323"/>
      <c r="BD85" s="303"/>
      <c r="BE85" s="303"/>
      <c r="BF85" s="303"/>
      <c r="BG85" s="324"/>
      <c r="BH85" s="331"/>
      <c r="BI85" s="303"/>
      <c r="BJ85" s="303"/>
      <c r="BK85" s="303"/>
      <c r="BL85" s="324"/>
      <c r="BM85" s="331"/>
      <c r="BN85" s="303"/>
      <c r="BO85" s="303"/>
      <c r="BP85" s="303"/>
      <c r="BQ85" s="324"/>
      <c r="BR85" s="331"/>
      <c r="BS85" s="303"/>
      <c r="BT85" s="1912"/>
      <c r="BU85" s="1965"/>
      <c r="BV85" s="1965"/>
      <c r="BW85" s="1965"/>
      <c r="BX85" s="1965"/>
      <c r="BY85" s="1966"/>
      <c r="BZ85" s="1966"/>
      <c r="CA85" s="1966"/>
      <c r="CB85" s="1966"/>
      <c r="CC85" s="1966"/>
      <c r="CD85" s="1966"/>
      <c r="CE85" s="1966"/>
      <c r="CF85" s="1966"/>
      <c r="CG85" s="1966"/>
      <c r="CH85" s="1966"/>
      <c r="CI85" s="1966"/>
      <c r="CJ85" s="1966"/>
      <c r="CK85" s="1966"/>
      <c r="CL85" s="1966"/>
      <c r="CM85" s="1966"/>
      <c r="CN85" s="1966"/>
      <c r="CO85" s="1966"/>
      <c r="CP85" s="1966"/>
      <c r="CQ85" s="1966"/>
      <c r="CR85" s="1966"/>
      <c r="CS85" s="1966"/>
      <c r="CT85" s="1966"/>
      <c r="CU85" s="1966"/>
      <c r="CV85" s="1966"/>
      <c r="CW85" s="1966"/>
      <c r="CX85" s="1966"/>
      <c r="CY85" s="1966"/>
      <c r="CZ85" s="1966"/>
    </row>
    <row r="86" s="135" customFormat="true" ht="15" customHeight="true" x14ac:dyDescent="0.2">
      <c r="A86" s="773"/>
      <c r="B86" s="975"/>
      <c r="C86" s="846"/>
      <c r="D86" s="847"/>
      <c r="E86" s="847"/>
      <c r="F86" s="847"/>
      <c r="G86" s="848"/>
      <c r="H86" s="849"/>
      <c r="I86" s="847"/>
      <c r="J86" s="847"/>
      <c r="K86" s="847"/>
      <c r="L86" s="850"/>
      <c r="M86" s="851"/>
      <c r="N86" s="847"/>
      <c r="O86" s="847"/>
      <c r="P86" s="847"/>
      <c r="Q86" s="848"/>
      <c r="R86" s="849"/>
      <c r="S86" s="847"/>
      <c r="T86" s="1864"/>
      <c r="U86" s="312"/>
      <c r="V86" s="312"/>
      <c r="W86" s="312"/>
      <c r="X86" s="312"/>
      <c r="Y86" s="312"/>
      <c r="Z86" s="312"/>
      <c r="AA86" s="312"/>
      <c r="AB86" s="312"/>
      <c r="AC86" s="312"/>
      <c r="AD86" s="312"/>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633"/>
      <c r="BA86" s="237"/>
      <c r="BB86" s="154"/>
      <c r="BC86" s="323"/>
      <c r="BD86" s="303"/>
      <c r="BE86" s="303"/>
      <c r="BF86" s="303"/>
      <c r="BG86" s="324"/>
      <c r="BH86" s="331"/>
      <c r="BI86" s="303"/>
      <c r="BJ86" s="303"/>
      <c r="BK86" s="303"/>
      <c r="BL86" s="324"/>
      <c r="BM86" s="331"/>
      <c r="BN86" s="303"/>
      <c r="BO86" s="303"/>
      <c r="BP86" s="303"/>
      <c r="BQ86" s="324"/>
      <c r="BR86" s="331"/>
      <c r="BS86" s="303"/>
      <c r="BT86" s="1912"/>
      <c r="BU86" s="1965"/>
      <c r="BV86" s="1965"/>
      <c r="BW86" s="1965"/>
      <c r="BX86" s="1965"/>
      <c r="BY86" s="1966"/>
      <c r="BZ86" s="1966"/>
      <c r="CA86" s="1966"/>
      <c r="CB86" s="1966"/>
      <c r="CC86" s="1966"/>
      <c r="CD86" s="1966"/>
      <c r="CE86" s="1966"/>
      <c r="CF86" s="1966"/>
      <c r="CG86" s="1966"/>
      <c r="CH86" s="1966"/>
      <c r="CI86" s="1966"/>
      <c r="CJ86" s="1966"/>
      <c r="CK86" s="1966"/>
      <c r="CL86" s="1966"/>
      <c r="CM86" s="1966"/>
      <c r="CN86" s="1966"/>
      <c r="CO86" s="1966"/>
      <c r="CP86" s="1966"/>
      <c r="CQ86" s="1966"/>
      <c r="CR86" s="1966"/>
      <c r="CS86" s="1966"/>
      <c r="CT86" s="1966"/>
      <c r="CU86" s="1966"/>
      <c r="CV86" s="1966"/>
      <c r="CW86" s="1966"/>
      <c r="CX86" s="1966"/>
      <c r="CY86" s="1966"/>
      <c r="CZ86" s="1966"/>
    </row>
    <row r="87" s="135" customFormat="true" ht="15" customHeight="true" x14ac:dyDescent="0.2">
      <c r="A87" s="773"/>
      <c r="B87" s="975"/>
      <c r="C87" s="846"/>
      <c r="D87" s="847"/>
      <c r="E87" s="847"/>
      <c r="F87" s="847"/>
      <c r="G87" s="848"/>
      <c r="H87" s="849"/>
      <c r="I87" s="847"/>
      <c r="J87" s="847"/>
      <c r="K87" s="847"/>
      <c r="L87" s="850"/>
      <c r="M87" s="851"/>
      <c r="N87" s="847"/>
      <c r="O87" s="847"/>
      <c r="P87" s="847"/>
      <c r="Q87" s="848"/>
      <c r="R87" s="849"/>
      <c r="S87" s="847"/>
      <c r="T87" s="1864"/>
      <c r="U87" s="312"/>
      <c r="V87" s="312"/>
      <c r="W87" s="312"/>
      <c r="X87" s="312"/>
      <c r="Y87" s="312"/>
      <c r="Z87" s="312"/>
      <c r="AA87" s="312"/>
      <c r="AB87" s="312"/>
      <c r="AC87" s="312"/>
      <c r="AD87" s="312"/>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633"/>
      <c r="BA87" s="237"/>
      <c r="BB87" s="154"/>
      <c r="BC87" s="323"/>
      <c r="BD87" s="303"/>
      <c r="BE87" s="303"/>
      <c r="BF87" s="303"/>
      <c r="BG87" s="324"/>
      <c r="BH87" s="331"/>
      <c r="BI87" s="303"/>
      <c r="BJ87" s="303"/>
      <c r="BK87" s="303"/>
      <c r="BL87" s="324"/>
      <c r="BM87" s="331"/>
      <c r="BN87" s="303"/>
      <c r="BO87" s="303"/>
      <c r="BP87" s="303"/>
      <c r="BQ87" s="324"/>
      <c r="BR87" s="331"/>
      <c r="BS87" s="303"/>
      <c r="BT87" s="1912"/>
      <c r="BU87" s="1965"/>
      <c r="BV87" s="1965"/>
      <c r="BW87" s="1965"/>
      <c r="BX87" s="1965"/>
      <c r="BY87" s="1966"/>
      <c r="BZ87" s="1966"/>
      <c r="CA87" s="1966"/>
      <c r="CB87" s="1966"/>
      <c r="CC87" s="1966"/>
      <c r="CD87" s="1966"/>
      <c r="CE87" s="1966"/>
      <c r="CF87" s="1966"/>
      <c r="CG87" s="1966"/>
      <c r="CH87" s="1966"/>
      <c r="CI87" s="1966"/>
      <c r="CJ87" s="1966"/>
      <c r="CK87" s="1966"/>
      <c r="CL87" s="1966"/>
      <c r="CM87" s="1966"/>
      <c r="CN87" s="1966"/>
      <c r="CO87" s="1966"/>
      <c r="CP87" s="1966"/>
      <c r="CQ87" s="1966"/>
      <c r="CR87" s="1966"/>
      <c r="CS87" s="1966"/>
      <c r="CT87" s="1966"/>
      <c r="CU87" s="1966"/>
      <c r="CV87" s="1966"/>
      <c r="CW87" s="1966"/>
      <c r="CX87" s="1966"/>
      <c r="CY87" s="1966"/>
      <c r="CZ87" s="1966"/>
    </row>
    <row r="88" s="135" customFormat="true" ht="15" customHeight="true" x14ac:dyDescent="0.2">
      <c r="A88" s="773"/>
      <c r="B88" s="975"/>
      <c r="C88" s="846"/>
      <c r="D88" s="847"/>
      <c r="E88" s="847"/>
      <c r="F88" s="847"/>
      <c r="G88" s="848"/>
      <c r="H88" s="849"/>
      <c r="I88" s="847"/>
      <c r="J88" s="847"/>
      <c r="K88" s="847"/>
      <c r="L88" s="850"/>
      <c r="M88" s="851"/>
      <c r="N88" s="847"/>
      <c r="O88" s="847"/>
      <c r="P88" s="847"/>
      <c r="Q88" s="848"/>
      <c r="R88" s="849"/>
      <c r="S88" s="847"/>
      <c r="T88" s="1864"/>
      <c r="U88" s="312"/>
      <c r="V88" s="312"/>
      <c r="W88" s="312"/>
      <c r="X88" s="312"/>
      <c r="Y88" s="312"/>
      <c r="Z88" s="312"/>
      <c r="AA88" s="312"/>
      <c r="AB88" s="312"/>
      <c r="AC88" s="312"/>
      <c r="AD88" s="312"/>
      <c r="AE88" s="312"/>
      <c r="AF88" s="312"/>
      <c r="AG88" s="312"/>
      <c r="AH88" s="312"/>
      <c r="AI88" s="312"/>
      <c r="AJ88" s="312"/>
      <c r="AK88" s="312"/>
      <c r="AL88" s="312"/>
      <c r="AM88" s="312"/>
      <c r="AN88" s="312"/>
      <c r="AO88" s="312"/>
      <c r="AP88" s="312"/>
      <c r="AQ88" s="312"/>
      <c r="AR88" s="312"/>
      <c r="AS88" s="312"/>
      <c r="AT88" s="312"/>
      <c r="AU88" s="312"/>
      <c r="AV88" s="312"/>
      <c r="AW88" s="312"/>
      <c r="AX88" s="312"/>
      <c r="AY88" s="312"/>
      <c r="AZ88" s="633"/>
      <c r="BA88" s="237"/>
      <c r="BB88" s="154"/>
      <c r="BC88" s="323"/>
      <c r="BD88" s="303"/>
      <c r="BE88" s="303"/>
      <c r="BF88" s="303"/>
      <c r="BG88" s="324"/>
      <c r="BH88" s="331"/>
      <c r="BI88" s="303"/>
      <c r="BJ88" s="303"/>
      <c r="BK88" s="303"/>
      <c r="BL88" s="324"/>
      <c r="BM88" s="331"/>
      <c r="BN88" s="303"/>
      <c r="BO88" s="303"/>
      <c r="BP88" s="303"/>
      <c r="BQ88" s="324"/>
      <c r="BR88" s="331"/>
      <c r="BS88" s="303"/>
      <c r="BT88" s="1912"/>
      <c r="BU88" s="1965"/>
      <c r="BV88" s="1965"/>
      <c r="BW88" s="1965"/>
      <c r="BX88" s="1965"/>
      <c r="BY88" s="1966"/>
      <c r="BZ88" s="1966"/>
      <c r="CA88" s="1966"/>
      <c r="CB88" s="1966"/>
      <c r="CC88" s="1966"/>
      <c r="CD88" s="1966"/>
      <c r="CE88" s="1966"/>
      <c r="CF88" s="1966"/>
      <c r="CG88" s="1966"/>
      <c r="CH88" s="1966"/>
      <c r="CI88" s="1966"/>
      <c r="CJ88" s="1966"/>
      <c r="CK88" s="1966"/>
      <c r="CL88" s="1966"/>
      <c r="CM88" s="1966"/>
      <c r="CN88" s="1966"/>
      <c r="CO88" s="1966"/>
      <c r="CP88" s="1966"/>
      <c r="CQ88" s="1966"/>
      <c r="CR88" s="1966"/>
      <c r="CS88" s="1966"/>
      <c r="CT88" s="1966"/>
      <c r="CU88" s="1966"/>
      <c r="CV88" s="1966"/>
      <c r="CW88" s="1966"/>
      <c r="CX88" s="1966"/>
      <c r="CY88" s="1966"/>
      <c r="CZ88" s="1966"/>
    </row>
    <row r="89" s="135" customFormat="true" ht="15" customHeight="true" x14ac:dyDescent="0.2">
      <c r="A89" s="773"/>
      <c r="B89" s="975"/>
      <c r="C89" s="846"/>
      <c r="D89" s="847"/>
      <c r="E89" s="847"/>
      <c r="F89" s="847"/>
      <c r="G89" s="848"/>
      <c r="H89" s="849"/>
      <c r="I89" s="847"/>
      <c r="J89" s="847"/>
      <c r="K89" s="847"/>
      <c r="L89" s="850"/>
      <c r="M89" s="851"/>
      <c r="N89" s="847"/>
      <c r="O89" s="847"/>
      <c r="P89" s="847"/>
      <c r="Q89" s="848"/>
      <c r="R89" s="849"/>
      <c r="S89" s="847"/>
      <c r="T89" s="1864"/>
      <c r="U89" s="312"/>
      <c r="V89" s="312"/>
      <c r="W89" s="312"/>
      <c r="X89" s="312"/>
      <c r="Y89" s="312"/>
      <c r="Z89" s="312"/>
      <c r="AA89" s="312"/>
      <c r="AB89" s="312"/>
      <c r="AC89" s="312"/>
      <c r="AD89" s="312"/>
      <c r="AE89" s="312"/>
      <c r="AF89" s="312"/>
      <c r="AG89" s="312"/>
      <c r="AH89" s="312"/>
      <c r="AI89" s="312"/>
      <c r="AJ89" s="312"/>
      <c r="AK89" s="312"/>
      <c r="AL89" s="312"/>
      <c r="AM89" s="312"/>
      <c r="AN89" s="312"/>
      <c r="AO89" s="312"/>
      <c r="AP89" s="312"/>
      <c r="AQ89" s="312"/>
      <c r="AR89" s="312"/>
      <c r="AS89" s="312"/>
      <c r="AT89" s="312"/>
      <c r="AU89" s="312"/>
      <c r="AV89" s="312"/>
      <c r="AW89" s="312"/>
      <c r="AX89" s="312"/>
      <c r="AY89" s="312"/>
      <c r="AZ89" s="633"/>
      <c r="BA89" s="237"/>
      <c r="BB89" s="154"/>
      <c r="BC89" s="323"/>
      <c r="BD89" s="303"/>
      <c r="BE89" s="303"/>
      <c r="BF89" s="303"/>
      <c r="BG89" s="324"/>
      <c r="BH89" s="331"/>
      <c r="BI89" s="303"/>
      <c r="BJ89" s="303"/>
      <c r="BK89" s="303"/>
      <c r="BL89" s="324"/>
      <c r="BM89" s="331"/>
      <c r="BN89" s="303"/>
      <c r="BO89" s="303"/>
      <c r="BP89" s="303"/>
      <c r="BQ89" s="324"/>
      <c r="BR89" s="331"/>
      <c r="BS89" s="303"/>
      <c r="BT89" s="1912"/>
      <c r="BU89" s="1965"/>
      <c r="BV89" s="1965"/>
      <c r="BW89" s="1965"/>
      <c r="BX89" s="1965"/>
      <c r="BY89" s="1966"/>
      <c r="BZ89" s="1966"/>
      <c r="CA89" s="1966"/>
      <c r="CB89" s="1966"/>
      <c r="CC89" s="1966"/>
      <c r="CD89" s="1966"/>
      <c r="CE89" s="1966"/>
      <c r="CF89" s="1966"/>
      <c r="CG89" s="1966"/>
      <c r="CH89" s="1966"/>
      <c r="CI89" s="1966"/>
      <c r="CJ89" s="1966"/>
      <c r="CK89" s="1966"/>
      <c r="CL89" s="1966"/>
      <c r="CM89" s="1966"/>
      <c r="CN89" s="1966"/>
      <c r="CO89" s="1966"/>
      <c r="CP89" s="1966"/>
      <c r="CQ89" s="1966"/>
      <c r="CR89" s="1966"/>
      <c r="CS89" s="1966"/>
      <c r="CT89" s="1966"/>
      <c r="CU89" s="1966"/>
      <c r="CV89" s="1966"/>
      <c r="CW89" s="1966"/>
      <c r="CX89" s="1966"/>
      <c r="CY89" s="1966"/>
      <c r="CZ89" s="1966"/>
    </row>
    <row r="90" s="135" customFormat="true" ht="15" customHeight="true" x14ac:dyDescent="0.2">
      <c r="A90" s="773"/>
      <c r="B90" s="975"/>
      <c r="C90" s="846"/>
      <c r="D90" s="847"/>
      <c r="E90" s="847"/>
      <c r="F90" s="847"/>
      <c r="G90" s="848"/>
      <c r="H90" s="849"/>
      <c r="I90" s="847"/>
      <c r="J90" s="847"/>
      <c r="K90" s="847"/>
      <c r="L90" s="850"/>
      <c r="M90" s="851"/>
      <c r="N90" s="847"/>
      <c r="O90" s="847"/>
      <c r="P90" s="847"/>
      <c r="Q90" s="848"/>
      <c r="R90" s="849"/>
      <c r="S90" s="847"/>
      <c r="T90" s="1864"/>
      <c r="U90" s="312"/>
      <c r="V90" s="312"/>
      <c r="W90" s="312"/>
      <c r="X90" s="312"/>
      <c r="Y90" s="312"/>
      <c r="Z90" s="312"/>
      <c r="AA90" s="312"/>
      <c r="AB90" s="312"/>
      <c r="AC90" s="312"/>
      <c r="AD90" s="312"/>
      <c r="AE90" s="312"/>
      <c r="AF90" s="312"/>
      <c r="AG90" s="312"/>
      <c r="AH90" s="312"/>
      <c r="AI90" s="312"/>
      <c r="AJ90" s="312"/>
      <c r="AK90" s="312"/>
      <c r="AL90" s="312"/>
      <c r="AM90" s="312"/>
      <c r="AN90" s="312"/>
      <c r="AO90" s="312"/>
      <c r="AP90" s="312"/>
      <c r="AQ90" s="312"/>
      <c r="AR90" s="312"/>
      <c r="AS90" s="312"/>
      <c r="AT90" s="312"/>
      <c r="AU90" s="312"/>
      <c r="AV90" s="312"/>
      <c r="AW90" s="312"/>
      <c r="AX90" s="312"/>
      <c r="AY90" s="312"/>
      <c r="AZ90" s="633"/>
      <c r="BA90" s="237"/>
      <c r="BB90" s="154"/>
      <c r="BC90" s="323"/>
      <c r="BD90" s="303"/>
      <c r="BE90" s="303"/>
      <c r="BF90" s="303"/>
      <c r="BG90" s="324"/>
      <c r="BH90" s="331"/>
      <c r="BI90" s="303"/>
      <c r="BJ90" s="303"/>
      <c r="BK90" s="303"/>
      <c r="BL90" s="324"/>
      <c r="BM90" s="331"/>
      <c r="BN90" s="303"/>
      <c r="BO90" s="303"/>
      <c r="BP90" s="303"/>
      <c r="BQ90" s="324"/>
      <c r="BR90" s="331"/>
      <c r="BS90" s="303"/>
      <c r="BT90" s="1912"/>
      <c r="BU90" s="1965"/>
      <c r="BV90" s="1965"/>
      <c r="BW90" s="1965"/>
      <c r="BX90" s="1965"/>
      <c r="BY90" s="1966"/>
      <c r="BZ90" s="1966"/>
      <c r="CA90" s="1966"/>
      <c r="CB90" s="1966"/>
      <c r="CC90" s="1966"/>
      <c r="CD90" s="1966"/>
      <c r="CE90" s="1966"/>
      <c r="CF90" s="1966"/>
      <c r="CG90" s="1966"/>
      <c r="CH90" s="1966"/>
      <c r="CI90" s="1966"/>
      <c r="CJ90" s="1966"/>
      <c r="CK90" s="1966"/>
      <c r="CL90" s="1966"/>
      <c r="CM90" s="1966"/>
      <c r="CN90" s="1966"/>
      <c r="CO90" s="1966"/>
      <c r="CP90" s="1966"/>
      <c r="CQ90" s="1966"/>
      <c r="CR90" s="1966"/>
      <c r="CS90" s="1966"/>
      <c r="CT90" s="1966"/>
      <c r="CU90" s="1966"/>
      <c r="CV90" s="1966"/>
      <c r="CW90" s="1966"/>
      <c r="CX90" s="1966"/>
      <c r="CY90" s="1966"/>
      <c r="CZ90" s="1966"/>
    </row>
    <row r="91" s="135" customFormat="true" ht="15" customHeight="true" x14ac:dyDescent="0.2">
      <c r="A91" s="773"/>
      <c r="B91" s="975"/>
      <c r="C91" s="846"/>
      <c r="D91" s="847"/>
      <c r="E91" s="847"/>
      <c r="F91" s="847"/>
      <c r="G91" s="848"/>
      <c r="H91" s="849"/>
      <c r="I91" s="847"/>
      <c r="J91" s="847"/>
      <c r="K91" s="847"/>
      <c r="L91" s="850"/>
      <c r="M91" s="851"/>
      <c r="N91" s="847"/>
      <c r="O91" s="847"/>
      <c r="P91" s="847"/>
      <c r="Q91" s="848"/>
      <c r="R91" s="849"/>
      <c r="S91" s="847"/>
      <c r="T91" s="1864"/>
      <c r="U91" s="312"/>
      <c r="V91" s="312"/>
      <c r="W91" s="312"/>
      <c r="X91" s="312"/>
      <c r="Y91" s="312"/>
      <c r="Z91" s="312"/>
      <c r="AA91" s="312"/>
      <c r="AB91" s="312"/>
      <c r="AC91" s="312"/>
      <c r="AD91" s="312"/>
      <c r="AE91" s="312"/>
      <c r="AF91" s="312"/>
      <c r="AG91" s="312"/>
      <c r="AH91" s="312"/>
      <c r="AI91" s="312"/>
      <c r="AJ91" s="312"/>
      <c r="AK91" s="312"/>
      <c r="AL91" s="312"/>
      <c r="AM91" s="312"/>
      <c r="AN91" s="312"/>
      <c r="AO91" s="312"/>
      <c r="AP91" s="312"/>
      <c r="AQ91" s="312"/>
      <c r="AR91" s="312"/>
      <c r="AS91" s="312"/>
      <c r="AT91" s="312"/>
      <c r="AU91" s="312"/>
      <c r="AV91" s="312"/>
      <c r="AW91" s="312"/>
      <c r="AX91" s="312"/>
      <c r="AY91" s="312"/>
      <c r="AZ91" s="633"/>
      <c r="BA91" s="237"/>
      <c r="BB91" s="154"/>
      <c r="BC91" s="323"/>
      <c r="BD91" s="303"/>
      <c r="BE91" s="303"/>
      <c r="BF91" s="303"/>
      <c r="BG91" s="324"/>
      <c r="BH91" s="331"/>
      <c r="BI91" s="303"/>
      <c r="BJ91" s="303"/>
      <c r="BK91" s="303"/>
      <c r="BL91" s="324"/>
      <c r="BM91" s="331"/>
      <c r="BN91" s="303"/>
      <c r="BO91" s="303"/>
      <c r="BP91" s="303"/>
      <c r="BQ91" s="324"/>
      <c r="BR91" s="331"/>
      <c r="BS91" s="303"/>
      <c r="BT91" s="1912"/>
      <c r="BU91" s="1965"/>
      <c r="BV91" s="1965"/>
      <c r="BW91" s="1965"/>
      <c r="BX91" s="1965"/>
      <c r="BY91" s="1966"/>
      <c r="BZ91" s="1966"/>
      <c r="CA91" s="1966"/>
      <c r="CB91" s="1966"/>
      <c r="CC91" s="1966"/>
      <c r="CD91" s="1966"/>
      <c r="CE91" s="1966"/>
      <c r="CF91" s="1966"/>
      <c r="CG91" s="1966"/>
      <c r="CH91" s="1966"/>
      <c r="CI91" s="1966"/>
      <c r="CJ91" s="1966"/>
      <c r="CK91" s="1966"/>
      <c r="CL91" s="1966"/>
      <c r="CM91" s="1966"/>
      <c r="CN91" s="1966"/>
      <c r="CO91" s="1966"/>
      <c r="CP91" s="1966"/>
      <c r="CQ91" s="1966"/>
      <c r="CR91" s="1966"/>
      <c r="CS91" s="1966"/>
      <c r="CT91" s="1966"/>
      <c r="CU91" s="1966"/>
      <c r="CV91" s="1966"/>
      <c r="CW91" s="1966"/>
      <c r="CX91" s="1966"/>
      <c r="CY91" s="1966"/>
      <c r="CZ91" s="1966"/>
    </row>
    <row r="92" s="135" customFormat="true" ht="15" customHeight="true" x14ac:dyDescent="0.2">
      <c r="A92" s="773"/>
      <c r="B92" s="975"/>
      <c r="C92" s="846"/>
      <c r="D92" s="847"/>
      <c r="E92" s="847"/>
      <c r="F92" s="847"/>
      <c r="G92" s="848"/>
      <c r="H92" s="849"/>
      <c r="I92" s="847"/>
      <c r="J92" s="847"/>
      <c r="K92" s="847"/>
      <c r="L92" s="850"/>
      <c r="M92" s="851"/>
      <c r="N92" s="847"/>
      <c r="O92" s="847"/>
      <c r="P92" s="847"/>
      <c r="Q92" s="848"/>
      <c r="R92" s="849"/>
      <c r="S92" s="847"/>
      <c r="T92" s="1864"/>
      <c r="U92" s="312"/>
      <c r="V92" s="312"/>
      <c r="W92" s="312"/>
      <c r="X92" s="312"/>
      <c r="Y92" s="312"/>
      <c r="Z92" s="312"/>
      <c r="AA92" s="312"/>
      <c r="AB92" s="312"/>
      <c r="AC92" s="312"/>
      <c r="AD92" s="312"/>
      <c r="AE92" s="312"/>
      <c r="AF92" s="312"/>
      <c r="AG92" s="312"/>
      <c r="AH92" s="312"/>
      <c r="AI92" s="312"/>
      <c r="AJ92" s="312"/>
      <c r="AK92" s="312"/>
      <c r="AL92" s="312"/>
      <c r="AM92" s="312"/>
      <c r="AN92" s="312"/>
      <c r="AO92" s="312"/>
      <c r="AP92" s="312"/>
      <c r="AQ92" s="312"/>
      <c r="AR92" s="312"/>
      <c r="AS92" s="312"/>
      <c r="AT92" s="312"/>
      <c r="AU92" s="312"/>
      <c r="AV92" s="312"/>
      <c r="AW92" s="312"/>
      <c r="AX92" s="312"/>
      <c r="AY92" s="312"/>
      <c r="AZ92" s="633"/>
      <c r="BA92" s="237"/>
      <c r="BB92" s="154"/>
      <c r="BC92" s="323"/>
      <c r="BD92" s="303"/>
      <c r="BE92" s="303"/>
      <c r="BF92" s="303"/>
      <c r="BG92" s="324"/>
      <c r="BH92" s="331"/>
      <c r="BI92" s="303"/>
      <c r="BJ92" s="303"/>
      <c r="BK92" s="303"/>
      <c r="BL92" s="324"/>
      <c r="BM92" s="331"/>
      <c r="BN92" s="303"/>
      <c r="BO92" s="303"/>
      <c r="BP92" s="303"/>
      <c r="BQ92" s="324"/>
      <c r="BR92" s="331"/>
      <c r="BS92" s="303"/>
      <c r="BT92" s="1912"/>
      <c r="BU92" s="1965"/>
      <c r="BV92" s="1965"/>
      <c r="BW92" s="1965"/>
      <c r="BX92" s="1965"/>
      <c r="BY92" s="1966"/>
      <c r="BZ92" s="1966"/>
      <c r="CA92" s="1966"/>
      <c r="CB92" s="1966"/>
      <c r="CC92" s="1966"/>
      <c r="CD92" s="1966"/>
      <c r="CE92" s="1966"/>
      <c r="CF92" s="1966"/>
      <c r="CG92" s="1966"/>
      <c r="CH92" s="1966"/>
      <c r="CI92" s="1966"/>
      <c r="CJ92" s="1966"/>
      <c r="CK92" s="1966"/>
      <c r="CL92" s="1966"/>
      <c r="CM92" s="1966"/>
      <c r="CN92" s="1966"/>
      <c r="CO92" s="1966"/>
      <c r="CP92" s="1966"/>
      <c r="CQ92" s="1966"/>
      <c r="CR92" s="1966"/>
      <c r="CS92" s="1966"/>
      <c r="CT92" s="1966"/>
      <c r="CU92" s="1966"/>
      <c r="CV92" s="1966"/>
      <c r="CW92" s="1966"/>
      <c r="CX92" s="1966"/>
      <c r="CY92" s="1966"/>
      <c r="CZ92" s="1966"/>
    </row>
    <row r="93" s="135" customFormat="true" ht="15" customHeight="true" x14ac:dyDescent="0.2">
      <c r="A93" s="774"/>
      <c r="B93" s="976"/>
      <c r="C93" s="852"/>
      <c r="D93" s="853"/>
      <c r="E93" s="853"/>
      <c r="F93" s="853"/>
      <c r="G93" s="854"/>
      <c r="H93" s="855"/>
      <c r="I93" s="853"/>
      <c r="J93" s="853"/>
      <c r="K93" s="853"/>
      <c r="L93" s="856"/>
      <c r="M93" s="857"/>
      <c r="N93" s="853"/>
      <c r="O93" s="853"/>
      <c r="P93" s="853"/>
      <c r="Q93" s="854"/>
      <c r="R93" s="855"/>
      <c r="S93" s="853"/>
      <c r="T93" s="1865"/>
      <c r="U93" s="312"/>
      <c r="V93" s="312"/>
      <c r="W93" s="312"/>
      <c r="X93" s="312"/>
      <c r="Y93" s="312"/>
      <c r="Z93" s="312"/>
      <c r="AA93" s="312"/>
      <c r="AB93" s="312"/>
      <c r="AC93" s="312"/>
      <c r="AD93" s="312"/>
      <c r="AE93" s="312"/>
      <c r="AF93" s="312"/>
      <c r="AG93" s="312"/>
      <c r="AH93" s="312"/>
      <c r="AI93" s="312"/>
      <c r="AJ93" s="312"/>
      <c r="AK93" s="312"/>
      <c r="AL93" s="312"/>
      <c r="AM93" s="312"/>
      <c r="AN93" s="312"/>
      <c r="AO93" s="312"/>
      <c r="AP93" s="312"/>
      <c r="AQ93" s="312"/>
      <c r="AR93" s="312"/>
      <c r="AS93" s="312"/>
      <c r="AT93" s="312"/>
      <c r="AU93" s="312"/>
      <c r="AV93" s="312"/>
      <c r="AW93" s="312"/>
      <c r="AX93" s="312"/>
      <c r="AY93" s="312"/>
      <c r="AZ93" s="633"/>
      <c r="BA93" s="237"/>
      <c r="BB93" s="154"/>
      <c r="BC93" s="323"/>
      <c r="BD93" s="303"/>
      <c r="BE93" s="303"/>
      <c r="BF93" s="303"/>
      <c r="BG93" s="324"/>
      <c r="BH93" s="331"/>
      <c r="BI93" s="303"/>
      <c r="BJ93" s="303"/>
      <c r="BK93" s="303"/>
      <c r="BL93" s="324"/>
      <c r="BM93" s="331"/>
      <c r="BN93" s="303"/>
      <c r="BO93" s="303"/>
      <c r="BP93" s="303"/>
      <c r="BQ93" s="324"/>
      <c r="BR93" s="331"/>
      <c r="BS93" s="303"/>
      <c r="BT93" s="1912"/>
      <c r="BU93" s="1965"/>
      <c r="BV93" s="1965"/>
      <c r="BW93" s="1965"/>
      <c r="BX93" s="1965"/>
      <c r="BY93" s="1966"/>
      <c r="BZ93" s="1966"/>
      <c r="CA93" s="1966"/>
      <c r="CB93" s="1966"/>
      <c r="CC93" s="1966"/>
      <c r="CD93" s="1966"/>
      <c r="CE93" s="1966"/>
      <c r="CF93" s="1966"/>
      <c r="CG93" s="1966"/>
      <c r="CH93" s="1966"/>
      <c r="CI93" s="1966"/>
      <c r="CJ93" s="1966"/>
      <c r="CK93" s="1966"/>
      <c r="CL93" s="1966"/>
      <c r="CM93" s="1966"/>
      <c r="CN93" s="1966"/>
      <c r="CO93" s="1966"/>
      <c r="CP93" s="1966"/>
      <c r="CQ93" s="1966"/>
      <c r="CR93" s="1966"/>
      <c r="CS93" s="1966"/>
      <c r="CT93" s="1966"/>
      <c r="CU93" s="1966"/>
      <c r="CV93" s="1966"/>
      <c r="CW93" s="1966"/>
      <c r="CX93" s="1966"/>
      <c r="CY93" s="1966"/>
      <c r="CZ93" s="1966"/>
    </row>
    <row r="94" s="413" customFormat="true" ht="15" customHeight="true" x14ac:dyDescent="0.2">
      <c r="A94" s="967"/>
      <c r="B94" s="791"/>
      <c r="C94" s="712"/>
      <c r="D94" s="713"/>
      <c r="E94" s="713"/>
      <c r="F94" s="713"/>
      <c r="G94" s="760"/>
      <c r="H94" s="750"/>
      <c r="I94" s="713"/>
      <c r="J94" s="713"/>
      <c r="K94" s="713"/>
      <c r="L94" s="728"/>
      <c r="M94" s="712"/>
      <c r="N94" s="713"/>
      <c r="O94" s="713"/>
      <c r="P94" s="713"/>
      <c r="Q94" s="760"/>
      <c r="R94" s="750"/>
      <c r="S94" s="713"/>
      <c r="T94" s="728"/>
      <c r="U94" s="644"/>
      <c r="V94" s="644"/>
      <c r="W94" s="644"/>
      <c r="X94" s="644"/>
      <c r="Y94" s="644"/>
      <c r="Z94" s="644"/>
      <c r="AA94" s="644"/>
      <c r="AB94" s="644"/>
      <c r="AC94" s="599"/>
      <c r="AD94" s="599"/>
      <c r="AE94" s="599"/>
      <c r="AF94" s="599"/>
      <c r="AG94" s="599"/>
      <c r="AH94" s="599"/>
      <c r="AI94" s="599"/>
      <c r="AJ94" s="599"/>
      <c r="AK94" s="599"/>
      <c r="AL94" s="599"/>
      <c r="AM94" s="599"/>
      <c r="AN94" s="599"/>
      <c r="AO94" s="599"/>
      <c r="AP94" s="599"/>
      <c r="AQ94" s="599"/>
      <c r="AR94" s="599"/>
      <c r="AS94" s="599"/>
      <c r="AT94" s="599"/>
      <c r="AU94" s="599"/>
      <c r="AV94" s="599"/>
      <c r="AW94" s="599"/>
      <c r="AX94" s="599"/>
      <c r="AY94" s="599"/>
      <c r="AZ94" s="216"/>
      <c r="BA94" s="237"/>
      <c r="BB94" s="154"/>
      <c r="BC94" s="323"/>
      <c r="BD94" s="303"/>
      <c r="BE94" s="303"/>
      <c r="BF94" s="303"/>
      <c r="BG94" s="324"/>
      <c r="BH94" s="331"/>
      <c r="BI94" s="303"/>
      <c r="BJ94" s="303"/>
      <c r="BK94" s="303"/>
      <c r="BL94" s="324"/>
      <c r="BM94" s="331"/>
      <c r="BN94" s="303"/>
      <c r="BO94" s="303"/>
      <c r="BP94" s="303"/>
      <c r="BQ94" s="324"/>
      <c r="BR94" s="331"/>
      <c r="BS94" s="303"/>
      <c r="BT94" s="1912"/>
      <c r="BU94" s="1965"/>
      <c r="BV94" s="1965"/>
      <c r="BW94" s="1965"/>
      <c r="BX94" s="1965"/>
      <c r="BY94" s="1966"/>
      <c r="BZ94" s="1966"/>
      <c r="CA94" s="1966"/>
      <c r="CB94" s="1966"/>
      <c r="CC94" s="1966"/>
      <c r="CD94" s="1966"/>
      <c r="CE94" s="1966"/>
      <c r="CF94" s="1966"/>
      <c r="CG94" s="1966"/>
      <c r="CH94" s="1966"/>
      <c r="CI94" s="1966"/>
      <c r="CJ94" s="1966"/>
      <c r="CK94" s="1966"/>
      <c r="CL94" s="1966"/>
      <c r="CM94" s="1966"/>
      <c r="CN94" s="1966"/>
      <c r="CO94" s="1966"/>
      <c r="CP94" s="1966"/>
      <c r="CQ94" s="1966"/>
      <c r="CR94" s="1966"/>
      <c r="CS94" s="1966"/>
      <c r="CT94" s="1966"/>
      <c r="CU94" s="1966"/>
      <c r="CV94" s="1966"/>
      <c r="CW94" s="1966"/>
      <c r="CX94" s="1966"/>
      <c r="CY94" s="1966"/>
      <c r="CZ94" s="1966"/>
    </row>
    <row r="95" s="413" customFormat="true" ht="15" customHeight="true" x14ac:dyDescent="0.2">
      <c r="A95" s="775"/>
      <c r="B95" s="792"/>
      <c r="C95" s="860"/>
      <c r="D95" s="861"/>
      <c r="E95" s="861"/>
      <c r="F95" s="861"/>
      <c r="G95" s="862"/>
      <c r="H95" s="863"/>
      <c r="I95" s="861"/>
      <c r="J95" s="861"/>
      <c r="K95" s="861"/>
      <c r="L95" s="864"/>
      <c r="M95" s="860"/>
      <c r="N95" s="861"/>
      <c r="O95" s="861"/>
      <c r="P95" s="861"/>
      <c r="Q95" s="862"/>
      <c r="R95" s="863"/>
      <c r="S95" s="861"/>
      <c r="T95" s="864"/>
      <c r="U95" s="1890"/>
      <c r="V95" s="1890"/>
      <c r="W95" s="1890"/>
      <c r="X95" s="1890"/>
      <c r="Y95" s="1890"/>
      <c r="Z95" s="1890"/>
      <c r="AA95" s="1890"/>
      <c r="AB95" s="1890"/>
      <c r="AC95" s="599"/>
      <c r="AD95" s="599"/>
      <c r="AE95" s="599"/>
      <c r="AF95" s="599"/>
      <c r="AG95" s="599"/>
      <c r="AH95" s="599"/>
      <c r="AI95" s="599"/>
      <c r="AJ95" s="599"/>
      <c r="AK95" s="599"/>
      <c r="AL95" s="599"/>
      <c r="AM95" s="599"/>
      <c r="AN95" s="599"/>
      <c r="AO95" s="599"/>
      <c r="AP95" s="599"/>
      <c r="AQ95" s="599"/>
      <c r="AR95" s="599"/>
      <c r="AS95" s="599"/>
      <c r="AT95" s="599"/>
      <c r="AU95" s="599"/>
      <c r="AV95" s="599"/>
      <c r="AW95" s="599"/>
      <c r="AX95" s="599"/>
      <c r="AY95" s="599"/>
      <c r="AZ95" s="216"/>
      <c r="BA95" s="237"/>
      <c r="BB95" s="154"/>
      <c r="BC95" s="323"/>
      <c r="BD95" s="303"/>
      <c r="BE95" s="303"/>
      <c r="BF95" s="303"/>
      <c r="BG95" s="324"/>
      <c r="BH95" s="331"/>
      <c r="BI95" s="303"/>
      <c r="BJ95" s="303"/>
      <c r="BK95" s="303"/>
      <c r="BL95" s="324"/>
      <c r="BM95" s="331"/>
      <c r="BN95" s="303"/>
      <c r="BO95" s="303"/>
      <c r="BP95" s="303"/>
      <c r="BQ95" s="324"/>
      <c r="BR95" s="331"/>
      <c r="BS95" s="303"/>
      <c r="BT95" s="1912"/>
      <c r="BU95" s="1965"/>
      <c r="BV95" s="1965"/>
      <c r="BW95" s="1965"/>
      <c r="BX95" s="1965"/>
      <c r="BY95" s="1966"/>
      <c r="BZ95" s="1966"/>
      <c r="CA95" s="1966"/>
      <c r="CB95" s="1966"/>
      <c r="CC95" s="1966"/>
      <c r="CD95" s="1966"/>
      <c r="CE95" s="1966"/>
      <c r="CF95" s="1966"/>
      <c r="CG95" s="1966"/>
      <c r="CH95" s="1966"/>
      <c r="CI95" s="1966"/>
      <c r="CJ95" s="1966"/>
      <c r="CK95" s="1966"/>
      <c r="CL95" s="1966"/>
      <c r="CM95" s="1966"/>
      <c r="CN95" s="1966"/>
      <c r="CO95" s="1966"/>
      <c r="CP95" s="1966"/>
      <c r="CQ95" s="1966"/>
      <c r="CR95" s="1966"/>
      <c r="CS95" s="1966"/>
      <c r="CT95" s="1966"/>
      <c r="CU95" s="1966"/>
      <c r="CV95" s="1966"/>
      <c r="CW95" s="1966"/>
      <c r="CX95" s="1966"/>
      <c r="CY95" s="1966"/>
      <c r="CZ95" s="1966"/>
    </row>
    <row r="96" s="131" customFormat="true" ht="15" customHeight="true" x14ac:dyDescent="0.2">
      <c r="A96" s="967"/>
      <c r="B96" s="792"/>
      <c r="C96" s="860"/>
      <c r="D96" s="861"/>
      <c r="E96" s="861"/>
      <c r="F96" s="861"/>
      <c r="G96" s="862"/>
      <c r="H96" s="863"/>
      <c r="I96" s="861"/>
      <c r="J96" s="861"/>
      <c r="K96" s="861"/>
      <c r="L96" s="864"/>
      <c r="M96" s="860"/>
      <c r="N96" s="861"/>
      <c r="O96" s="861"/>
      <c r="P96" s="861"/>
      <c r="Q96" s="862"/>
      <c r="R96" s="863"/>
      <c r="S96" s="861"/>
      <c r="T96" s="864"/>
      <c r="U96" s="1890"/>
      <c r="V96" s="1890"/>
      <c r="W96" s="1890"/>
      <c r="X96" s="1890"/>
      <c r="Y96" s="1890"/>
      <c r="Z96" s="1890"/>
      <c r="AA96" s="1890"/>
      <c r="AB96" s="1890"/>
      <c r="AC96" s="599"/>
      <c r="AD96" s="599"/>
      <c r="AE96" s="599"/>
      <c r="AF96" s="599"/>
      <c r="AG96" s="599"/>
      <c r="AH96" s="599"/>
      <c r="AI96" s="599"/>
      <c r="AJ96" s="599"/>
      <c r="AK96" s="599"/>
      <c r="AL96" s="599"/>
      <c r="AM96" s="599"/>
      <c r="AN96" s="599"/>
      <c r="AO96" s="599"/>
      <c r="AP96" s="599"/>
      <c r="AQ96" s="599"/>
      <c r="AR96" s="599"/>
      <c r="AS96" s="599"/>
      <c r="AT96" s="599"/>
      <c r="AU96" s="599"/>
      <c r="AV96" s="599"/>
      <c r="AW96" s="599"/>
      <c r="AX96" s="599"/>
      <c r="AY96" s="599"/>
      <c r="AZ96" s="216"/>
      <c r="BA96" s="237"/>
      <c r="BB96" s="154"/>
      <c r="BC96" s="323"/>
      <c r="BD96" s="303"/>
      <c r="BE96" s="303"/>
      <c r="BF96" s="303"/>
      <c r="BG96" s="324"/>
      <c r="BH96" s="331"/>
      <c r="BI96" s="303"/>
      <c r="BJ96" s="303"/>
      <c r="BK96" s="303"/>
      <c r="BL96" s="324"/>
      <c r="BM96" s="331"/>
      <c r="BN96" s="303"/>
      <c r="BO96" s="303"/>
      <c r="BP96" s="303"/>
      <c r="BQ96" s="324"/>
      <c r="BR96" s="331"/>
      <c r="BS96" s="303"/>
      <c r="BT96" s="1912"/>
      <c r="BU96" s="1965"/>
      <c r="BV96" s="1965"/>
      <c r="BW96" s="1965"/>
      <c r="BX96" s="1965"/>
      <c r="BY96" s="1966"/>
      <c r="BZ96" s="1966"/>
      <c r="CA96" s="1966"/>
      <c r="CB96" s="1966"/>
      <c r="CC96" s="1966"/>
      <c r="CD96" s="1966"/>
      <c r="CE96" s="1966"/>
      <c r="CF96" s="1966"/>
      <c r="CG96" s="1966"/>
      <c r="CH96" s="1966"/>
      <c r="CI96" s="1966"/>
      <c r="CJ96" s="1966"/>
      <c r="CK96" s="1966"/>
      <c r="CL96" s="1966"/>
      <c r="CM96" s="1966"/>
      <c r="CN96" s="1966"/>
      <c r="CO96" s="1966"/>
      <c r="CP96" s="1966"/>
      <c r="CQ96" s="1966"/>
      <c r="CR96" s="1966"/>
      <c r="CS96" s="1966"/>
      <c r="CT96" s="1966"/>
      <c r="CU96" s="1966"/>
      <c r="CV96" s="1966"/>
      <c r="CW96" s="1966"/>
      <c r="CX96" s="1966"/>
      <c r="CY96" s="1966"/>
      <c r="CZ96" s="1966"/>
    </row>
    <row r="97" s="131" customFormat="true" ht="15" customHeight="true" x14ac:dyDescent="0.2">
      <c r="A97" s="775"/>
      <c r="B97" s="792"/>
      <c r="C97" s="860"/>
      <c r="D97" s="861"/>
      <c r="E97" s="861"/>
      <c r="F97" s="861"/>
      <c r="G97" s="862"/>
      <c r="H97" s="863"/>
      <c r="I97" s="861"/>
      <c r="J97" s="861"/>
      <c r="K97" s="861"/>
      <c r="L97" s="864"/>
      <c r="M97" s="860"/>
      <c r="N97" s="861"/>
      <c r="O97" s="861"/>
      <c r="P97" s="861"/>
      <c r="Q97" s="862"/>
      <c r="R97" s="863"/>
      <c r="S97" s="861"/>
      <c r="T97" s="864"/>
      <c r="U97" s="1890"/>
      <c r="V97" s="1890"/>
      <c r="W97" s="1890"/>
      <c r="X97" s="1890"/>
      <c r="Y97" s="1890"/>
      <c r="Z97" s="1890"/>
      <c r="AA97" s="1890"/>
      <c r="AB97" s="1890"/>
      <c r="AC97" s="599"/>
      <c r="AD97" s="599"/>
      <c r="AE97" s="599"/>
      <c r="AF97" s="599"/>
      <c r="AG97" s="599"/>
      <c r="AH97" s="599"/>
      <c r="AI97" s="599"/>
      <c r="AJ97" s="599"/>
      <c r="AK97" s="599"/>
      <c r="AL97" s="599"/>
      <c r="AM97" s="599"/>
      <c r="AN97" s="599"/>
      <c r="AO97" s="599"/>
      <c r="AP97" s="599"/>
      <c r="AQ97" s="599"/>
      <c r="AR97" s="599"/>
      <c r="AS97" s="599"/>
      <c r="AT97" s="599"/>
      <c r="AU97" s="599"/>
      <c r="AV97" s="599"/>
      <c r="AW97" s="599"/>
      <c r="AX97" s="599"/>
      <c r="AY97" s="599"/>
      <c r="AZ97" s="216"/>
      <c r="BA97" s="237"/>
      <c r="BB97" s="154"/>
      <c r="BC97" s="323"/>
      <c r="BD97" s="303"/>
      <c r="BE97" s="303"/>
      <c r="BF97" s="303"/>
      <c r="BG97" s="324"/>
      <c r="BH97" s="331"/>
      <c r="BI97" s="303"/>
      <c r="BJ97" s="303"/>
      <c r="BK97" s="303"/>
      <c r="BL97" s="324"/>
      <c r="BM97" s="331"/>
      <c r="BN97" s="303"/>
      <c r="BO97" s="303"/>
      <c r="BP97" s="303"/>
      <c r="BQ97" s="324"/>
      <c r="BR97" s="331"/>
      <c r="BS97" s="303"/>
      <c r="BT97" s="1912"/>
      <c r="BU97" s="1965"/>
      <c r="BV97" s="1965"/>
      <c r="BW97" s="1965"/>
      <c r="BX97" s="1965"/>
      <c r="BY97" s="1966"/>
      <c r="BZ97" s="1966"/>
      <c r="CA97" s="1966"/>
      <c r="CB97" s="1966"/>
      <c r="CC97" s="1966"/>
      <c r="CD97" s="1966"/>
      <c r="CE97" s="1966"/>
      <c r="CF97" s="1966"/>
      <c r="CG97" s="1966"/>
      <c r="CH97" s="1966"/>
      <c r="CI97" s="1966"/>
      <c r="CJ97" s="1966"/>
      <c r="CK97" s="1966"/>
      <c r="CL97" s="1966"/>
      <c r="CM97" s="1966"/>
      <c r="CN97" s="1966"/>
      <c r="CO97" s="1966"/>
      <c r="CP97" s="1966"/>
      <c r="CQ97" s="1966"/>
      <c r="CR97" s="1966"/>
      <c r="CS97" s="1966"/>
      <c r="CT97" s="1966"/>
      <c r="CU97" s="1966"/>
      <c r="CV97" s="1966"/>
      <c r="CW97" s="1966"/>
      <c r="CX97" s="1966"/>
      <c r="CY97" s="1966"/>
      <c r="CZ97" s="1966"/>
    </row>
    <row r="98" s="131" customFormat="true" ht="15" customHeight="true" x14ac:dyDescent="0.2">
      <c r="A98" s="967"/>
      <c r="B98" s="792"/>
      <c r="C98" s="860"/>
      <c r="D98" s="861"/>
      <c r="E98" s="861"/>
      <c r="F98" s="861"/>
      <c r="G98" s="862"/>
      <c r="H98" s="863"/>
      <c r="I98" s="861"/>
      <c r="J98" s="861"/>
      <c r="K98" s="861"/>
      <c r="L98" s="864"/>
      <c r="M98" s="860"/>
      <c r="N98" s="861"/>
      <c r="O98" s="861"/>
      <c r="P98" s="861"/>
      <c r="Q98" s="862"/>
      <c r="R98" s="863"/>
      <c r="S98" s="861"/>
      <c r="T98" s="864"/>
      <c r="U98" s="1890"/>
      <c r="V98" s="1890"/>
      <c r="W98" s="1890"/>
      <c r="X98" s="1890"/>
      <c r="Y98" s="1890"/>
      <c r="Z98" s="1890"/>
      <c r="AA98" s="1890"/>
      <c r="AB98" s="1890"/>
      <c r="AC98" s="599"/>
      <c r="AD98" s="599"/>
      <c r="AE98" s="599"/>
      <c r="AF98" s="599"/>
      <c r="AG98" s="599"/>
      <c r="AH98" s="599"/>
      <c r="AI98" s="599"/>
      <c r="AJ98" s="599"/>
      <c r="AK98" s="599"/>
      <c r="AL98" s="599"/>
      <c r="AM98" s="599"/>
      <c r="AN98" s="599"/>
      <c r="AO98" s="599"/>
      <c r="AP98" s="599"/>
      <c r="AQ98" s="599"/>
      <c r="AR98" s="599"/>
      <c r="AS98" s="599"/>
      <c r="AT98" s="599"/>
      <c r="AU98" s="599"/>
      <c r="AV98" s="599"/>
      <c r="AW98" s="599"/>
      <c r="AX98" s="599"/>
      <c r="AY98" s="599"/>
      <c r="AZ98" s="216"/>
      <c r="BA98" s="237"/>
      <c r="BB98" s="154"/>
      <c r="BC98" s="323"/>
      <c r="BD98" s="303"/>
      <c r="BE98" s="303"/>
      <c r="BF98" s="303"/>
      <c r="BG98" s="324"/>
      <c r="BH98" s="331"/>
      <c r="BI98" s="303"/>
      <c r="BJ98" s="303"/>
      <c r="BK98" s="303"/>
      <c r="BL98" s="324"/>
      <c r="BM98" s="331"/>
      <c r="BN98" s="303"/>
      <c r="BO98" s="303"/>
      <c r="BP98" s="303"/>
      <c r="BQ98" s="324"/>
      <c r="BR98" s="331"/>
      <c r="BS98" s="303"/>
      <c r="BT98" s="1912"/>
      <c r="BU98" s="1965"/>
      <c r="BV98" s="1965"/>
      <c r="BW98" s="1965"/>
      <c r="BX98" s="1965"/>
      <c r="BY98" s="1966"/>
      <c r="BZ98" s="1966"/>
      <c r="CA98" s="1966"/>
      <c r="CB98" s="1966"/>
      <c r="CC98" s="1966"/>
      <c r="CD98" s="1966"/>
      <c r="CE98" s="1966"/>
      <c r="CF98" s="1966"/>
      <c r="CG98" s="1966"/>
      <c r="CH98" s="1966"/>
      <c r="CI98" s="1966"/>
      <c r="CJ98" s="1966"/>
      <c r="CK98" s="1966"/>
      <c r="CL98" s="1966"/>
      <c r="CM98" s="1966"/>
      <c r="CN98" s="1966"/>
      <c r="CO98" s="1966"/>
      <c r="CP98" s="1966"/>
      <c r="CQ98" s="1966"/>
      <c r="CR98" s="1966"/>
      <c r="CS98" s="1966"/>
      <c r="CT98" s="1966"/>
      <c r="CU98" s="1966"/>
      <c r="CV98" s="1966"/>
      <c r="CW98" s="1966"/>
      <c r="CX98" s="1966"/>
      <c r="CY98" s="1966"/>
      <c r="CZ98" s="1966"/>
    </row>
    <row r="99" s="131" customFormat="true" ht="15" customHeight="true" x14ac:dyDescent="0.2">
      <c r="A99" s="967"/>
      <c r="B99" s="792"/>
      <c r="C99" s="860"/>
      <c r="D99" s="861"/>
      <c r="E99" s="861"/>
      <c r="F99" s="861"/>
      <c r="G99" s="862"/>
      <c r="H99" s="863"/>
      <c r="I99" s="861"/>
      <c r="J99" s="861"/>
      <c r="K99" s="861"/>
      <c r="L99" s="864"/>
      <c r="M99" s="860"/>
      <c r="N99" s="861"/>
      <c r="O99" s="861"/>
      <c r="P99" s="861"/>
      <c r="Q99" s="862"/>
      <c r="R99" s="863"/>
      <c r="S99" s="861"/>
      <c r="T99" s="864"/>
      <c r="U99" s="1890"/>
      <c r="V99" s="1890"/>
      <c r="W99" s="1890"/>
      <c r="X99" s="1890"/>
      <c r="Y99" s="1890"/>
      <c r="Z99" s="1890"/>
      <c r="AA99" s="1890"/>
      <c r="AB99" s="1890"/>
      <c r="AC99" s="599"/>
      <c r="AD99" s="599"/>
      <c r="AE99" s="599"/>
      <c r="AF99" s="599"/>
      <c r="AG99" s="599"/>
      <c r="AH99" s="599"/>
      <c r="AI99" s="599"/>
      <c r="AJ99" s="599"/>
      <c r="AK99" s="599"/>
      <c r="AL99" s="599"/>
      <c r="AM99" s="599"/>
      <c r="AN99" s="599"/>
      <c r="AO99" s="599"/>
      <c r="AP99" s="599"/>
      <c r="AQ99" s="599"/>
      <c r="AR99" s="599"/>
      <c r="AS99" s="599"/>
      <c r="AT99" s="599"/>
      <c r="AU99" s="599"/>
      <c r="AV99" s="599"/>
      <c r="AW99" s="599"/>
      <c r="AX99" s="599"/>
      <c r="AY99" s="599"/>
      <c r="AZ99" s="216"/>
      <c r="BA99" s="237"/>
      <c r="BB99" s="154"/>
      <c r="BC99" s="323"/>
      <c r="BD99" s="303"/>
      <c r="BE99" s="303"/>
      <c r="BF99" s="303"/>
      <c r="BG99" s="324"/>
      <c r="BH99" s="331"/>
      <c r="BI99" s="303"/>
      <c r="BJ99" s="303"/>
      <c r="BK99" s="303"/>
      <c r="BL99" s="324"/>
      <c r="BM99" s="331"/>
      <c r="BN99" s="303"/>
      <c r="BO99" s="303"/>
      <c r="BP99" s="303"/>
      <c r="BQ99" s="324"/>
      <c r="BR99" s="331"/>
      <c r="BS99" s="303"/>
      <c r="BT99" s="1912"/>
      <c r="BU99" s="1965"/>
      <c r="BV99" s="1965"/>
      <c r="BW99" s="1965"/>
      <c r="BX99" s="1965"/>
      <c r="BY99" s="1966"/>
      <c r="BZ99" s="1966"/>
      <c r="CA99" s="1966"/>
      <c r="CB99" s="1966"/>
      <c r="CC99" s="1966"/>
      <c r="CD99" s="1966"/>
      <c r="CE99" s="1966"/>
      <c r="CF99" s="1966"/>
      <c r="CG99" s="1966"/>
      <c r="CH99" s="1966"/>
      <c r="CI99" s="1966"/>
      <c r="CJ99" s="1966"/>
      <c r="CK99" s="1966"/>
      <c r="CL99" s="1966"/>
      <c r="CM99" s="1966"/>
      <c r="CN99" s="1966"/>
      <c r="CO99" s="1966"/>
      <c r="CP99" s="1966"/>
      <c r="CQ99" s="1966"/>
      <c r="CR99" s="1966"/>
      <c r="CS99" s="1966"/>
      <c r="CT99" s="1966"/>
      <c r="CU99" s="1966"/>
      <c r="CV99" s="1966"/>
      <c r="CW99" s="1966"/>
      <c r="CX99" s="1966"/>
      <c r="CY99" s="1966"/>
      <c r="CZ99" s="1966"/>
    </row>
    <row r="100" s="131" customFormat="true" ht="15" customHeight="true" x14ac:dyDescent="0.2">
      <c r="A100" s="967"/>
      <c r="B100" s="792"/>
      <c r="C100" s="860"/>
      <c r="D100" s="861"/>
      <c r="E100" s="861"/>
      <c r="F100" s="861"/>
      <c r="G100" s="862"/>
      <c r="H100" s="863"/>
      <c r="I100" s="861"/>
      <c r="J100" s="861"/>
      <c r="K100" s="861"/>
      <c r="L100" s="864"/>
      <c r="M100" s="860"/>
      <c r="N100" s="861"/>
      <c r="O100" s="861"/>
      <c r="P100" s="861"/>
      <c r="Q100" s="862"/>
      <c r="R100" s="863"/>
      <c r="S100" s="861"/>
      <c r="T100" s="864"/>
      <c r="U100" s="1890"/>
      <c r="V100" s="1890"/>
      <c r="W100" s="1890"/>
      <c r="X100" s="1890"/>
      <c r="Y100" s="1890"/>
      <c r="Z100" s="1890"/>
      <c r="AA100" s="1890"/>
      <c r="AB100" s="1890"/>
      <c r="AC100" s="599"/>
      <c r="AD100" s="599"/>
      <c r="AE100" s="599"/>
      <c r="AF100" s="599"/>
      <c r="AG100" s="599"/>
      <c r="AH100" s="599"/>
      <c r="AI100" s="599"/>
      <c r="AJ100" s="599"/>
      <c r="AK100" s="599"/>
      <c r="AL100" s="599"/>
      <c r="AM100" s="599"/>
      <c r="AN100" s="599"/>
      <c r="AO100" s="599"/>
      <c r="AP100" s="599"/>
      <c r="AQ100" s="599"/>
      <c r="AR100" s="599"/>
      <c r="AS100" s="599"/>
      <c r="AT100" s="599"/>
      <c r="AU100" s="599"/>
      <c r="AV100" s="599"/>
      <c r="AW100" s="599"/>
      <c r="AX100" s="599"/>
      <c r="AY100" s="599"/>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1912"/>
      <c r="BU100" s="1965"/>
      <c r="BV100" s="1965"/>
      <c r="BW100" s="1965"/>
      <c r="BX100" s="1965"/>
      <c r="BY100" s="1966"/>
      <c r="BZ100" s="1966"/>
      <c r="CA100" s="1966"/>
      <c r="CB100" s="1966"/>
      <c r="CC100" s="1966"/>
      <c r="CD100" s="1966"/>
      <c r="CE100" s="1966"/>
      <c r="CF100" s="1966"/>
      <c r="CG100" s="1966"/>
      <c r="CH100" s="1966"/>
      <c r="CI100" s="1966"/>
      <c r="CJ100" s="1966"/>
      <c r="CK100" s="1966"/>
      <c r="CL100" s="1966"/>
      <c r="CM100" s="1966"/>
      <c r="CN100" s="1966"/>
      <c r="CO100" s="1966"/>
      <c r="CP100" s="1966"/>
      <c r="CQ100" s="1966"/>
      <c r="CR100" s="1966"/>
      <c r="CS100" s="1966"/>
      <c r="CT100" s="1966"/>
      <c r="CU100" s="1966"/>
      <c r="CV100" s="1966"/>
      <c r="CW100" s="1966"/>
      <c r="CX100" s="1966"/>
      <c r="CY100" s="1966"/>
      <c r="CZ100" s="1966"/>
    </row>
    <row r="101" s="131" customFormat="true" ht="15" customHeight="true" x14ac:dyDescent="0.2">
      <c r="A101" s="775"/>
      <c r="B101" s="792"/>
      <c r="C101" s="860"/>
      <c r="D101" s="861"/>
      <c r="E101" s="861"/>
      <c r="F101" s="861"/>
      <c r="G101" s="862"/>
      <c r="H101" s="863"/>
      <c r="I101" s="861"/>
      <c r="J101" s="861"/>
      <c r="K101" s="861"/>
      <c r="L101" s="864"/>
      <c r="M101" s="860"/>
      <c r="N101" s="861"/>
      <c r="O101" s="861"/>
      <c r="P101" s="861"/>
      <c r="Q101" s="862"/>
      <c r="R101" s="863"/>
      <c r="S101" s="861"/>
      <c r="T101" s="864"/>
      <c r="U101" s="1890"/>
      <c r="V101" s="1890"/>
      <c r="W101" s="1890"/>
      <c r="X101" s="1890"/>
      <c r="Y101" s="1890"/>
      <c r="Z101" s="1890"/>
      <c r="AA101" s="1890"/>
      <c r="AB101" s="1890"/>
      <c r="AC101" s="599"/>
      <c r="AD101" s="599"/>
      <c r="AE101" s="599"/>
      <c r="AF101" s="599"/>
      <c r="AG101" s="599"/>
      <c r="AH101" s="599"/>
      <c r="AI101" s="599"/>
      <c r="AJ101" s="599"/>
      <c r="AK101" s="599"/>
      <c r="AL101" s="599"/>
      <c r="AM101" s="599"/>
      <c r="AN101" s="599"/>
      <c r="AO101" s="599"/>
      <c r="AP101" s="599"/>
      <c r="AQ101" s="599"/>
      <c r="AR101" s="599"/>
      <c r="AS101" s="599"/>
      <c r="AT101" s="599"/>
      <c r="AU101" s="599"/>
      <c r="AV101" s="599"/>
      <c r="AW101" s="599"/>
      <c r="AX101" s="599"/>
      <c r="AY101" s="599"/>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1912"/>
      <c r="BU101" s="1965"/>
      <c r="BV101" s="1965"/>
      <c r="BW101" s="1965"/>
      <c r="BX101" s="1965"/>
      <c r="BY101" s="1966"/>
      <c r="BZ101" s="1966"/>
      <c r="CA101" s="1966"/>
      <c r="CB101" s="1966"/>
      <c r="CC101" s="1966"/>
      <c r="CD101" s="1966"/>
      <c r="CE101" s="1966"/>
      <c r="CF101" s="1966"/>
      <c r="CG101" s="1966"/>
      <c r="CH101" s="1966"/>
      <c r="CI101" s="1966"/>
      <c r="CJ101" s="1966"/>
      <c r="CK101" s="1966"/>
      <c r="CL101" s="1966"/>
      <c r="CM101" s="1966"/>
      <c r="CN101" s="1966"/>
      <c r="CO101" s="1966"/>
      <c r="CP101" s="1966"/>
      <c r="CQ101" s="1966"/>
      <c r="CR101" s="1966"/>
      <c r="CS101" s="1966"/>
      <c r="CT101" s="1966"/>
      <c r="CU101" s="1966"/>
      <c r="CV101" s="1966"/>
      <c r="CW101" s="1966"/>
      <c r="CX101" s="1966"/>
      <c r="CY101" s="1966"/>
      <c r="CZ101" s="1966"/>
    </row>
    <row r="102" s="131" customFormat="true" ht="15" customHeight="true" x14ac:dyDescent="0.2">
      <c r="A102" s="967"/>
      <c r="B102" s="792"/>
      <c r="C102" s="860"/>
      <c r="D102" s="861"/>
      <c r="E102" s="861"/>
      <c r="F102" s="861"/>
      <c r="G102" s="862"/>
      <c r="H102" s="863"/>
      <c r="I102" s="861"/>
      <c r="J102" s="861"/>
      <c r="K102" s="861"/>
      <c r="L102" s="864"/>
      <c r="M102" s="860"/>
      <c r="N102" s="861"/>
      <c r="O102" s="861"/>
      <c r="P102" s="861"/>
      <c r="Q102" s="862"/>
      <c r="R102" s="863"/>
      <c r="S102" s="861"/>
      <c r="T102" s="864"/>
      <c r="U102" s="1890"/>
      <c r="V102" s="1890"/>
      <c r="W102" s="1890"/>
      <c r="X102" s="1890"/>
      <c r="Y102" s="1890"/>
      <c r="Z102" s="1890"/>
      <c r="AA102" s="1890"/>
      <c r="AB102" s="1890"/>
      <c r="AC102" s="599"/>
      <c r="AD102" s="599"/>
      <c r="AE102" s="599"/>
      <c r="AF102" s="599"/>
      <c r="AG102" s="599"/>
      <c r="AH102" s="599"/>
      <c r="AI102" s="599"/>
      <c r="AJ102" s="599"/>
      <c r="AK102" s="599"/>
      <c r="AL102" s="599"/>
      <c r="AM102" s="599"/>
      <c r="AN102" s="599"/>
      <c r="AO102" s="599"/>
      <c r="AP102" s="599"/>
      <c r="AQ102" s="599"/>
      <c r="AR102" s="599"/>
      <c r="AS102" s="599"/>
      <c r="AT102" s="599"/>
      <c r="AU102" s="599"/>
      <c r="AV102" s="599"/>
      <c r="AW102" s="599"/>
      <c r="AX102" s="599"/>
      <c r="AY102" s="599"/>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1912"/>
      <c r="BU102" s="1965"/>
      <c r="BV102" s="1965"/>
      <c r="BW102" s="1965"/>
      <c r="BX102" s="1965"/>
      <c r="BY102" s="1966"/>
      <c r="BZ102" s="1966"/>
      <c r="CA102" s="1966"/>
      <c r="CB102" s="1966"/>
      <c r="CC102" s="1966"/>
      <c r="CD102" s="1966"/>
      <c r="CE102" s="1966"/>
      <c r="CF102" s="1966"/>
      <c r="CG102" s="1966"/>
      <c r="CH102" s="1966"/>
      <c r="CI102" s="1966"/>
      <c r="CJ102" s="1966"/>
      <c r="CK102" s="1966"/>
      <c r="CL102" s="1966"/>
      <c r="CM102" s="1966"/>
      <c r="CN102" s="1966"/>
      <c r="CO102" s="1966"/>
      <c r="CP102" s="1966"/>
      <c r="CQ102" s="1966"/>
      <c r="CR102" s="1966"/>
      <c r="CS102" s="1966"/>
      <c r="CT102" s="1966"/>
      <c r="CU102" s="1966"/>
      <c r="CV102" s="1966"/>
      <c r="CW102" s="1966"/>
      <c r="CX102" s="1966"/>
      <c r="CY102" s="1966"/>
      <c r="CZ102" s="1966"/>
    </row>
    <row r="103" s="131" customFormat="true" ht="15" customHeight="true" x14ac:dyDescent="0.2">
      <c r="A103" s="967"/>
      <c r="B103" s="792"/>
      <c r="C103" s="860"/>
      <c r="D103" s="861"/>
      <c r="E103" s="861"/>
      <c r="F103" s="861"/>
      <c r="G103" s="862"/>
      <c r="H103" s="863"/>
      <c r="I103" s="861"/>
      <c r="J103" s="861"/>
      <c r="K103" s="861"/>
      <c r="L103" s="864"/>
      <c r="M103" s="860"/>
      <c r="N103" s="861"/>
      <c r="O103" s="861"/>
      <c r="P103" s="861"/>
      <c r="Q103" s="862"/>
      <c r="R103" s="863"/>
      <c r="S103" s="861"/>
      <c r="T103" s="864"/>
      <c r="U103" s="1890"/>
      <c r="V103" s="1890"/>
      <c r="W103" s="1890"/>
      <c r="X103" s="1890"/>
      <c r="Y103" s="1890"/>
      <c r="Z103" s="1890"/>
      <c r="AA103" s="1890"/>
      <c r="AB103" s="1890"/>
      <c r="AC103" s="599"/>
      <c r="AD103" s="599"/>
      <c r="AE103" s="599"/>
      <c r="AF103" s="599"/>
      <c r="AG103" s="599"/>
      <c r="AH103" s="599"/>
      <c r="AI103" s="599"/>
      <c r="AJ103" s="599"/>
      <c r="AK103" s="599"/>
      <c r="AL103" s="599"/>
      <c r="AM103" s="599"/>
      <c r="AN103" s="599"/>
      <c r="AO103" s="599"/>
      <c r="AP103" s="599"/>
      <c r="AQ103" s="599"/>
      <c r="AR103" s="599"/>
      <c r="AS103" s="599"/>
      <c r="AT103" s="599"/>
      <c r="AU103" s="599"/>
      <c r="AV103" s="599"/>
      <c r="AW103" s="599"/>
      <c r="AX103" s="599"/>
      <c r="AY103" s="599"/>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1912"/>
      <c r="BU103" s="1965"/>
      <c r="BV103" s="1965"/>
      <c r="BW103" s="1965"/>
      <c r="BX103" s="1965"/>
      <c r="BY103" s="1966"/>
      <c r="BZ103" s="1966"/>
      <c r="CA103" s="1966"/>
      <c r="CB103" s="1966"/>
      <c r="CC103" s="1966"/>
      <c r="CD103" s="1966"/>
      <c r="CE103" s="1966"/>
      <c r="CF103" s="1966"/>
      <c r="CG103" s="1966"/>
      <c r="CH103" s="1966"/>
      <c r="CI103" s="1966"/>
      <c r="CJ103" s="1966"/>
      <c r="CK103" s="1966"/>
      <c r="CL103" s="1966"/>
      <c r="CM103" s="1966"/>
      <c r="CN103" s="1966"/>
      <c r="CO103" s="1966"/>
      <c r="CP103" s="1966"/>
      <c r="CQ103" s="1966"/>
      <c r="CR103" s="1966"/>
      <c r="CS103" s="1966"/>
      <c r="CT103" s="1966"/>
      <c r="CU103" s="1966"/>
      <c r="CV103" s="1966"/>
      <c r="CW103" s="1966"/>
      <c r="CX103" s="1966"/>
      <c r="CY103" s="1966"/>
      <c r="CZ103" s="1966"/>
    </row>
    <row r="104" s="131" customFormat="true" ht="15" customHeight="true" x14ac:dyDescent="0.2">
      <c r="A104" s="967"/>
      <c r="B104" s="792"/>
      <c r="C104" s="860"/>
      <c r="D104" s="861"/>
      <c r="E104" s="861"/>
      <c r="F104" s="861"/>
      <c r="G104" s="862"/>
      <c r="H104" s="863"/>
      <c r="I104" s="861"/>
      <c r="J104" s="861"/>
      <c r="K104" s="861"/>
      <c r="L104" s="864"/>
      <c r="M104" s="860"/>
      <c r="N104" s="861"/>
      <c r="O104" s="861"/>
      <c r="P104" s="861"/>
      <c r="Q104" s="862"/>
      <c r="R104" s="863"/>
      <c r="S104" s="861"/>
      <c r="T104" s="864"/>
      <c r="U104" s="1890"/>
      <c r="V104" s="1890"/>
      <c r="W104" s="1890"/>
      <c r="X104" s="1890"/>
      <c r="Y104" s="1890"/>
      <c r="Z104" s="1890"/>
      <c r="AA104" s="1890"/>
      <c r="AB104" s="1890"/>
      <c r="AC104" s="599"/>
      <c r="AD104" s="599"/>
      <c r="AE104" s="599"/>
      <c r="AF104" s="599"/>
      <c r="AG104" s="599"/>
      <c r="AH104" s="599"/>
      <c r="AI104" s="599"/>
      <c r="AJ104" s="599"/>
      <c r="AK104" s="599"/>
      <c r="AL104" s="599"/>
      <c r="AM104" s="599"/>
      <c r="AN104" s="599"/>
      <c r="AO104" s="599"/>
      <c r="AP104" s="599"/>
      <c r="AQ104" s="599"/>
      <c r="AR104" s="599"/>
      <c r="AS104" s="599"/>
      <c r="AT104" s="599"/>
      <c r="AU104" s="599"/>
      <c r="AV104" s="599"/>
      <c r="AW104" s="599"/>
      <c r="AX104" s="599"/>
      <c r="AY104" s="599"/>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1912"/>
      <c r="BU104" s="1965"/>
      <c r="BV104" s="1965"/>
      <c r="BW104" s="1965"/>
      <c r="BX104" s="1965"/>
      <c r="BY104" s="1966"/>
      <c r="BZ104" s="1966"/>
      <c r="CA104" s="1966"/>
      <c r="CB104" s="1966"/>
      <c r="CC104" s="1966"/>
      <c r="CD104" s="1966"/>
      <c r="CE104" s="1966"/>
      <c r="CF104" s="1966"/>
      <c r="CG104" s="1966"/>
      <c r="CH104" s="1966"/>
      <c r="CI104" s="1966"/>
      <c r="CJ104" s="1966"/>
      <c r="CK104" s="1966"/>
      <c r="CL104" s="1966"/>
      <c r="CM104" s="1966"/>
      <c r="CN104" s="1966"/>
      <c r="CO104" s="1966"/>
      <c r="CP104" s="1966"/>
      <c r="CQ104" s="1966"/>
      <c r="CR104" s="1966"/>
      <c r="CS104" s="1966"/>
      <c r="CT104" s="1966"/>
      <c r="CU104" s="1966"/>
      <c r="CV104" s="1966"/>
      <c r="CW104" s="1966"/>
      <c r="CX104" s="1966"/>
      <c r="CY104" s="1966"/>
      <c r="CZ104" s="1966"/>
    </row>
    <row r="105" s="131" customFormat="true" ht="15" customHeight="true" x14ac:dyDescent="0.2">
      <c r="A105" s="789"/>
      <c r="B105" s="793"/>
      <c r="C105" s="865"/>
      <c r="D105" s="866"/>
      <c r="E105" s="866"/>
      <c r="F105" s="866"/>
      <c r="G105" s="867"/>
      <c r="H105" s="868"/>
      <c r="I105" s="866"/>
      <c r="J105" s="866"/>
      <c r="K105" s="866"/>
      <c r="L105" s="869"/>
      <c r="M105" s="865"/>
      <c r="N105" s="866"/>
      <c r="O105" s="866"/>
      <c r="P105" s="866"/>
      <c r="Q105" s="867"/>
      <c r="R105" s="868"/>
      <c r="S105" s="866"/>
      <c r="T105" s="869"/>
      <c r="U105" s="1890"/>
      <c r="V105" s="1890"/>
      <c r="W105" s="1890"/>
      <c r="X105" s="1890"/>
      <c r="Y105" s="1890"/>
      <c r="Z105" s="1890"/>
      <c r="AA105" s="1890"/>
      <c r="AB105" s="1890"/>
      <c r="AC105" s="599"/>
      <c r="AD105" s="599"/>
      <c r="AE105" s="599"/>
      <c r="AF105" s="599"/>
      <c r="AG105" s="599"/>
      <c r="AH105" s="599"/>
      <c r="AI105" s="599"/>
      <c r="AJ105" s="599"/>
      <c r="AK105" s="599"/>
      <c r="AL105" s="599"/>
      <c r="AM105" s="599"/>
      <c r="AN105" s="599"/>
      <c r="AO105" s="599"/>
      <c r="AP105" s="599"/>
      <c r="AQ105" s="599"/>
      <c r="AR105" s="599"/>
      <c r="AS105" s="599"/>
      <c r="AT105" s="599"/>
      <c r="AU105" s="599"/>
      <c r="AV105" s="599"/>
      <c r="AW105" s="599"/>
      <c r="AX105" s="599"/>
      <c r="AY105" s="599"/>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1913"/>
      <c r="BU105" s="1965"/>
      <c r="BV105" s="1965"/>
      <c r="BW105" s="1965"/>
      <c r="BX105" s="1965"/>
      <c r="BY105" s="1966"/>
      <c r="BZ105" s="1966"/>
      <c r="CA105" s="1966"/>
      <c r="CB105" s="1966"/>
      <c r="CC105" s="1966"/>
      <c r="CD105" s="1966"/>
      <c r="CE105" s="1966"/>
      <c r="CF105" s="1966"/>
      <c r="CG105" s="1966"/>
      <c r="CH105" s="1966"/>
      <c r="CI105" s="1966"/>
      <c r="CJ105" s="1966"/>
      <c r="CK105" s="1966"/>
      <c r="CL105" s="1966"/>
      <c r="CM105" s="1966"/>
      <c r="CN105" s="1966"/>
      <c r="CO105" s="1966"/>
      <c r="CP105" s="1966"/>
      <c r="CQ105" s="1966"/>
      <c r="CR105" s="1966"/>
      <c r="CS105" s="1966"/>
      <c r="CT105" s="1966"/>
      <c r="CU105" s="1966"/>
      <c r="CV105" s="1966"/>
      <c r="CW105" s="1966"/>
      <c r="CX105" s="1966"/>
      <c r="CY105" s="1966"/>
      <c r="CZ105" s="1966"/>
    </row>
    <row r="106" s="131" customFormat="true" ht="250.15" customHeight="true" x14ac:dyDescent="0.2">
      <c r="A106" s="388"/>
      <c r="B106" s="646"/>
      <c r="C106" s="647"/>
      <c r="D106" s="647"/>
      <c r="E106" s="647"/>
      <c r="F106" s="647"/>
      <c r="G106" s="647"/>
      <c r="H106" s="647"/>
      <c r="I106" s="647"/>
      <c r="J106" s="647"/>
      <c r="K106" s="647"/>
      <c r="L106" s="647"/>
      <c r="M106" s="647"/>
      <c r="N106" s="647"/>
      <c r="O106" s="647"/>
      <c r="P106" s="647"/>
      <c r="Q106" s="647"/>
      <c r="R106" s="647"/>
      <c r="S106" s="647"/>
      <c r="T106" s="647"/>
      <c r="U106" s="645"/>
      <c r="V106" s="645"/>
      <c r="W106" s="645"/>
      <c r="X106" s="645"/>
      <c r="Y106" s="645"/>
      <c r="Z106" s="645"/>
      <c r="AA106" s="645"/>
      <c r="AB106" s="645"/>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299"/>
      <c r="BU106" s="215"/>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8"/>
      <c r="B107" s="112"/>
      <c r="C107" s="278"/>
      <c r="D107" s="278"/>
      <c r="E107" s="278"/>
      <c r="F107" s="278"/>
      <c r="G107" s="278"/>
      <c r="H107" s="278"/>
      <c r="I107" s="278"/>
      <c r="J107" s="278"/>
      <c r="K107" s="278"/>
      <c r="L107" s="278"/>
      <c r="M107" s="278"/>
      <c r="N107" s="278"/>
      <c r="O107" s="278"/>
      <c r="P107" s="278"/>
      <c r="Q107" s="278"/>
      <c r="R107" s="278"/>
      <c r="S107" s="278"/>
      <c r="T107" s="278"/>
      <c r="U107" s="596"/>
      <c r="V107" s="596"/>
      <c r="W107" s="596"/>
      <c r="X107" s="596"/>
      <c r="Y107" s="596"/>
      <c r="Z107" s="596"/>
      <c r="AA107" s="596"/>
      <c r="AB107" s="596"/>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U107" s="211"/>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241" t="str">
        <f>A1026</f>
        <v>Somalia</v>
      </c>
      <c r="B108" s="2242"/>
      <c r="C108" s="113"/>
      <c r="D108" s="113"/>
      <c r="E108" s="113"/>
      <c r="F108" s="113"/>
      <c r="G108" s="113"/>
      <c r="H108" s="113"/>
      <c r="I108" s="113"/>
      <c r="J108" s="113"/>
      <c r="K108" s="113"/>
      <c r="L108" s="113"/>
      <c r="M108" s="113"/>
      <c r="N108" s="113"/>
      <c r="O108" s="113"/>
      <c r="P108" s="113"/>
      <c r="Q108" s="113"/>
      <c r="R108" s="113"/>
      <c r="S108" s="113"/>
      <c r="T108" s="113"/>
      <c r="U108" s="1894"/>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U108" s="211"/>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894"/>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U109" s="211"/>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894"/>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U110" s="211"/>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894"/>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U111" s="211"/>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97</v>
      </c>
      <c r="B112" s="222"/>
      <c r="C112" s="113"/>
      <c r="D112" s="113"/>
      <c r="E112" s="113"/>
      <c r="F112" s="113"/>
      <c r="G112" s="113"/>
      <c r="H112" s="113"/>
      <c r="I112" s="113"/>
      <c r="J112" s="113"/>
      <c r="K112" s="113"/>
      <c r="L112" s="113"/>
      <c r="M112" s="113"/>
      <c r="N112" s="113"/>
      <c r="O112" s="113"/>
      <c r="P112" s="113"/>
      <c r="Q112" s="113"/>
      <c r="R112" s="113"/>
      <c r="S112" s="113"/>
      <c r="T112" s="113"/>
      <c r="U112" s="1894"/>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U112" s="211"/>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894"/>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U113" s="211"/>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894"/>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U114" s="211"/>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MICS06</v>
      </c>
      <c r="C115" s="113"/>
      <c r="D115" s="113"/>
      <c r="E115" s="113"/>
      <c r="F115" s="113"/>
      <c r="G115" s="113"/>
      <c r="H115" s="113"/>
      <c r="I115" s="113"/>
      <c r="J115" s="113"/>
      <c r="K115" s="113"/>
      <c r="L115" s="113"/>
      <c r="M115" s="113"/>
      <c r="N115" s="113"/>
      <c r="O115" s="113"/>
      <c r="P115" s="113"/>
      <c r="Q115" s="113"/>
      <c r="R115" s="113"/>
      <c r="S115" s="113"/>
      <c r="T115" s="113"/>
      <c r="U115" s="1894"/>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U115" s="211"/>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8" t="str">
        <f>B1030</f>
        <v/>
      </c>
      <c r="B116" s="639"/>
      <c r="C116" s="113"/>
      <c r="D116" s="113"/>
      <c r="E116" s="113"/>
      <c r="F116" s="113"/>
      <c r="G116" s="113"/>
      <c r="H116" s="113"/>
      <c r="I116" s="113"/>
      <c r="J116" s="113"/>
      <c r="K116" s="113"/>
      <c r="L116" s="113"/>
      <c r="M116" s="113"/>
      <c r="N116" s="113"/>
      <c r="O116" s="113"/>
      <c r="P116" s="113"/>
      <c r="Q116" s="113"/>
      <c r="R116" s="113"/>
      <c r="S116" s="113"/>
      <c r="T116" s="113"/>
      <c r="U116" s="1894"/>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U116" s="211"/>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8" t="str">
        <f>B1029</f>
        <v/>
      </c>
      <c r="B117" s="640"/>
      <c r="C117" s="113"/>
      <c r="D117" s="113"/>
      <c r="E117" s="113"/>
      <c r="F117" s="113"/>
      <c r="G117" s="113"/>
      <c r="H117" s="113"/>
      <c r="I117" s="113"/>
      <c r="J117" s="113"/>
      <c r="K117" s="113"/>
      <c r="L117" s="113"/>
      <c r="M117" s="113"/>
      <c r="N117" s="113"/>
      <c r="O117" s="113"/>
      <c r="P117" s="113"/>
      <c r="Q117" s="113"/>
      <c r="R117" s="113"/>
      <c r="S117" s="113"/>
      <c r="T117" s="113"/>
      <c r="U117" s="1894"/>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U117" s="211"/>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41"/>
      <c r="B118" s="639"/>
      <c r="C118" s="113"/>
      <c r="D118" s="113"/>
      <c r="E118" s="113"/>
      <c r="F118" s="113"/>
      <c r="G118" s="113"/>
      <c r="H118" s="113"/>
      <c r="I118" s="113"/>
      <c r="J118" s="113"/>
      <c r="K118" s="113"/>
      <c r="L118" s="113"/>
      <c r="M118" s="113"/>
      <c r="N118" s="113"/>
      <c r="O118" s="113"/>
      <c r="P118" s="113"/>
      <c r="Q118" s="113"/>
      <c r="R118" s="113"/>
      <c r="S118" s="113"/>
      <c r="T118" s="113"/>
      <c r="U118" s="1894"/>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U118" s="211"/>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42"/>
      <c r="B119" s="643"/>
      <c r="C119" s="113"/>
      <c r="D119" s="113"/>
      <c r="E119" s="113"/>
      <c r="F119" s="113"/>
      <c r="G119" s="113"/>
      <c r="H119" s="113"/>
      <c r="I119" s="113"/>
      <c r="J119" s="113"/>
      <c r="K119" s="113"/>
      <c r="L119" s="113"/>
      <c r="M119" s="113"/>
      <c r="N119" s="113"/>
      <c r="O119" s="113"/>
      <c r="P119" s="113"/>
      <c r="Q119" s="113"/>
      <c r="R119" s="113"/>
      <c r="S119" s="113"/>
      <c r="T119" s="113"/>
      <c r="U119" s="1894"/>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U119" s="211"/>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98</v>
      </c>
      <c r="B120" s="207"/>
      <c r="C120" s="2280" t="s">
        <v>114</v>
      </c>
      <c r="D120" s="2281"/>
      <c r="E120" s="2281"/>
      <c r="F120" s="2281"/>
      <c r="G120" s="2282"/>
      <c r="H120" s="2283" t="s">
        <v>39</v>
      </c>
      <c r="I120" s="2284"/>
      <c r="J120" s="2284"/>
      <c r="K120" s="2284"/>
      <c r="L120" s="2285"/>
      <c r="M120" s="2286" t="s">
        <v>38</v>
      </c>
      <c r="N120" s="2287"/>
      <c r="O120" s="2287"/>
      <c r="P120" s="2287"/>
      <c r="Q120" s="2288"/>
      <c r="R120" s="1811" t="s">
        <v>137</v>
      </c>
      <c r="S120" s="1848"/>
      <c r="T120" s="1849"/>
      <c r="U120" s="312"/>
      <c r="V120" s="312"/>
      <c r="W120" s="312"/>
      <c r="X120" s="312"/>
      <c r="Y120" s="312"/>
      <c r="Z120" s="312"/>
      <c r="AA120" s="312"/>
      <c r="AB120" s="312"/>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633"/>
      <c r="BA120" s="217" t="s">
        <v>128</v>
      </c>
      <c r="BB120" s="116" t="s">
        <v>98</v>
      </c>
      <c r="BC120" s="2335" t="s">
        <v>114</v>
      </c>
      <c r="BD120" s="2336"/>
      <c r="BE120" s="2336"/>
      <c r="BF120" s="2336"/>
      <c r="BG120" s="2337"/>
      <c r="BH120" s="2338" t="s">
        <v>39</v>
      </c>
      <c r="BI120" s="2336"/>
      <c r="BJ120" s="2336"/>
      <c r="BK120" s="2336"/>
      <c r="BL120" s="2337"/>
      <c r="BM120" s="2338" t="s">
        <v>38</v>
      </c>
      <c r="BN120" s="2336"/>
      <c r="BO120" s="2336"/>
      <c r="BP120" s="2336"/>
      <c r="BQ120" s="2339"/>
      <c r="BR120" s="1827" t="s">
        <v>137</v>
      </c>
      <c r="BS120" s="1828"/>
      <c r="BT120" s="1828"/>
      <c r="BU120" s="1967"/>
      <c r="BV120" s="1967"/>
      <c r="BW120" s="1967"/>
      <c r="BX120" s="1967"/>
      <c r="BY120" s="1968"/>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12.75" x14ac:dyDescent="0.2">
      <c r="A121" s="187" t="s">
        <v>87</v>
      </c>
      <c r="B121" s="245"/>
      <c r="C121" s="279" t="s">
        <v>0</v>
      </c>
      <c r="D121" s="280" t="s">
        <v>1</v>
      </c>
      <c r="E121" s="280" t="s">
        <v>2</v>
      </c>
      <c r="F121" s="280" t="s">
        <v>3</v>
      </c>
      <c r="G121" s="281" t="s">
        <v>4</v>
      </c>
      <c r="H121" s="751" t="s">
        <v>0</v>
      </c>
      <c r="I121" s="700" t="s">
        <v>1</v>
      </c>
      <c r="J121" s="700" t="s">
        <v>2</v>
      </c>
      <c r="K121" s="700" t="s">
        <v>3</v>
      </c>
      <c r="L121" s="701" t="s">
        <v>4</v>
      </c>
      <c r="M121" s="738" t="s">
        <v>0</v>
      </c>
      <c r="N121" s="700" t="s">
        <v>1</v>
      </c>
      <c r="O121" s="700" t="s">
        <v>2</v>
      </c>
      <c r="P121" s="700" t="s">
        <v>3</v>
      </c>
      <c r="Q121" s="768" t="s">
        <v>4</v>
      </c>
      <c r="R121" s="751" t="s">
        <v>146</v>
      </c>
      <c r="S121" s="700" t="s">
        <v>147</v>
      </c>
      <c r="T121" s="702" t="s">
        <v>148</v>
      </c>
      <c r="U121" s="312"/>
      <c r="V121" s="312"/>
      <c r="W121" s="312"/>
      <c r="X121" s="312"/>
      <c r="Y121" s="312"/>
      <c r="Z121" s="312"/>
      <c r="AA121" s="312"/>
      <c r="AB121" s="312"/>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633"/>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146</v>
      </c>
      <c r="BS121" s="172" t="s">
        <v>147</v>
      </c>
      <c r="BT121" s="1914" t="s">
        <v>148</v>
      </c>
      <c r="BU121" s="1969"/>
      <c r="BV121" s="1969"/>
      <c r="BW121" s="1969"/>
      <c r="BX121" s="1969"/>
      <c r="BY121" s="1970"/>
      <c r="BZ121" s="1970"/>
      <c r="CA121" s="1970"/>
      <c r="CB121" s="1970"/>
      <c r="CC121" s="1970"/>
      <c r="CD121" s="1970"/>
      <c r="CE121" s="1970"/>
      <c r="CF121" s="1970"/>
      <c r="CG121" s="1970"/>
      <c r="CH121" s="1970"/>
      <c r="CI121" s="1970"/>
      <c r="CJ121" s="1970"/>
      <c r="CK121" s="1970"/>
      <c r="CL121" s="1970"/>
      <c r="CM121" s="1970"/>
      <c r="CN121" s="1970"/>
      <c r="CO121" s="1970"/>
      <c r="CP121" s="1970"/>
      <c r="CQ121" s="1970"/>
      <c r="CR121" s="1970"/>
      <c r="CS121" s="1970"/>
      <c r="CT121" s="1970"/>
      <c r="CU121" s="1970"/>
      <c r="CV121" s="1970"/>
      <c r="CW121" s="1970"/>
      <c r="CX121" s="1970"/>
      <c r="CY121" s="1970"/>
      <c r="CZ121" s="1970"/>
    </row>
    <row r="122" s="135" customFormat="true" ht="15" customHeight="true" x14ac:dyDescent="0.2">
      <c r="A122" s="2289" t="s">
        <v>18</v>
      </c>
      <c r="B122" s="977" t="s">
        <v>14</v>
      </c>
      <c r="C122" s="872">
        <v>9.6066630169291187</v>
      </c>
      <c r="D122" s="873">
        <v>7.3468217845911985</v>
      </c>
      <c r="E122" s="873">
        <v>18.549219341118999</v>
      </c>
      <c r="F122" s="873">
        <v>65.014637966682713</v>
      </c>
      <c r="G122" s="874">
        <v>86.221211037583799</v>
      </c>
      <c r="H122" s="875">
        <v>55.435016653489953</v>
      </c>
      <c r="I122" s="873">
        <v>73.541038763691631</v>
      </c>
      <c r="J122" s="873">
        <v>87.127994662103376</v>
      </c>
      <c r="K122" s="873">
        <v>89.313241680712849</v>
      </c>
      <c r="L122" s="876">
        <v>82.21708718677219</v>
      </c>
      <c r="M122" s="877">
        <v>2.7385150960945555</v>
      </c>
      <c r="N122" s="873">
        <v>2.5190546926829245</v>
      </c>
      <c r="O122" s="873">
        <v>5.5390057571148006</v>
      </c>
      <c r="P122" s="873">
        <v>8.6903775455177321</v>
      </c>
      <c r="Q122" s="874">
        <v>43.452523678514524</v>
      </c>
      <c r="R122" s="875">
        <v>35.275938075962507</v>
      </c>
      <c r="S122" s="873">
        <v>43.685283668446786</v>
      </c>
      <c r="T122" s="1866">
        <v>39.969942241340519</v>
      </c>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633"/>
      <c r="BA122" s="2340" t="s">
        <v>18</v>
      </c>
      <c r="BB122" s="155" t="s">
        <v>14</v>
      </c>
      <c r="BC122" s="368">
        <v>652.16973261762848</v>
      </c>
      <c r="BD122" s="370">
        <v>499.12841753741515</v>
      </c>
      <c r="BE122" s="370">
        <v>1260.6370581067472</v>
      </c>
      <c r="BF122" s="370">
        <v>4415.2274577215567</v>
      </c>
      <c r="BG122" s="372">
        <v>5853.9593665317389</v>
      </c>
      <c r="BH122" s="374">
        <v>1435.4999535978766</v>
      </c>
      <c r="BI122" s="370">
        <v>1902.0796843246264</v>
      </c>
      <c r="BJ122" s="370">
        <v>2258.0699244186235</v>
      </c>
      <c r="BK122" s="370">
        <v>2314.2481850300137</v>
      </c>
      <c r="BL122" s="372">
        <v>2126.2071932398294</v>
      </c>
      <c r="BM122" s="374">
        <v>115.0250781918805</v>
      </c>
      <c r="BN122" s="370">
        <v>105.86564785911631</v>
      </c>
      <c r="BO122" s="370">
        <v>232.82592471367317</v>
      </c>
      <c r="BP122" s="370">
        <v>365.55980113278144</v>
      </c>
      <c r="BQ122" s="372">
        <v>1825.7406400066702</v>
      </c>
      <c r="BR122" s="374">
        <v>7693.3062026885054</v>
      </c>
      <c r="BS122" s="370">
        <v>1544.1369836097858</v>
      </c>
      <c r="BT122" s="1915">
        <v>3443.6788462167774</v>
      </c>
      <c r="BU122" s="1971"/>
      <c r="BV122" s="1971"/>
      <c r="BW122" s="1971"/>
      <c r="BX122" s="1971"/>
      <c r="BY122" s="1972"/>
      <c r="BZ122" s="1972"/>
      <c r="CA122" s="1972"/>
      <c r="CB122" s="1972"/>
      <c r="CC122" s="1972"/>
      <c r="CD122" s="1972"/>
      <c r="CE122" s="1972"/>
      <c r="CF122" s="1972"/>
      <c r="CG122" s="1972"/>
      <c r="CH122" s="1972"/>
      <c r="CI122" s="1972"/>
      <c r="CJ122" s="1972"/>
      <c r="CK122" s="1972"/>
      <c r="CL122" s="1972"/>
      <c r="CM122" s="1972"/>
      <c r="CN122" s="1972"/>
      <c r="CO122" s="1972"/>
      <c r="CP122" s="1972"/>
      <c r="CQ122" s="1972"/>
      <c r="CR122" s="1972"/>
      <c r="CS122" s="1972"/>
      <c r="CT122" s="1972"/>
      <c r="CU122" s="1972"/>
      <c r="CV122" s="1972"/>
      <c r="CW122" s="1972"/>
      <c r="CX122" s="1972"/>
      <c r="CY122" s="1972"/>
      <c r="CZ122" s="1973"/>
    </row>
    <row r="123" s="135" customFormat="true" ht="15" customHeight="true" x14ac:dyDescent="0.2">
      <c r="A123" s="2268"/>
      <c r="B123" s="978" t="s">
        <v>52</v>
      </c>
      <c r="C123" s="878">
        <v>90.393336983070867</v>
      </c>
      <c r="D123" s="879">
        <v>92.653178215408872</v>
      </c>
      <c r="E123" s="879">
        <v>81.450780658881044</v>
      </c>
      <c r="F123" s="879">
        <v>34.985362033317614</v>
      </c>
      <c r="G123" s="880">
        <v>13.77878896241635</v>
      </c>
      <c r="H123" s="881">
        <v>44.564983346509997</v>
      </c>
      <c r="I123" s="879">
        <v>26.458961236308497</v>
      </c>
      <c r="J123" s="879">
        <v>12.87200533789653</v>
      </c>
      <c r="K123" s="879">
        <v>10.686758319287115</v>
      </c>
      <c r="L123" s="882">
        <v>17.782912813227753</v>
      </c>
      <c r="M123" s="883">
        <v>97.261484903905483</v>
      </c>
      <c r="N123" s="879">
        <v>97.480945307317072</v>
      </c>
      <c r="O123" s="879">
        <v>94.460994242885192</v>
      </c>
      <c r="P123" s="879">
        <v>91.309622454482238</v>
      </c>
      <c r="Q123" s="880">
        <v>56.547476321485604</v>
      </c>
      <c r="R123" s="881">
        <v>64.724061924037358</v>
      </c>
      <c r="S123" s="879">
        <v>56.314716331552987</v>
      </c>
      <c r="T123" s="1867">
        <v>60.030057758659161</v>
      </c>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633"/>
      <c r="BA123" s="2341"/>
      <c r="BB123" s="156" t="s">
        <v>52</v>
      </c>
      <c r="BC123" s="369">
        <v>6136.5531721866455</v>
      </c>
      <c r="BD123" s="371">
        <v>6294.6721151535885</v>
      </c>
      <c r="BE123" s="371">
        <v>5535.5360579889239</v>
      </c>
      <c r="BF123" s="371">
        <v>2375.9008109372503</v>
      </c>
      <c r="BG123" s="373">
        <v>935.50612123554436</v>
      </c>
      <c r="BH123" s="375">
        <v>1154.0184415544461</v>
      </c>
      <c r="BI123" s="371">
        <v>684.3397031367806</v>
      </c>
      <c r="BJ123" s="371">
        <v>333.59987491026743</v>
      </c>
      <c r="BK123" s="371">
        <v>276.91091017252177</v>
      </c>
      <c r="BL123" s="373">
        <v>459.88198358752862</v>
      </c>
      <c r="BM123" s="375">
        <v>4085.2467536457393</v>
      </c>
      <c r="BN123" s="371">
        <v>4096.7286096861171</v>
      </c>
      <c r="BO123" s="371">
        <v>3970.5624616336499</v>
      </c>
      <c r="BP123" s="371">
        <v>3840.9294937003001</v>
      </c>
      <c r="BQ123" s="373">
        <v>2375.9500454745639</v>
      </c>
      <c r="BR123" s="375">
        <v>14115.628222022986</v>
      </c>
      <c r="BS123" s="371">
        <v>1990.5475919308988</v>
      </c>
      <c r="BT123" s="1916">
        <v>5171.9924635480975</v>
      </c>
      <c r="BU123" s="1974"/>
      <c r="BV123" s="1974"/>
      <c r="BW123" s="1974"/>
      <c r="BX123" s="1974"/>
      <c r="BY123" s="1975"/>
      <c r="BZ123" s="1975"/>
      <c r="CA123" s="1975"/>
      <c r="CB123" s="1975"/>
      <c r="CC123" s="1975"/>
      <c r="CD123" s="1975"/>
      <c r="CE123" s="1975"/>
      <c r="CF123" s="1975"/>
      <c r="CG123" s="1975"/>
      <c r="CH123" s="1975"/>
      <c r="CI123" s="1975"/>
      <c r="CJ123" s="1975"/>
      <c r="CK123" s="1975"/>
      <c r="CL123" s="1975"/>
      <c r="CM123" s="1975"/>
      <c r="CN123" s="1975"/>
      <c r="CO123" s="1975"/>
      <c r="CP123" s="1975"/>
      <c r="CQ123" s="1975"/>
      <c r="CR123" s="1975"/>
      <c r="CS123" s="1975"/>
      <c r="CT123" s="1975"/>
      <c r="CU123" s="1975"/>
      <c r="CV123" s="1975"/>
      <c r="CW123" s="1975"/>
      <c r="CX123" s="1975"/>
      <c r="CY123" s="1975"/>
      <c r="CZ123" s="1976"/>
    </row>
    <row r="124" s="135" customFormat="true" ht="15" customHeight="true" x14ac:dyDescent="0.2">
      <c r="A124" s="2268" t="s">
        <v>51</v>
      </c>
      <c r="B124" s="978" t="s">
        <v>15</v>
      </c>
      <c r="C124" s="878">
        <v>5.5961760974488728</v>
      </c>
      <c r="D124" s="879">
        <v>4.0035074882767798</v>
      </c>
      <c r="E124" s="879">
        <v>10.779683815555641</v>
      </c>
      <c r="F124" s="879">
        <v>35.023014194919476</v>
      </c>
      <c r="G124" s="880">
        <v>59.276649132802305</v>
      </c>
      <c r="H124" s="881">
        <v>32.257205474509924</v>
      </c>
      <c r="I124" s="879">
        <v>40.986444798622962</v>
      </c>
      <c r="J124" s="879">
        <v>48.344920363159879</v>
      </c>
      <c r="K124" s="879">
        <v>55.310029052800417</v>
      </c>
      <c r="L124" s="882">
        <v>70.365829100971368</v>
      </c>
      <c r="M124" s="883">
        <v>1.6774019672997127</v>
      </c>
      <c r="N124" s="879">
        <v>0.96278524090131523</v>
      </c>
      <c r="O124" s="879">
        <v>3.3358651545634643</v>
      </c>
      <c r="P124" s="879">
        <v>4.1607707451171612</v>
      </c>
      <c r="Q124" s="880">
        <v>22.802280400227744</v>
      </c>
      <c r="R124" s="881">
        <v>20.723934608621214</v>
      </c>
      <c r="S124" s="879">
        <v>20.582844003394836</v>
      </c>
      <c r="T124" s="1867">
        <v>29.408056044063542</v>
      </c>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633"/>
      <c r="BA124" s="2341" t="s">
        <v>51</v>
      </c>
      <c r="BB124" s="156" t="s">
        <v>15</v>
      </c>
      <c r="BC124" s="369">
        <v>379.90888852069367</v>
      </c>
      <c r="BD124" s="371">
        <v>271.42153511273835</v>
      </c>
      <c r="BE124" s="371">
        <v>730.55737023011648</v>
      </c>
      <c r="BF124" s="371">
        <v>2366.4428523288057</v>
      </c>
      <c r="BG124" s="373">
        <v>4009.6847490860473</v>
      </c>
      <c r="BH124" s="375">
        <v>835.30626952451701</v>
      </c>
      <c r="BI124" s="371">
        <v>1057.7832115929227</v>
      </c>
      <c r="BJ124" s="371">
        <v>1247.5208784314236</v>
      </c>
      <c r="BK124" s="371">
        <v>1428.5726889428381</v>
      </c>
      <c r="BL124" s="373">
        <v>1811.4149880264276</v>
      </c>
      <c r="BM124" s="375">
        <v>70.455442339179896</v>
      </c>
      <c r="BN124" s="371">
        <v>40.461957246611718</v>
      </c>
      <c r="BO124" s="371">
        <v>139.74544242585577</v>
      </c>
      <c r="BP124" s="371">
        <v>174.32842478252877</v>
      </c>
      <c r="BQ124" s="373">
        <v>952.42609196609408</v>
      </c>
      <c r="BR124" s="375">
        <v>4517.2167963783832</v>
      </c>
      <c r="BS124" s="371">
        <v>719.80138524263702</v>
      </c>
      <c r="BT124" s="1916">
        <v>2520.9972136573815</v>
      </c>
      <c r="BU124" s="1974"/>
      <c r="BV124" s="1974"/>
      <c r="BW124" s="1974"/>
      <c r="BX124" s="1974"/>
      <c r="BY124" s="1975"/>
      <c r="BZ124" s="1975"/>
      <c r="CA124" s="1975"/>
      <c r="CB124" s="1975"/>
      <c r="CC124" s="1975"/>
      <c r="CD124" s="1975"/>
      <c r="CE124" s="1975"/>
      <c r="CF124" s="1975"/>
      <c r="CG124" s="1975"/>
      <c r="CH124" s="1975"/>
      <c r="CI124" s="1975"/>
      <c r="CJ124" s="1975"/>
      <c r="CK124" s="1975"/>
      <c r="CL124" s="1975"/>
      <c r="CM124" s="1975"/>
      <c r="CN124" s="1975"/>
      <c r="CO124" s="1975"/>
      <c r="CP124" s="1975"/>
      <c r="CQ124" s="1975"/>
      <c r="CR124" s="1975"/>
      <c r="CS124" s="1975"/>
      <c r="CT124" s="1975"/>
      <c r="CU124" s="1975"/>
      <c r="CV124" s="1975"/>
      <c r="CW124" s="1975"/>
      <c r="CX124" s="1975"/>
      <c r="CY124" s="1975"/>
      <c r="CZ124" s="1976"/>
    </row>
    <row r="125" s="135" customFormat="true" ht="15" customHeight="true" x14ac:dyDescent="0.2">
      <c r="A125" s="2268"/>
      <c r="B125" s="978" t="s">
        <v>16</v>
      </c>
      <c r="C125" s="878">
        <v>4.0104869194802486</v>
      </c>
      <c r="D125" s="879">
        <v>3.149154739512344</v>
      </c>
      <c r="E125" s="879">
        <v>7.5411341156465097</v>
      </c>
      <c r="F125" s="879">
        <v>29.813995181711999</v>
      </c>
      <c r="G125" s="880">
        <v>26.893418695421069</v>
      </c>
      <c r="H125" s="881">
        <v>23.177811178980008</v>
      </c>
      <c r="I125" s="879">
        <v>32.497109148236412</v>
      </c>
      <c r="J125" s="879">
        <v>38.727152205296484</v>
      </c>
      <c r="K125" s="879">
        <v>33.96881506537072</v>
      </c>
      <c r="L125" s="882">
        <v>11.769696287944223</v>
      </c>
      <c r="M125" s="883">
        <v>1.0611131287948428</v>
      </c>
      <c r="N125" s="879">
        <v>1.5562694517816094</v>
      </c>
      <c r="O125" s="879">
        <v>1.8827900669911319</v>
      </c>
      <c r="P125" s="879">
        <v>4.1661295215367291</v>
      </c>
      <c r="Q125" s="880">
        <v>20.314482558242837</v>
      </c>
      <c r="R125" s="881">
        <v>14.516863117238232</v>
      </c>
      <c r="S125" s="879">
        <v>22.497106374533079</v>
      </c>
      <c r="T125" s="1867">
        <v>10.259372621262893</v>
      </c>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633"/>
      <c r="BA125" s="2341"/>
      <c r="BB125" s="156" t="s">
        <v>16</v>
      </c>
      <c r="BC125" s="369">
        <v>272.26084409693505</v>
      </c>
      <c r="BD125" s="371">
        <v>213.4998913350112</v>
      </c>
      <c r="BE125" s="371">
        <v>511.07538981145478</v>
      </c>
      <c r="BF125" s="371">
        <v>2014.4786911962137</v>
      </c>
      <c r="BG125" s="373">
        <v>1819.1671150679563</v>
      </c>
      <c r="BH125" s="375">
        <v>600.19368407335901</v>
      </c>
      <c r="BI125" s="371">
        <v>838.68939233934645</v>
      </c>
      <c r="BJ125" s="371">
        <v>999.33830845886894</v>
      </c>
      <c r="BK125" s="371">
        <v>877.36206813078252</v>
      </c>
      <c r="BL125" s="373">
        <v>302.98519228570939</v>
      </c>
      <c r="BM125" s="375">
        <v>44.5696358527006</v>
      </c>
      <c r="BN125" s="371">
        <v>65.403690612504604</v>
      </c>
      <c r="BO125" s="371">
        <v>78.873491198151683</v>
      </c>
      <c r="BP125" s="371">
        <v>174.55294737923305</v>
      </c>
      <c r="BQ125" s="373">
        <v>848.51352117691545</v>
      </c>
      <c r="BR125" s="375">
        <v>3164.2552026117023</v>
      </c>
      <c r="BS125" s="371">
        <v>786.74493814698303</v>
      </c>
      <c r="BT125" s="1916">
        <v>879.48179074888515</v>
      </c>
      <c r="BU125" s="1974"/>
      <c r="BV125" s="1974"/>
      <c r="BW125" s="1974"/>
      <c r="BX125" s="1974"/>
      <c r="BY125" s="1975"/>
      <c r="BZ125" s="1975"/>
      <c r="CA125" s="1975"/>
      <c r="CB125" s="1975"/>
      <c r="CC125" s="1975"/>
      <c r="CD125" s="1975"/>
      <c r="CE125" s="1975"/>
      <c r="CF125" s="1975"/>
      <c r="CG125" s="1975"/>
      <c r="CH125" s="1975"/>
      <c r="CI125" s="1975"/>
      <c r="CJ125" s="1975"/>
      <c r="CK125" s="1975"/>
      <c r="CL125" s="1975"/>
      <c r="CM125" s="1975"/>
      <c r="CN125" s="1975"/>
      <c r="CO125" s="1975"/>
      <c r="CP125" s="1975"/>
      <c r="CQ125" s="1975"/>
      <c r="CR125" s="1975"/>
      <c r="CS125" s="1975"/>
      <c r="CT125" s="1975"/>
      <c r="CU125" s="1975"/>
      <c r="CV125" s="1975"/>
      <c r="CW125" s="1975"/>
      <c r="CX125" s="1975"/>
      <c r="CY125" s="1975"/>
      <c r="CZ125" s="1976"/>
    </row>
    <row r="126" s="135" customFormat="true" ht="15" customHeight="true" x14ac:dyDescent="0.2">
      <c r="A126" s="2268"/>
      <c r="B126" s="978" t="s">
        <v>22</v>
      </c>
      <c r="C126" s="878">
        <v>5.3670181874620253</v>
      </c>
      <c r="D126" s="879">
        <v>3.569426328298305</v>
      </c>
      <c r="E126" s="879">
        <v>6.3435015218931285</v>
      </c>
      <c r="F126" s="879">
        <v>15.87063977562542</v>
      </c>
      <c r="G126" s="880">
        <v>13.459107677504239</v>
      </c>
      <c r="H126" s="881">
        <v>16.711193993596137</v>
      </c>
      <c r="I126" s="879">
        <v>17.163368900768791</v>
      </c>
      <c r="J126" s="879">
        <v>11.944019881134945</v>
      </c>
      <c r="K126" s="879">
        <v>10.684585325322388</v>
      </c>
      <c r="L126" s="882">
        <v>17.86447461108434</v>
      </c>
      <c r="M126" s="883">
        <v>3.4709638881577671</v>
      </c>
      <c r="N126" s="879">
        <v>2.651038470072804</v>
      </c>
      <c r="O126" s="879">
        <v>2.3256427568789784</v>
      </c>
      <c r="P126" s="879">
        <v>4.218616762477609</v>
      </c>
      <c r="Q126" s="880">
        <v>13.596124934018217</v>
      </c>
      <c r="R126" s="881">
        <v>6.4761315210033308</v>
      </c>
      <c r="S126" s="879">
        <v>6.9424520246183894</v>
      </c>
      <c r="T126" s="1867">
        <v>15.918800286865473</v>
      </c>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633"/>
      <c r="BA126" s="2341"/>
      <c r="BB126" s="156" t="s">
        <v>22</v>
      </c>
      <c r="BC126" s="369">
        <v>364.35199299724582</v>
      </c>
      <c r="BD126" s="371">
        <v>241.99259682552952</v>
      </c>
      <c r="BE126" s="371">
        <v>429.90980711303081</v>
      </c>
      <c r="BF126" s="371">
        <v>1072.3509361556355</v>
      </c>
      <c r="BG126" s="373">
        <v>910.42222494543353</v>
      </c>
      <c r="BH126" s="375">
        <v>432.73944251376219</v>
      </c>
      <c r="BI126" s="371">
        <v>442.95433689870242</v>
      </c>
      <c r="BJ126" s="371">
        <v>308.2105433660073</v>
      </c>
      <c r="BK126" s="371">
        <v>275.96634913830644</v>
      </c>
      <c r="BL126" s="373">
        <v>459.88198358752862</v>
      </c>
      <c r="BM126" s="375">
        <v>145.78991848754646</v>
      </c>
      <c r="BN126" s="371">
        <v>111.41239050859468</v>
      </c>
      <c r="BO126" s="371">
        <v>97.42539369133145</v>
      </c>
      <c r="BP126" s="371">
        <v>176.75206350336524</v>
      </c>
      <c r="BQ126" s="373">
        <v>567.89513634173204</v>
      </c>
      <c r="BR126" s="375">
        <v>1411.6088780777154</v>
      </c>
      <c r="BS126" s="371">
        <v>242.7840673269765</v>
      </c>
      <c r="BT126" s="1916">
        <v>1364.6346126321832</v>
      </c>
      <c r="BU126" s="1974"/>
      <c r="BV126" s="1974"/>
      <c r="BW126" s="1974"/>
      <c r="BX126" s="1974"/>
      <c r="BY126" s="1975"/>
      <c r="BZ126" s="1975"/>
      <c r="CA126" s="1975"/>
      <c r="CB126" s="1975"/>
      <c r="CC126" s="1975"/>
      <c r="CD126" s="1975"/>
      <c r="CE126" s="1975"/>
      <c r="CF126" s="1975"/>
      <c r="CG126" s="1975"/>
      <c r="CH126" s="1975"/>
      <c r="CI126" s="1975"/>
      <c r="CJ126" s="1975"/>
      <c r="CK126" s="1975"/>
      <c r="CL126" s="1975"/>
      <c r="CM126" s="1975"/>
      <c r="CN126" s="1975"/>
      <c r="CO126" s="1975"/>
      <c r="CP126" s="1975"/>
      <c r="CQ126" s="1975"/>
      <c r="CR126" s="1975"/>
      <c r="CS126" s="1975"/>
      <c r="CT126" s="1975"/>
      <c r="CU126" s="1975"/>
      <c r="CV126" s="1975"/>
      <c r="CW126" s="1975"/>
      <c r="CX126" s="1975"/>
      <c r="CY126" s="1975"/>
      <c r="CZ126" s="1976"/>
    </row>
    <row r="127" s="135" customFormat="true" ht="15" customHeight="true" x14ac:dyDescent="0.2">
      <c r="A127" s="2268"/>
      <c r="B127" s="978" t="s">
        <v>19</v>
      </c>
      <c r="C127" s="878">
        <v>85.026318795608859</v>
      </c>
      <c r="D127" s="879">
        <v>89.277911443912629</v>
      </c>
      <c r="E127" s="879">
        <v>75.335680546904726</v>
      </c>
      <c r="F127" s="879">
        <v>19.292350847743371</v>
      </c>
      <c r="G127" s="880">
        <v>0.37082449427262965</v>
      </c>
      <c r="H127" s="881">
        <v>27.853789352913854</v>
      </c>
      <c r="I127" s="879">
        <v>9.3530771523719451</v>
      </c>
      <c r="J127" s="879">
        <v>0.98390755040865963</v>
      </c>
      <c r="K127" s="879">
        <v>3.6570556506476719E-2</v>
      </c>
      <c r="L127" s="882">
        <v>0</v>
      </c>
      <c r="M127" s="883">
        <v>93.790521015747672</v>
      </c>
      <c r="N127" s="879">
        <v>94.829906837244252</v>
      </c>
      <c r="O127" s="879">
        <v>92.455702021566424</v>
      </c>
      <c r="P127" s="879">
        <v>87.454482970868426</v>
      </c>
      <c r="Q127" s="880">
        <v>43.287112107511206</v>
      </c>
      <c r="R127" s="881">
        <v>58.283070753137011</v>
      </c>
      <c r="S127" s="879">
        <v>49.977597597453418</v>
      </c>
      <c r="T127" s="1867">
        <v>44.413771047807934</v>
      </c>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633"/>
      <c r="BA127" s="2341"/>
      <c r="BB127" s="156" t="s">
        <v>19</v>
      </c>
      <c r="BC127" s="369">
        <v>5772.201179189401</v>
      </c>
      <c r="BD127" s="371">
        <v>6052.6795183280583</v>
      </c>
      <c r="BE127" s="371">
        <v>5105.62625087589</v>
      </c>
      <c r="BF127" s="371">
        <v>1303.5498747816112</v>
      </c>
      <c r="BG127" s="373">
        <v>25.083896290110971</v>
      </c>
      <c r="BH127" s="375">
        <v>721.27899904068374</v>
      </c>
      <c r="BI127" s="371">
        <v>241.38536623807835</v>
      </c>
      <c r="BJ127" s="371">
        <v>25.38933154426018</v>
      </c>
      <c r="BK127" s="371">
        <v>0.94456103421533621</v>
      </c>
      <c r="BL127" s="373">
        <v>0</v>
      </c>
      <c r="BM127" s="375">
        <v>3939.4568351581911</v>
      </c>
      <c r="BN127" s="371">
        <v>3985.3162191775218</v>
      </c>
      <c r="BO127" s="371">
        <v>3873.1370679423185</v>
      </c>
      <c r="BP127" s="371">
        <v>3664.1774301969331</v>
      </c>
      <c r="BQ127" s="373">
        <v>1808.0549091328303</v>
      </c>
      <c r="BR127" s="375">
        <v>12704.019343945243</v>
      </c>
      <c r="BS127" s="371">
        <v>1747.763524603922</v>
      </c>
      <c r="BT127" s="1916">
        <v>3807.3578509159197</v>
      </c>
      <c r="BU127" s="1974"/>
      <c r="BV127" s="1974"/>
      <c r="BW127" s="1974"/>
      <c r="BX127" s="1974"/>
      <c r="BY127" s="1975"/>
      <c r="BZ127" s="1975"/>
      <c r="CA127" s="1975"/>
      <c r="CB127" s="1975"/>
      <c r="CC127" s="1975"/>
      <c r="CD127" s="1975"/>
      <c r="CE127" s="1975"/>
      <c r="CF127" s="1975"/>
      <c r="CG127" s="1975"/>
      <c r="CH127" s="1975"/>
      <c r="CI127" s="1975"/>
      <c r="CJ127" s="1975"/>
      <c r="CK127" s="1975"/>
      <c r="CL127" s="1975"/>
      <c r="CM127" s="1975"/>
      <c r="CN127" s="1975"/>
      <c r="CO127" s="1975"/>
      <c r="CP127" s="1975"/>
      <c r="CQ127" s="1975"/>
      <c r="CR127" s="1975"/>
      <c r="CS127" s="1975"/>
      <c r="CT127" s="1975"/>
      <c r="CU127" s="1975"/>
      <c r="CV127" s="1975"/>
      <c r="CW127" s="1975"/>
      <c r="CX127" s="1975"/>
      <c r="CY127" s="1975"/>
      <c r="CZ127" s="1976"/>
    </row>
    <row r="128" s="135" customFormat="true" ht="15" customHeight="true" x14ac:dyDescent="0.2">
      <c r="A128" s="2268" t="s">
        <v>166</v>
      </c>
      <c r="B128" s="978" t="s">
        <v>50</v>
      </c>
      <c r="C128" s="878">
        <v>41.746930358781832</v>
      </c>
      <c r="D128" s="879">
        <v>44.027728966110338</v>
      </c>
      <c r="E128" s="879">
        <v>41.161558091809965</v>
      </c>
      <c r="F128" s="879">
        <v>45.982989450555252</v>
      </c>
      <c r="G128" s="880">
        <v>31.20969888178811</v>
      </c>
      <c r="H128" s="881">
        <v>41.810776974883126</v>
      </c>
      <c r="I128" s="879">
        <v>44.22364924230137</v>
      </c>
      <c r="J128" s="879">
        <v>44.477122299861513</v>
      </c>
      <c r="K128" s="879">
        <v>38.04800050996289</v>
      </c>
      <c r="L128" s="882">
        <v>14.32960492090865</v>
      </c>
      <c r="M128" s="883">
        <v>38.747755318497774</v>
      </c>
      <c r="N128" s="879">
        <v>61.779899273409647</v>
      </c>
      <c r="O128" s="879">
        <v>36.078069676161967</v>
      </c>
      <c r="P128" s="879">
        <v>50.032177498516617</v>
      </c>
      <c r="Q128" s="880">
        <v>47.115045667527056</v>
      </c>
      <c r="R128" s="881">
        <v>41.193344231779093</v>
      </c>
      <c r="S128" s="879">
        <v>52.22175554329209</v>
      </c>
      <c r="T128" s="1867">
        <v>25.863467752904029</v>
      </c>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633"/>
      <c r="BA128" s="2341" t="s">
        <v>108</v>
      </c>
      <c r="BB128" s="156" t="s">
        <v>50</v>
      </c>
      <c r="BC128" s="1044" t="s">
        <v>36</v>
      </c>
      <c r="BD128" s="1063" t="s">
        <v>36</v>
      </c>
      <c r="BE128" s="1063" t="s">
        <v>36</v>
      </c>
      <c r="BF128" s="1063" t="s">
        <v>36</v>
      </c>
      <c r="BG128" s="1083" t="s">
        <v>36</v>
      </c>
      <c r="BH128" s="1103" t="s">
        <v>36</v>
      </c>
      <c r="BI128" s="1063" t="s">
        <v>36</v>
      </c>
      <c r="BJ128" s="1063" t="s">
        <v>36</v>
      </c>
      <c r="BK128" s="1063" t="s">
        <v>36</v>
      </c>
      <c r="BL128" s="1083" t="s">
        <v>36</v>
      </c>
      <c r="BM128" s="1103" t="s">
        <v>36</v>
      </c>
      <c r="BN128" s="1063" t="s">
        <v>36</v>
      </c>
      <c r="BO128" s="1063" t="s">
        <v>36</v>
      </c>
      <c r="BP128" s="1063" t="s">
        <v>36</v>
      </c>
      <c r="BQ128" s="1083" t="s">
        <v>36</v>
      </c>
      <c r="BR128" s="1103" t="s">
        <v>36</v>
      </c>
      <c r="BS128" s="1063" t="s">
        <v>36</v>
      </c>
      <c r="BT128" s="1917" t="s">
        <v>36</v>
      </c>
      <c r="BU128" s="1977"/>
      <c r="BV128" s="1977"/>
      <c r="BW128" s="1977"/>
      <c r="BX128" s="1977"/>
      <c r="BY128" s="1976"/>
      <c r="BZ128" s="1976"/>
      <c r="CA128" s="1976"/>
      <c r="CB128" s="1976"/>
      <c r="CC128" s="1976"/>
      <c r="CD128" s="1976"/>
      <c r="CE128" s="1976"/>
      <c r="CF128" s="1976"/>
      <c r="CG128" s="1976"/>
      <c r="CH128" s="1976"/>
      <c r="CI128" s="1976"/>
      <c r="CJ128" s="1976"/>
      <c r="CK128" s="1976"/>
      <c r="CL128" s="1976"/>
      <c r="CM128" s="1976"/>
      <c r="CN128" s="1976"/>
      <c r="CO128" s="1976"/>
      <c r="CP128" s="1976"/>
      <c r="CQ128" s="1976"/>
      <c r="CR128" s="1976"/>
      <c r="CS128" s="1976"/>
      <c r="CT128" s="1976"/>
      <c r="CU128" s="1976"/>
      <c r="CV128" s="1976"/>
      <c r="CW128" s="1976"/>
      <c r="CX128" s="1976"/>
      <c r="CY128" s="1976"/>
      <c r="CZ128" s="1976"/>
    </row>
    <row r="129" s="135" customFormat="true" ht="15" customHeight="true" x14ac:dyDescent="0.2">
      <c r="A129" s="2269"/>
      <c r="B129" s="979" t="s">
        <v>49</v>
      </c>
      <c r="C129" s="884">
        <v>58.253069641218204</v>
      </c>
      <c r="D129" s="885">
        <v>55.972271033889697</v>
      </c>
      <c r="E129" s="885">
        <v>58.838441908190042</v>
      </c>
      <c r="F129" s="885">
        <v>54.017010549444656</v>
      </c>
      <c r="G129" s="886">
        <v>68.790301118211957</v>
      </c>
      <c r="H129" s="887">
        <v>58.189223025116831</v>
      </c>
      <c r="I129" s="885">
        <v>55.77635075769858</v>
      </c>
      <c r="J129" s="885">
        <v>55.522877700138537</v>
      </c>
      <c r="K129" s="885">
        <v>61.951999490037139</v>
      </c>
      <c r="L129" s="888">
        <v>85.670395079091335</v>
      </c>
      <c r="M129" s="889">
        <v>61.252244681502219</v>
      </c>
      <c r="N129" s="885">
        <v>38.220100726590374</v>
      </c>
      <c r="O129" s="885">
        <v>63.921930323838041</v>
      </c>
      <c r="P129" s="885">
        <v>49.967822501483369</v>
      </c>
      <c r="Q129" s="886">
        <v>52.88495433247278</v>
      </c>
      <c r="R129" s="887">
        <v>58.806655768221106</v>
      </c>
      <c r="S129" s="885">
        <v>47.778244456707789</v>
      </c>
      <c r="T129" s="1868">
        <v>74.136532247096156</v>
      </c>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633"/>
      <c r="BA129" s="2342"/>
      <c r="BB129" s="157" t="s">
        <v>49</v>
      </c>
      <c r="BC129" s="1045" t="s">
        <v>36</v>
      </c>
      <c r="BD129" s="1064" t="s">
        <v>36</v>
      </c>
      <c r="BE129" s="1064" t="s">
        <v>36</v>
      </c>
      <c r="BF129" s="1064" t="s">
        <v>36</v>
      </c>
      <c r="BG129" s="1084" t="s">
        <v>36</v>
      </c>
      <c r="BH129" s="1104" t="s">
        <v>36</v>
      </c>
      <c r="BI129" s="1064" t="s">
        <v>36</v>
      </c>
      <c r="BJ129" s="1064" t="s">
        <v>36</v>
      </c>
      <c r="BK129" s="1064" t="s">
        <v>36</v>
      </c>
      <c r="BL129" s="1084" t="s">
        <v>36</v>
      </c>
      <c r="BM129" s="1104" t="s">
        <v>36</v>
      </c>
      <c r="BN129" s="1064" t="s">
        <v>36</v>
      </c>
      <c r="BO129" s="1064" t="s">
        <v>36</v>
      </c>
      <c r="BP129" s="1064" t="s">
        <v>36</v>
      </c>
      <c r="BQ129" s="1084" t="s">
        <v>36</v>
      </c>
      <c r="BR129" s="1104" t="s">
        <v>36</v>
      </c>
      <c r="BS129" s="1064" t="s">
        <v>36</v>
      </c>
      <c r="BT129" s="1918" t="s">
        <v>36</v>
      </c>
      <c r="BU129" s="1978"/>
      <c r="BV129" s="1978"/>
      <c r="BW129" s="1978"/>
      <c r="BX129" s="1978"/>
      <c r="BY129" s="1979"/>
      <c r="BZ129" s="1979"/>
      <c r="CA129" s="1979"/>
      <c r="CB129" s="1979"/>
      <c r="CC129" s="1979"/>
      <c r="CD129" s="1979"/>
      <c r="CE129" s="1979"/>
      <c r="CF129" s="1979"/>
      <c r="CG129" s="1979"/>
      <c r="CH129" s="1979"/>
      <c r="CI129" s="1979"/>
      <c r="CJ129" s="1979"/>
      <c r="CK129" s="1979"/>
      <c r="CL129" s="1979"/>
      <c r="CM129" s="1979"/>
      <c r="CN129" s="1979"/>
      <c r="CO129" s="1979"/>
      <c r="CP129" s="1979"/>
      <c r="CQ129" s="1979"/>
      <c r="CR129" s="1979"/>
      <c r="CS129" s="1979"/>
      <c r="CT129" s="1979"/>
      <c r="CU129" s="1979"/>
      <c r="CV129" s="1979"/>
      <c r="CW129" s="1979"/>
      <c r="CX129" s="1979"/>
      <c r="CY129" s="1979"/>
      <c r="CZ129" s="1979"/>
    </row>
    <row r="130" s="131" customFormat="true" ht="15" customHeight="true" x14ac:dyDescent="0.2">
      <c r="A130" s="2270" t="s">
        <v>48</v>
      </c>
      <c r="B130" s="248" t="s">
        <v>43</v>
      </c>
      <c r="C130" s="254">
        <f>(C157+C158)/(C157+C158+C159)*100</f>
        <v>20.754210737413405</v>
      </c>
      <c r="D130" s="255">
        <f t="shared" ref="D130:T130" si="1">(D157+D158)/(D157+D158+D159)*100</f>
        <v>36.697640375422282</v>
      </c>
      <c r="E130" s="255">
        <f t="shared" si="1"/>
        <v>46.195477912826767</v>
      </c>
      <c r="F130" s="255">
        <f t="shared" si="1"/>
        <v>54.824866325078062</v>
      </c>
      <c r="G130" s="256">
        <f t="shared" si="1"/>
        <v>54.712910144306427</v>
      </c>
      <c r="H130" s="257">
        <f t="shared" si="1"/>
        <v>35.602538768731264</v>
      </c>
      <c r="I130" s="255">
        <f t="shared" si="1"/>
        <v>48.253781564342106</v>
      </c>
      <c r="J130" s="255">
        <f t="shared" si="1"/>
        <v>53.390543933571621</v>
      </c>
      <c r="K130" s="255">
        <f t="shared" si="1"/>
        <v>58.920470552904433</v>
      </c>
      <c r="L130" s="258">
        <f t="shared" si="1"/>
        <v>51.656601393906811</v>
      </c>
      <c r="M130" s="254">
        <f t="shared" si="1"/>
        <v>2.7655081949320159</v>
      </c>
      <c r="N130" s="255">
        <f t="shared" si="1"/>
        <v>23.021423691883943</v>
      </c>
      <c r="O130" s="255">
        <f t="shared" si="1"/>
        <v>49.461392208408547</v>
      </c>
      <c r="P130" s="255">
        <f t="shared" si="1"/>
        <v>42.732713771241009</v>
      </c>
      <c r="Q130" s="256">
        <f t="shared" si="1"/>
        <v>59.433521097955463</v>
      </c>
      <c r="R130" s="257">
        <f t="shared" si="1"/>
        <v>43.773967356926704</v>
      </c>
      <c r="S130" s="255">
        <f t="shared" si="1"/>
        <v>67.99812006882884</v>
      </c>
      <c r="T130" s="258">
        <f t="shared" si="1"/>
        <v>50.706943660252215</v>
      </c>
      <c r="U130" s="1890"/>
      <c r="V130" s="1890"/>
      <c r="W130" s="1890"/>
      <c r="X130" s="1890"/>
      <c r="Y130" s="1890"/>
      <c r="Z130" s="1890"/>
      <c r="AA130" s="1890"/>
      <c r="AB130" s="1890"/>
      <c r="AC130" s="1890"/>
      <c r="AD130" s="1890"/>
      <c r="AE130" s="1890"/>
      <c r="AF130" s="1890"/>
      <c r="AG130" s="1890"/>
      <c r="AH130" s="1890"/>
      <c r="AI130" s="1890"/>
      <c r="AJ130" s="1890"/>
      <c r="AK130" s="1890"/>
      <c r="AL130" s="1890"/>
      <c r="AM130" s="1890"/>
      <c r="AN130" s="1890"/>
      <c r="AO130" s="1890"/>
      <c r="AP130" s="1890"/>
      <c r="AQ130" s="1890"/>
      <c r="AR130" s="1890"/>
      <c r="AS130" s="1890"/>
      <c r="AT130" s="1890"/>
      <c r="AU130" s="1890"/>
      <c r="AV130" s="1890"/>
      <c r="AW130" s="1890"/>
      <c r="AX130" s="1890"/>
      <c r="AY130" s="1890"/>
      <c r="AZ130" s="645"/>
      <c r="BB130" s="133"/>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271"/>
      <c r="B131" s="240" t="s">
        <v>47</v>
      </c>
      <c r="C131" s="259"/>
      <c r="D131" s="260"/>
      <c r="E131" s="260"/>
      <c r="F131" s="260"/>
      <c r="G131" s="261"/>
      <c r="H131" s="262"/>
      <c r="I131" s="260"/>
      <c r="J131" s="260"/>
      <c r="K131" s="260"/>
      <c r="L131" s="263"/>
      <c r="M131" s="259"/>
      <c r="N131" s="260"/>
      <c r="O131" s="260"/>
      <c r="P131" s="260"/>
      <c r="Q131" s="261"/>
      <c r="R131" s="262"/>
      <c r="S131" s="260"/>
      <c r="T131" s="263"/>
      <c r="U131" s="1890"/>
      <c r="V131" s="1890"/>
      <c r="W131" s="1890"/>
      <c r="X131" s="1890"/>
      <c r="Y131" s="1890"/>
      <c r="Z131" s="1890"/>
      <c r="AA131" s="1890"/>
      <c r="AB131" s="1890"/>
      <c r="AC131" s="1890"/>
      <c r="AD131" s="1890"/>
      <c r="AE131" s="1890"/>
      <c r="AF131" s="1890"/>
      <c r="AG131" s="1890"/>
      <c r="AH131" s="1890"/>
      <c r="AI131" s="1890"/>
      <c r="AJ131" s="1890"/>
      <c r="AK131" s="1890"/>
      <c r="AL131" s="1890"/>
      <c r="AM131" s="1890"/>
      <c r="AN131" s="1890"/>
      <c r="AO131" s="1890"/>
      <c r="AP131" s="1890"/>
      <c r="AQ131" s="1890"/>
      <c r="AR131" s="1890"/>
      <c r="AS131" s="1890"/>
      <c r="AT131" s="1890"/>
      <c r="AU131" s="1890"/>
      <c r="AV131" s="1890"/>
      <c r="AW131" s="1890"/>
      <c r="AX131" s="1890"/>
      <c r="AY131" s="1890"/>
      <c r="AZ131" s="645"/>
      <c r="BB131" s="133"/>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272"/>
      <c r="B132" s="241" t="s">
        <v>47</v>
      </c>
      <c r="C132" s="264"/>
      <c r="D132" s="265"/>
      <c r="E132" s="265"/>
      <c r="F132" s="265"/>
      <c r="G132" s="266"/>
      <c r="H132" s="267"/>
      <c r="I132" s="265"/>
      <c r="J132" s="265"/>
      <c r="K132" s="265"/>
      <c r="L132" s="268"/>
      <c r="M132" s="264"/>
      <c r="N132" s="265"/>
      <c r="O132" s="265"/>
      <c r="P132" s="265"/>
      <c r="Q132" s="266"/>
      <c r="R132" s="1815"/>
      <c r="S132" s="1816"/>
      <c r="T132" s="1857"/>
      <c r="U132" s="1890"/>
      <c r="V132" s="1890"/>
      <c r="W132" s="1890"/>
      <c r="X132" s="1890"/>
      <c r="Y132" s="1890"/>
      <c r="Z132" s="1890"/>
      <c r="AA132" s="1890"/>
      <c r="AB132" s="1890"/>
      <c r="AC132" s="1890"/>
      <c r="AD132" s="1890"/>
      <c r="AE132" s="1890"/>
      <c r="AF132" s="1890"/>
      <c r="AG132" s="1890"/>
      <c r="AH132" s="1890"/>
      <c r="AI132" s="1890"/>
      <c r="AJ132" s="1890"/>
      <c r="AK132" s="1890"/>
      <c r="AL132" s="1890"/>
      <c r="AM132" s="1890"/>
      <c r="AN132" s="1890"/>
      <c r="AO132" s="1890"/>
      <c r="AP132" s="1890"/>
      <c r="AQ132" s="1890"/>
      <c r="AR132" s="1890"/>
      <c r="AS132" s="1890"/>
      <c r="AT132" s="1890"/>
      <c r="AU132" s="1890"/>
      <c r="AV132" s="1890"/>
      <c r="AW132" s="1890"/>
      <c r="AX132" s="1890"/>
      <c r="AY132" s="1890"/>
      <c r="AZ132" s="645"/>
      <c r="BB132" s="133"/>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273" t="s">
        <v>114</v>
      </c>
      <c r="D133" s="2274"/>
      <c r="E133" s="2274"/>
      <c r="F133" s="2274"/>
      <c r="G133" s="2275"/>
      <c r="H133" s="2276" t="s">
        <v>39</v>
      </c>
      <c r="I133" s="2277"/>
      <c r="J133" s="2277"/>
      <c r="K133" s="2277"/>
      <c r="L133" s="2278"/>
      <c r="M133" s="2279" t="s">
        <v>38</v>
      </c>
      <c r="N133" s="2277"/>
      <c r="O133" s="2277"/>
      <c r="P133" s="2277"/>
      <c r="Q133" s="2278"/>
      <c r="R133" s="1812" t="s">
        <v>137</v>
      </c>
      <c r="S133" s="1850"/>
      <c r="T133" s="1851"/>
      <c r="U133" s="312"/>
      <c r="V133" s="312"/>
      <c r="W133" s="312"/>
      <c r="X133" s="312"/>
      <c r="Y133" s="312"/>
      <c r="Z133" s="312"/>
      <c r="AA133" s="312"/>
      <c r="AB133" s="312"/>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633"/>
      <c r="BA133" s="217" t="s">
        <v>128</v>
      </c>
      <c r="BB133" s="116" t="s">
        <v>98</v>
      </c>
      <c r="BC133" s="2343" t="s">
        <v>114</v>
      </c>
      <c r="BD133" s="2344"/>
      <c r="BE133" s="2344"/>
      <c r="BF133" s="2344"/>
      <c r="BG133" s="2345"/>
      <c r="BH133" s="2359" t="s">
        <v>39</v>
      </c>
      <c r="BI133" s="2344"/>
      <c r="BJ133" s="2344"/>
      <c r="BK133" s="2344"/>
      <c r="BL133" s="2345"/>
      <c r="BM133" s="2359" t="s">
        <v>38</v>
      </c>
      <c r="BN133" s="2344"/>
      <c r="BO133" s="2344"/>
      <c r="BP133" s="2344"/>
      <c r="BQ133" s="2360"/>
      <c r="BR133" s="1830" t="s">
        <v>137</v>
      </c>
      <c r="BS133" s="1831"/>
      <c r="BT133" s="1831"/>
      <c r="BU133" s="1980"/>
      <c r="BV133" s="1980"/>
      <c r="BW133" s="1980"/>
      <c r="BX133" s="1980"/>
      <c r="BY133" s="1981"/>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12.75" x14ac:dyDescent="0.2">
      <c r="A134" s="189" t="s">
        <v>69</v>
      </c>
      <c r="B134" s="246"/>
      <c r="C134" s="282" t="s">
        <v>0</v>
      </c>
      <c r="D134" s="283" t="s">
        <v>1</v>
      </c>
      <c r="E134" s="283" t="s">
        <v>2</v>
      </c>
      <c r="F134" s="283" t="s">
        <v>3</v>
      </c>
      <c r="G134" s="284" t="s">
        <v>4</v>
      </c>
      <c r="H134" s="752" t="s">
        <v>0</v>
      </c>
      <c r="I134" s="703" t="s">
        <v>1</v>
      </c>
      <c r="J134" s="703" t="s">
        <v>2</v>
      </c>
      <c r="K134" s="703" t="s">
        <v>3</v>
      </c>
      <c r="L134" s="704" t="s">
        <v>4</v>
      </c>
      <c r="M134" s="739" t="s">
        <v>0</v>
      </c>
      <c r="N134" s="703" t="s">
        <v>1</v>
      </c>
      <c r="O134" s="703" t="s">
        <v>2</v>
      </c>
      <c r="P134" s="703" t="s">
        <v>3</v>
      </c>
      <c r="Q134" s="769" t="s">
        <v>4</v>
      </c>
      <c r="R134" s="752" t="s">
        <v>146</v>
      </c>
      <c r="S134" s="703" t="s">
        <v>147</v>
      </c>
      <c r="T134" s="705" t="s">
        <v>148</v>
      </c>
      <c r="U134" s="312"/>
      <c r="V134" s="312"/>
      <c r="W134" s="312"/>
      <c r="X134" s="312"/>
      <c r="Y134" s="312"/>
      <c r="Z134" s="312"/>
      <c r="AA134" s="312"/>
      <c r="AB134" s="312"/>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633"/>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146</v>
      </c>
      <c r="BS134" s="174" t="s">
        <v>147</v>
      </c>
      <c r="BT134" s="1919" t="s">
        <v>148</v>
      </c>
      <c r="BU134" s="1982"/>
      <c r="BV134" s="1982"/>
      <c r="BW134" s="1982"/>
      <c r="BX134" s="1982"/>
      <c r="BY134" s="1983"/>
      <c r="BZ134" s="1983"/>
      <c r="CA134" s="1983"/>
      <c r="CB134" s="1983"/>
      <c r="CC134" s="1983"/>
      <c r="CD134" s="1983"/>
      <c r="CE134" s="1983"/>
      <c r="CF134" s="1983"/>
      <c r="CG134" s="1983"/>
      <c r="CH134" s="1983"/>
      <c r="CI134" s="1983"/>
      <c r="CJ134" s="1983"/>
      <c r="CK134" s="1983"/>
      <c r="CL134" s="1983"/>
      <c r="CM134" s="1983"/>
      <c r="CN134" s="1983"/>
      <c r="CO134" s="1983"/>
      <c r="CP134" s="1983"/>
      <c r="CQ134" s="1983"/>
      <c r="CR134" s="1983"/>
      <c r="CS134" s="1983"/>
      <c r="CT134" s="1983"/>
      <c r="CU134" s="1983"/>
      <c r="CV134" s="1983"/>
      <c r="CW134" s="1983"/>
      <c r="CX134" s="1983"/>
      <c r="CY134" s="1983"/>
      <c r="CZ134" s="1983"/>
    </row>
    <row r="135" s="135" customFormat="true" ht="15" customHeight="true" x14ac:dyDescent="0.2">
      <c r="A135" s="2243" t="s">
        <v>46</v>
      </c>
      <c r="B135" s="980" t="s">
        <v>45</v>
      </c>
      <c r="C135" s="890">
        <v>0.16219710645654306</v>
      </c>
      <c r="D135" s="891">
        <v>0.39117980050488155</v>
      </c>
      <c r="E135" s="891">
        <v>0.5247769018553573</v>
      </c>
      <c r="F135" s="891">
        <v>5.2722644844986686</v>
      </c>
      <c r="G135" s="892">
        <v>33.702466875521594</v>
      </c>
      <c r="H135" s="893">
        <v>2.5078820460644673</v>
      </c>
      <c r="I135" s="891">
        <v>6.077968618469864</v>
      </c>
      <c r="J135" s="891">
        <v>29.381784958463708</v>
      </c>
      <c r="K135" s="891">
        <v>38.108693940853328</v>
      </c>
      <c r="L135" s="894">
        <v>27.114202962718021</v>
      </c>
      <c r="M135" s="895">
        <v>0</v>
      </c>
      <c r="N135" s="891">
        <v>6.148112163837377E-2</v>
      </c>
      <c r="O135" s="891">
        <v>0.18568546696501792</v>
      </c>
      <c r="P135" s="891">
        <v>0</v>
      </c>
      <c r="Q135" s="892">
        <v>0.8770165194025481</v>
      </c>
      <c r="R135" s="893">
        <v>11.513658783583868</v>
      </c>
      <c r="S135" s="891">
        <v>3.6061944898524412</v>
      </c>
      <c r="T135" s="1869">
        <v>0.94062943847768921</v>
      </c>
      <c r="U135" s="312"/>
      <c r="V135" s="312"/>
      <c r="W135" s="312"/>
      <c r="X135" s="312"/>
      <c r="Y135" s="312"/>
      <c r="Z135" s="312"/>
      <c r="AA135" s="312"/>
      <c r="AB135" s="312"/>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633"/>
      <c r="BA135" s="2361" t="s">
        <v>46</v>
      </c>
      <c r="BB135" s="158" t="s">
        <v>45</v>
      </c>
      <c r="BC135" s="1046" t="s">
        <v>36</v>
      </c>
      <c r="BD135" s="1065" t="s">
        <v>36</v>
      </c>
      <c r="BE135" s="1065" t="s">
        <v>36</v>
      </c>
      <c r="BF135" s="1065" t="s">
        <v>36</v>
      </c>
      <c r="BG135" s="1085" t="s">
        <v>36</v>
      </c>
      <c r="BH135" s="1105" t="s">
        <v>36</v>
      </c>
      <c r="BI135" s="1065" t="s">
        <v>36</v>
      </c>
      <c r="BJ135" s="1065" t="s">
        <v>36</v>
      </c>
      <c r="BK135" s="1065" t="s">
        <v>36</v>
      </c>
      <c r="BL135" s="1085" t="s">
        <v>36</v>
      </c>
      <c r="BM135" s="1105" t="s">
        <v>36</v>
      </c>
      <c r="BN135" s="1065" t="s">
        <v>36</v>
      </c>
      <c r="BO135" s="1065" t="s">
        <v>36</v>
      </c>
      <c r="BP135" s="1065" t="s">
        <v>36</v>
      </c>
      <c r="BQ135" s="1085" t="s">
        <v>36</v>
      </c>
      <c r="BR135" s="1105" t="s">
        <v>36</v>
      </c>
      <c r="BS135" s="1065" t="s">
        <v>36</v>
      </c>
      <c r="BT135" s="1920" t="s">
        <v>36</v>
      </c>
      <c r="BU135" s="1984"/>
      <c r="BV135" s="1984"/>
      <c r="BW135" s="1984"/>
      <c r="BX135" s="1984"/>
      <c r="BY135" s="1985"/>
      <c r="BZ135" s="1985"/>
      <c r="CA135" s="1985"/>
      <c r="CB135" s="1985"/>
      <c r="CC135" s="1985"/>
      <c r="CD135" s="1985"/>
      <c r="CE135" s="1985"/>
      <c r="CF135" s="1985"/>
      <c r="CG135" s="1985"/>
      <c r="CH135" s="1985"/>
      <c r="CI135" s="1985"/>
      <c r="CJ135" s="1985"/>
      <c r="CK135" s="1985"/>
      <c r="CL135" s="1985"/>
      <c r="CM135" s="1985"/>
      <c r="CN135" s="1985"/>
      <c r="CO135" s="1985"/>
      <c r="CP135" s="1985"/>
      <c r="CQ135" s="1985"/>
      <c r="CR135" s="1985"/>
      <c r="CS135" s="1985"/>
      <c r="CT135" s="1985"/>
      <c r="CU135" s="1985"/>
      <c r="CV135" s="1985"/>
      <c r="CW135" s="1985"/>
      <c r="CX135" s="1985"/>
      <c r="CY135" s="1985"/>
      <c r="CZ135" s="1985"/>
    </row>
    <row r="136" s="135" customFormat="true" ht="15" customHeight="true" x14ac:dyDescent="0.2">
      <c r="A136" s="2244"/>
      <c r="B136" s="981" t="s">
        <v>44</v>
      </c>
      <c r="C136" s="896">
        <v>9.8205144912978964E-2</v>
      </c>
      <c r="D136" s="897">
        <v>0</v>
      </c>
      <c r="E136" s="897">
        <v>0.1956318299212523</v>
      </c>
      <c r="F136" s="897">
        <v>0.5646985479780674</v>
      </c>
      <c r="G136" s="898">
        <v>1.9291772115553385</v>
      </c>
      <c r="H136" s="899">
        <v>0.97236784224189377</v>
      </c>
      <c r="I136" s="897">
        <v>1.0495894824184364</v>
      </c>
      <c r="J136" s="897">
        <v>0.28816986035589554</v>
      </c>
      <c r="K136" s="897">
        <v>2.5788338431598654</v>
      </c>
      <c r="L136" s="900">
        <v>2.1921410354131541</v>
      </c>
      <c r="M136" s="901">
        <v>0</v>
      </c>
      <c r="N136" s="897">
        <v>0</v>
      </c>
      <c r="O136" s="897">
        <v>0</v>
      </c>
      <c r="P136" s="897">
        <v>0</v>
      </c>
      <c r="Q136" s="898">
        <v>0.1424504125860156</v>
      </c>
      <c r="R136" s="899">
        <v>0.47267484014864192</v>
      </c>
      <c r="S136" s="897">
        <v>0.93950753535074416</v>
      </c>
      <c r="T136" s="1870">
        <v>0.61514188419214832</v>
      </c>
      <c r="U136" s="312"/>
      <c r="V136" s="312"/>
      <c r="W136" s="312"/>
      <c r="X136" s="312"/>
      <c r="Y136" s="312"/>
      <c r="Z136" s="312"/>
      <c r="AA136" s="312"/>
      <c r="AB136" s="312"/>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633"/>
      <c r="BA136" s="2314"/>
      <c r="BB136" s="159" t="s">
        <v>44</v>
      </c>
      <c r="BC136" s="1047" t="s">
        <v>36</v>
      </c>
      <c r="BD136" s="1066" t="s">
        <v>36</v>
      </c>
      <c r="BE136" s="1066" t="s">
        <v>36</v>
      </c>
      <c r="BF136" s="1066" t="s">
        <v>36</v>
      </c>
      <c r="BG136" s="1086" t="s">
        <v>36</v>
      </c>
      <c r="BH136" s="1106" t="s">
        <v>36</v>
      </c>
      <c r="BI136" s="1066" t="s">
        <v>36</v>
      </c>
      <c r="BJ136" s="1066" t="s">
        <v>36</v>
      </c>
      <c r="BK136" s="1066" t="s">
        <v>36</v>
      </c>
      <c r="BL136" s="1086" t="s">
        <v>36</v>
      </c>
      <c r="BM136" s="1106" t="s">
        <v>36</v>
      </c>
      <c r="BN136" s="1066" t="s">
        <v>36</v>
      </c>
      <c r="BO136" s="1066" t="s">
        <v>36</v>
      </c>
      <c r="BP136" s="1066" t="s">
        <v>36</v>
      </c>
      <c r="BQ136" s="1086" t="s">
        <v>36</v>
      </c>
      <c r="BR136" s="1106" t="s">
        <v>36</v>
      </c>
      <c r="BS136" s="1066" t="s">
        <v>36</v>
      </c>
      <c r="BT136" s="1921" t="s">
        <v>36</v>
      </c>
      <c r="BU136" s="1986"/>
      <c r="BV136" s="1986"/>
      <c r="BW136" s="1986"/>
      <c r="BX136" s="1986"/>
      <c r="BY136" s="1987"/>
      <c r="BZ136" s="1987"/>
      <c r="CA136" s="1987"/>
      <c r="CB136" s="1987"/>
      <c r="CC136" s="1987"/>
      <c r="CD136" s="1987"/>
      <c r="CE136" s="1987"/>
      <c r="CF136" s="1987"/>
      <c r="CG136" s="1987"/>
      <c r="CH136" s="1987"/>
      <c r="CI136" s="1987"/>
      <c r="CJ136" s="1987"/>
      <c r="CK136" s="1987"/>
      <c r="CL136" s="1987"/>
      <c r="CM136" s="1987"/>
      <c r="CN136" s="1987"/>
      <c r="CO136" s="1987"/>
      <c r="CP136" s="1987"/>
      <c r="CQ136" s="1987"/>
      <c r="CR136" s="1987"/>
      <c r="CS136" s="1987"/>
      <c r="CT136" s="1987"/>
      <c r="CU136" s="1987"/>
      <c r="CV136" s="1987"/>
      <c r="CW136" s="1987"/>
      <c r="CX136" s="1987"/>
      <c r="CY136" s="1987"/>
      <c r="CZ136" s="1987"/>
    </row>
    <row r="137" s="135" customFormat="true" ht="15" customHeight="true" x14ac:dyDescent="0.2">
      <c r="A137" s="2244"/>
      <c r="B137" s="981" t="s">
        <v>43</v>
      </c>
      <c r="C137" s="896">
        <v>9.3462607655595971</v>
      </c>
      <c r="D137" s="897">
        <v>6.9556419840863164</v>
      </c>
      <c r="E137" s="897">
        <v>17.828810609342383</v>
      </c>
      <c r="F137" s="897">
        <v>59.177674934205996</v>
      </c>
      <c r="G137" s="898">
        <v>50.589566950506907</v>
      </c>
      <c r="H137" s="899">
        <v>51.954766765183578</v>
      </c>
      <c r="I137" s="897">
        <v>66.413480662803309</v>
      </c>
      <c r="J137" s="897">
        <v>57.458039843283835</v>
      </c>
      <c r="K137" s="897">
        <v>48.625713896699665</v>
      </c>
      <c r="L137" s="900">
        <v>52.910743188640971</v>
      </c>
      <c r="M137" s="901">
        <v>2.7385150960945555</v>
      </c>
      <c r="N137" s="897">
        <v>2.4575735710445503</v>
      </c>
      <c r="O137" s="897">
        <v>5.3533202901497825</v>
      </c>
      <c r="P137" s="897">
        <v>8.6903775455177321</v>
      </c>
      <c r="Q137" s="898">
        <v>42.433056746525956</v>
      </c>
      <c r="R137" s="899">
        <v>23.289604452230055</v>
      </c>
      <c r="S137" s="897">
        <v>39.139581643243552</v>
      </c>
      <c r="T137" s="1870">
        <v>38.414170918670678</v>
      </c>
      <c r="U137" s="312"/>
      <c r="V137" s="312"/>
      <c r="W137" s="312"/>
      <c r="X137" s="312"/>
      <c r="Y137" s="312"/>
      <c r="Z137" s="312"/>
      <c r="AA137" s="312"/>
      <c r="AB137" s="312"/>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633"/>
      <c r="BA137" s="2314"/>
      <c r="BB137" s="159" t="s">
        <v>43</v>
      </c>
      <c r="BC137" s="1047" t="s">
        <v>36</v>
      </c>
      <c r="BD137" s="1066" t="s">
        <v>36</v>
      </c>
      <c r="BE137" s="1066" t="s">
        <v>36</v>
      </c>
      <c r="BF137" s="1066" t="s">
        <v>36</v>
      </c>
      <c r="BG137" s="1086" t="s">
        <v>36</v>
      </c>
      <c r="BH137" s="1106" t="s">
        <v>36</v>
      </c>
      <c r="BI137" s="1066" t="s">
        <v>36</v>
      </c>
      <c r="BJ137" s="1066" t="s">
        <v>36</v>
      </c>
      <c r="BK137" s="1066" t="s">
        <v>36</v>
      </c>
      <c r="BL137" s="1086" t="s">
        <v>36</v>
      </c>
      <c r="BM137" s="1106" t="s">
        <v>36</v>
      </c>
      <c r="BN137" s="1066" t="s">
        <v>36</v>
      </c>
      <c r="BO137" s="1066" t="s">
        <v>36</v>
      </c>
      <c r="BP137" s="1066" t="s">
        <v>36</v>
      </c>
      <c r="BQ137" s="1086" t="s">
        <v>36</v>
      </c>
      <c r="BR137" s="1106" t="s">
        <v>36</v>
      </c>
      <c r="BS137" s="1066" t="s">
        <v>36</v>
      </c>
      <c r="BT137" s="1921" t="s">
        <v>36</v>
      </c>
      <c r="BU137" s="1986"/>
      <c r="BV137" s="1986"/>
      <c r="BW137" s="1986"/>
      <c r="BX137" s="1986"/>
      <c r="BY137" s="1987"/>
      <c r="BZ137" s="1987"/>
      <c r="CA137" s="1987"/>
      <c r="CB137" s="1987"/>
      <c r="CC137" s="1987"/>
      <c r="CD137" s="1987"/>
      <c r="CE137" s="1987"/>
      <c r="CF137" s="1987"/>
      <c r="CG137" s="1987"/>
      <c r="CH137" s="1987"/>
      <c r="CI137" s="1987"/>
      <c r="CJ137" s="1987"/>
      <c r="CK137" s="1987"/>
      <c r="CL137" s="1987"/>
      <c r="CM137" s="1987"/>
      <c r="CN137" s="1987"/>
      <c r="CO137" s="1987"/>
      <c r="CP137" s="1987"/>
      <c r="CQ137" s="1987"/>
      <c r="CR137" s="1987"/>
      <c r="CS137" s="1987"/>
      <c r="CT137" s="1987"/>
      <c r="CU137" s="1987"/>
      <c r="CV137" s="1987"/>
      <c r="CW137" s="1987"/>
      <c r="CX137" s="1987"/>
      <c r="CY137" s="1987"/>
      <c r="CZ137" s="1987"/>
    </row>
    <row r="138" s="135" customFormat="true" ht="15" customHeight="true" x14ac:dyDescent="0.2">
      <c r="A138" s="2244"/>
      <c r="B138" s="981" t="s">
        <v>42</v>
      </c>
      <c r="C138" s="896">
        <v>5.3670181874620253</v>
      </c>
      <c r="D138" s="897">
        <v>3.5619620514480603</v>
      </c>
      <c r="E138" s="897">
        <v>6.3257630400093401</v>
      </c>
      <c r="F138" s="897">
        <v>15.790468000796864</v>
      </c>
      <c r="G138" s="898">
        <v>13.409335780346199</v>
      </c>
      <c r="H138" s="899">
        <v>16.711193993596137</v>
      </c>
      <c r="I138" s="897">
        <v>17.126160554088116</v>
      </c>
      <c r="J138" s="897">
        <v>11.892353857957435</v>
      </c>
      <c r="K138" s="897">
        <v>10.650305095092422</v>
      </c>
      <c r="L138" s="900">
        <v>17.782912813227753</v>
      </c>
      <c r="M138" s="901">
        <v>3.4709638881577671</v>
      </c>
      <c r="N138" s="897">
        <v>2.651038470072804</v>
      </c>
      <c r="O138" s="897">
        <v>2.3177823397849879</v>
      </c>
      <c r="P138" s="897">
        <v>4.2018902489654124</v>
      </c>
      <c r="Q138" s="898">
        <v>13.515872034656681</v>
      </c>
      <c r="R138" s="899">
        <v>6.4726173713385693</v>
      </c>
      <c r="S138" s="897">
        <v>6.868620442315942</v>
      </c>
      <c r="T138" s="1870">
        <v>15.838981822409151</v>
      </c>
      <c r="U138" s="312"/>
      <c r="V138" s="312"/>
      <c r="W138" s="312"/>
      <c r="X138" s="312"/>
      <c r="Y138" s="312"/>
      <c r="Z138" s="312"/>
      <c r="AA138" s="312"/>
      <c r="AB138" s="312"/>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633"/>
      <c r="BA138" s="2314"/>
      <c r="BB138" s="159" t="s">
        <v>42</v>
      </c>
      <c r="BC138" s="1047" t="s">
        <v>36</v>
      </c>
      <c r="BD138" s="1066" t="s">
        <v>36</v>
      </c>
      <c r="BE138" s="1066" t="s">
        <v>36</v>
      </c>
      <c r="BF138" s="1066" t="s">
        <v>36</v>
      </c>
      <c r="BG138" s="1086" t="s">
        <v>36</v>
      </c>
      <c r="BH138" s="1106" t="s">
        <v>36</v>
      </c>
      <c r="BI138" s="1066" t="s">
        <v>36</v>
      </c>
      <c r="BJ138" s="1066" t="s">
        <v>36</v>
      </c>
      <c r="BK138" s="1066" t="s">
        <v>36</v>
      </c>
      <c r="BL138" s="1086" t="s">
        <v>36</v>
      </c>
      <c r="BM138" s="1106" t="s">
        <v>36</v>
      </c>
      <c r="BN138" s="1066" t="s">
        <v>36</v>
      </c>
      <c r="BO138" s="1066" t="s">
        <v>36</v>
      </c>
      <c r="BP138" s="1066" t="s">
        <v>36</v>
      </c>
      <c r="BQ138" s="1086" t="s">
        <v>36</v>
      </c>
      <c r="BR138" s="1106" t="s">
        <v>36</v>
      </c>
      <c r="BS138" s="1066" t="s">
        <v>36</v>
      </c>
      <c r="BT138" s="1921" t="s">
        <v>36</v>
      </c>
      <c r="BU138" s="1986"/>
      <c r="BV138" s="1986"/>
      <c r="BW138" s="1986"/>
      <c r="BX138" s="1986"/>
      <c r="BY138" s="1987"/>
      <c r="BZ138" s="1987"/>
      <c r="CA138" s="1987"/>
      <c r="CB138" s="1987"/>
      <c r="CC138" s="1987"/>
      <c r="CD138" s="1987"/>
      <c r="CE138" s="1987"/>
      <c r="CF138" s="1987"/>
      <c r="CG138" s="1987"/>
      <c r="CH138" s="1987"/>
      <c r="CI138" s="1987"/>
      <c r="CJ138" s="1987"/>
      <c r="CK138" s="1987"/>
      <c r="CL138" s="1987"/>
      <c r="CM138" s="1987"/>
      <c r="CN138" s="1987"/>
      <c r="CO138" s="1987"/>
      <c r="CP138" s="1987"/>
      <c r="CQ138" s="1987"/>
      <c r="CR138" s="1987"/>
      <c r="CS138" s="1987"/>
      <c r="CT138" s="1987"/>
      <c r="CU138" s="1987"/>
      <c r="CV138" s="1987"/>
      <c r="CW138" s="1987"/>
      <c r="CX138" s="1987"/>
      <c r="CY138" s="1987"/>
      <c r="CZ138" s="1987"/>
    </row>
    <row r="139" s="135" customFormat="true" ht="15" customHeight="true" x14ac:dyDescent="0.2">
      <c r="A139" s="2244"/>
      <c r="B139" s="981" t="s">
        <v>19</v>
      </c>
      <c r="C139" s="896">
        <v>85.026318795608859</v>
      </c>
      <c r="D139" s="897">
        <v>89.091216163960809</v>
      </c>
      <c r="E139" s="897">
        <v>75.125017618871667</v>
      </c>
      <c r="F139" s="897">
        <v>19.194894032520697</v>
      </c>
      <c r="G139" s="898">
        <v>0.36945318207015226</v>
      </c>
      <c r="H139" s="899">
        <v>27.853789352913854</v>
      </c>
      <c r="I139" s="897">
        <v>9.3328006822203911</v>
      </c>
      <c r="J139" s="897">
        <v>0.97965147993909896</v>
      </c>
      <c r="K139" s="897">
        <v>3.6453224194692116E-2</v>
      </c>
      <c r="L139" s="900">
        <v>0</v>
      </c>
      <c r="M139" s="901">
        <v>93.790521015747672</v>
      </c>
      <c r="N139" s="897">
        <v>94.829906837244252</v>
      </c>
      <c r="O139" s="897">
        <v>92.143211903100195</v>
      </c>
      <c r="P139" s="897">
        <v>87.107732205516783</v>
      </c>
      <c r="Q139" s="898">
        <v>43.03160428682888</v>
      </c>
      <c r="R139" s="899">
        <v>58.251444552698658</v>
      </c>
      <c r="S139" s="897">
        <v>49.446095889237036</v>
      </c>
      <c r="T139" s="1870">
        <v>44.19107593625008</v>
      </c>
      <c r="U139" s="312"/>
      <c r="V139" s="312"/>
      <c r="W139" s="312"/>
      <c r="X139" s="312"/>
      <c r="Y139" s="312"/>
      <c r="Z139" s="312"/>
      <c r="AA139" s="312"/>
      <c r="AB139" s="312"/>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633"/>
      <c r="BA139" s="2314"/>
      <c r="BB139" s="159" t="s">
        <v>19</v>
      </c>
      <c r="BC139" s="1047" t="s">
        <v>36</v>
      </c>
      <c r="BD139" s="1066" t="s">
        <v>36</v>
      </c>
      <c r="BE139" s="1066" t="s">
        <v>36</v>
      </c>
      <c r="BF139" s="1066" t="s">
        <v>36</v>
      </c>
      <c r="BG139" s="1086" t="s">
        <v>36</v>
      </c>
      <c r="BH139" s="1106" t="s">
        <v>36</v>
      </c>
      <c r="BI139" s="1066" t="s">
        <v>36</v>
      </c>
      <c r="BJ139" s="1066" t="s">
        <v>36</v>
      </c>
      <c r="BK139" s="1066" t="s">
        <v>36</v>
      </c>
      <c r="BL139" s="1086" t="s">
        <v>36</v>
      </c>
      <c r="BM139" s="1106" t="s">
        <v>36</v>
      </c>
      <c r="BN139" s="1066" t="s">
        <v>36</v>
      </c>
      <c r="BO139" s="1066" t="s">
        <v>36</v>
      </c>
      <c r="BP139" s="1066" t="s">
        <v>36</v>
      </c>
      <c r="BQ139" s="1086" t="s">
        <v>36</v>
      </c>
      <c r="BR139" s="1106" t="s">
        <v>36</v>
      </c>
      <c r="BS139" s="1066" t="s">
        <v>36</v>
      </c>
      <c r="BT139" s="1921" t="s">
        <v>36</v>
      </c>
      <c r="BU139" s="1986"/>
      <c r="BV139" s="1986"/>
      <c r="BW139" s="1986"/>
      <c r="BX139" s="1986"/>
      <c r="BY139" s="1987"/>
      <c r="BZ139" s="1987"/>
      <c r="CA139" s="1987"/>
      <c r="CB139" s="1987"/>
      <c r="CC139" s="1987"/>
      <c r="CD139" s="1987"/>
      <c r="CE139" s="1987"/>
      <c r="CF139" s="1987"/>
      <c r="CG139" s="1987"/>
      <c r="CH139" s="1987"/>
      <c r="CI139" s="1987"/>
      <c r="CJ139" s="1987"/>
      <c r="CK139" s="1987"/>
      <c r="CL139" s="1987"/>
      <c r="CM139" s="1987"/>
      <c r="CN139" s="1987"/>
      <c r="CO139" s="1987"/>
      <c r="CP139" s="1987"/>
      <c r="CQ139" s="1987"/>
      <c r="CR139" s="1987"/>
      <c r="CS139" s="1987"/>
      <c r="CT139" s="1987"/>
      <c r="CU139" s="1987"/>
      <c r="CV139" s="1987"/>
      <c r="CW139" s="1987"/>
      <c r="CX139" s="1987"/>
      <c r="CY139" s="1987"/>
      <c r="CZ139" s="1987"/>
    </row>
    <row r="140" s="130" customFormat="true" ht="15" customHeight="true" x14ac:dyDescent="0.2">
      <c r="A140" s="2313" t="s">
        <v>106</v>
      </c>
      <c r="B140" s="252" t="s">
        <v>64</v>
      </c>
      <c r="C140" s="1002" t="s">
        <v>36</v>
      </c>
      <c r="D140" s="1008" t="s">
        <v>36</v>
      </c>
      <c r="E140" s="1008" t="s">
        <v>36</v>
      </c>
      <c r="F140" s="1008" t="s">
        <v>36</v>
      </c>
      <c r="G140" s="1014" t="s">
        <v>36</v>
      </c>
      <c r="H140" s="1020" t="s">
        <v>36</v>
      </c>
      <c r="I140" s="1008" t="s">
        <v>36</v>
      </c>
      <c r="J140" s="1008" t="s">
        <v>36</v>
      </c>
      <c r="K140" s="1008" t="s">
        <v>36</v>
      </c>
      <c r="L140" s="1026" t="s">
        <v>36</v>
      </c>
      <c r="M140" s="1032" t="s">
        <v>36</v>
      </c>
      <c r="N140" s="1008" t="s">
        <v>36</v>
      </c>
      <c r="O140" s="1008" t="s">
        <v>36</v>
      </c>
      <c r="P140" s="1008" t="s">
        <v>36</v>
      </c>
      <c r="Q140" s="1014" t="s">
        <v>36</v>
      </c>
      <c r="R140" s="1020" t="s">
        <v>36</v>
      </c>
      <c r="S140" s="1008" t="s">
        <v>36</v>
      </c>
      <c r="T140" s="1871" t="s">
        <v>36</v>
      </c>
      <c r="U140" s="1895"/>
      <c r="V140" s="1895"/>
      <c r="W140" s="1895"/>
      <c r="X140" s="1895"/>
      <c r="Y140" s="1896"/>
      <c r="Z140" s="1896"/>
      <c r="AA140" s="1896"/>
      <c r="AB140" s="1896"/>
      <c r="AC140" s="1896"/>
      <c r="AD140" s="1896"/>
      <c r="AE140" s="1896"/>
      <c r="AF140" s="1896"/>
      <c r="AG140" s="1896"/>
      <c r="AH140" s="1896"/>
      <c r="AI140" s="1896"/>
      <c r="AJ140" s="1896"/>
      <c r="AK140" s="1896"/>
      <c r="AL140" s="1896"/>
      <c r="AM140" s="1896"/>
      <c r="AN140" s="1896"/>
      <c r="AO140" s="1896"/>
      <c r="AP140" s="1896"/>
      <c r="AQ140" s="1896"/>
      <c r="AR140" s="1896"/>
      <c r="AS140" s="1896"/>
      <c r="AT140" s="1896"/>
      <c r="AU140" s="1896"/>
      <c r="AV140" s="1896"/>
      <c r="AW140" s="1896"/>
      <c r="AX140" s="1896"/>
      <c r="AY140" s="1896"/>
      <c r="AZ140" s="215"/>
      <c r="BA140" s="2314" t="s">
        <v>106</v>
      </c>
      <c r="BB140" s="159" t="s">
        <v>64</v>
      </c>
      <c r="BC140" s="1047" t="s">
        <v>36</v>
      </c>
      <c r="BD140" s="1066" t="s">
        <v>36</v>
      </c>
      <c r="BE140" s="1066" t="s">
        <v>36</v>
      </c>
      <c r="BF140" s="1066" t="s">
        <v>36</v>
      </c>
      <c r="BG140" s="1086" t="s">
        <v>36</v>
      </c>
      <c r="BH140" s="1106" t="s">
        <v>36</v>
      </c>
      <c r="BI140" s="1066" t="s">
        <v>36</v>
      </c>
      <c r="BJ140" s="1066" t="s">
        <v>36</v>
      </c>
      <c r="BK140" s="1066" t="s">
        <v>36</v>
      </c>
      <c r="BL140" s="1086" t="s">
        <v>36</v>
      </c>
      <c r="BM140" s="1106" t="s">
        <v>36</v>
      </c>
      <c r="BN140" s="1066" t="s">
        <v>36</v>
      </c>
      <c r="BO140" s="1066" t="s">
        <v>36</v>
      </c>
      <c r="BP140" s="1066" t="s">
        <v>36</v>
      </c>
      <c r="BQ140" s="1086" t="s">
        <v>36</v>
      </c>
      <c r="BR140" s="1106" t="s">
        <v>36</v>
      </c>
      <c r="BS140" s="1066" t="s">
        <v>36</v>
      </c>
      <c r="BT140" s="1921" t="s">
        <v>36</v>
      </c>
      <c r="BU140" s="1986"/>
      <c r="BV140" s="1986"/>
      <c r="BW140" s="1986"/>
      <c r="BX140" s="1986"/>
      <c r="BY140" s="1987"/>
      <c r="BZ140" s="1987"/>
      <c r="CA140" s="1987"/>
      <c r="CB140" s="1987"/>
      <c r="CC140" s="1987"/>
      <c r="CD140" s="1987"/>
      <c r="CE140" s="1987"/>
      <c r="CF140" s="1987"/>
      <c r="CG140" s="1987"/>
      <c r="CH140" s="1987"/>
      <c r="CI140" s="1987"/>
      <c r="CJ140" s="1987"/>
      <c r="CK140" s="1987"/>
      <c r="CL140" s="1987"/>
      <c r="CM140" s="1987"/>
      <c r="CN140" s="1987"/>
      <c r="CO140" s="1987"/>
      <c r="CP140" s="1987"/>
      <c r="CQ140" s="1987"/>
      <c r="CR140" s="1987"/>
      <c r="CS140" s="1987"/>
      <c r="CT140" s="1987"/>
      <c r="CU140" s="1987"/>
      <c r="CV140" s="1987"/>
      <c r="CW140" s="1987"/>
      <c r="CX140" s="1987"/>
      <c r="CY140" s="1987"/>
      <c r="CZ140" s="1987"/>
    </row>
    <row r="141" s="130" customFormat="true" ht="15" customHeight="true" x14ac:dyDescent="0.2">
      <c r="A141" s="2313"/>
      <c r="B141" s="252" t="s">
        <v>65</v>
      </c>
      <c r="C141" s="1002" t="s">
        <v>36</v>
      </c>
      <c r="D141" s="1008" t="s">
        <v>36</v>
      </c>
      <c r="E141" s="1008" t="s">
        <v>36</v>
      </c>
      <c r="F141" s="1008" t="s">
        <v>36</v>
      </c>
      <c r="G141" s="1014" t="s">
        <v>36</v>
      </c>
      <c r="H141" s="1020" t="s">
        <v>36</v>
      </c>
      <c r="I141" s="1008" t="s">
        <v>36</v>
      </c>
      <c r="J141" s="1008" t="s">
        <v>36</v>
      </c>
      <c r="K141" s="1008" t="s">
        <v>36</v>
      </c>
      <c r="L141" s="1026" t="s">
        <v>36</v>
      </c>
      <c r="M141" s="1032" t="s">
        <v>36</v>
      </c>
      <c r="N141" s="1008" t="s">
        <v>36</v>
      </c>
      <c r="O141" s="1008" t="s">
        <v>36</v>
      </c>
      <c r="P141" s="1008" t="s">
        <v>36</v>
      </c>
      <c r="Q141" s="1014" t="s">
        <v>36</v>
      </c>
      <c r="R141" s="1020" t="s">
        <v>36</v>
      </c>
      <c r="S141" s="1008" t="s">
        <v>36</v>
      </c>
      <c r="T141" s="1871" t="s">
        <v>36</v>
      </c>
      <c r="U141" s="1895"/>
      <c r="V141" s="1895"/>
      <c r="W141" s="1895"/>
      <c r="X141" s="1895"/>
      <c r="Y141" s="1896"/>
      <c r="Z141" s="1896"/>
      <c r="AA141" s="1896"/>
      <c r="AB141" s="1896"/>
      <c r="AC141" s="1896"/>
      <c r="AD141" s="1896"/>
      <c r="AE141" s="1896"/>
      <c r="AF141" s="1896"/>
      <c r="AG141" s="1896"/>
      <c r="AH141" s="1896"/>
      <c r="AI141" s="1896"/>
      <c r="AJ141" s="1896"/>
      <c r="AK141" s="1896"/>
      <c r="AL141" s="1896"/>
      <c r="AM141" s="1896"/>
      <c r="AN141" s="1896"/>
      <c r="AO141" s="1896"/>
      <c r="AP141" s="1896"/>
      <c r="AQ141" s="1896"/>
      <c r="AR141" s="1896"/>
      <c r="AS141" s="1896"/>
      <c r="AT141" s="1896"/>
      <c r="AU141" s="1896"/>
      <c r="AV141" s="1896"/>
      <c r="AW141" s="1896"/>
      <c r="AX141" s="1896"/>
      <c r="AY141" s="1896"/>
      <c r="AZ141" s="215"/>
      <c r="BA141" s="2314"/>
      <c r="BB141" s="159" t="s">
        <v>65</v>
      </c>
      <c r="BC141" s="1047" t="s">
        <v>36</v>
      </c>
      <c r="BD141" s="1066" t="s">
        <v>36</v>
      </c>
      <c r="BE141" s="1066" t="s">
        <v>36</v>
      </c>
      <c r="BF141" s="1066" t="s">
        <v>36</v>
      </c>
      <c r="BG141" s="1086" t="s">
        <v>36</v>
      </c>
      <c r="BH141" s="1106" t="s">
        <v>36</v>
      </c>
      <c r="BI141" s="1066" t="s">
        <v>36</v>
      </c>
      <c r="BJ141" s="1066" t="s">
        <v>36</v>
      </c>
      <c r="BK141" s="1066" t="s">
        <v>36</v>
      </c>
      <c r="BL141" s="1086" t="s">
        <v>36</v>
      </c>
      <c r="BM141" s="1106" t="s">
        <v>36</v>
      </c>
      <c r="BN141" s="1066" t="s">
        <v>36</v>
      </c>
      <c r="BO141" s="1066" t="s">
        <v>36</v>
      </c>
      <c r="BP141" s="1066" t="s">
        <v>36</v>
      </c>
      <c r="BQ141" s="1086" t="s">
        <v>36</v>
      </c>
      <c r="BR141" s="1106" t="s">
        <v>36</v>
      </c>
      <c r="BS141" s="1066" t="s">
        <v>36</v>
      </c>
      <c r="BT141" s="1921" t="s">
        <v>36</v>
      </c>
      <c r="BU141" s="1986"/>
      <c r="BV141" s="1986"/>
      <c r="BW141" s="1986"/>
      <c r="BX141" s="1986"/>
      <c r="BY141" s="1987"/>
      <c r="BZ141" s="1987"/>
      <c r="CA141" s="1987"/>
      <c r="CB141" s="1987"/>
      <c r="CC141" s="1987"/>
      <c r="CD141" s="1987"/>
      <c r="CE141" s="1987"/>
      <c r="CF141" s="1987"/>
      <c r="CG141" s="1987"/>
      <c r="CH141" s="1987"/>
      <c r="CI141" s="1987"/>
      <c r="CJ141" s="1987"/>
      <c r="CK141" s="1987"/>
      <c r="CL141" s="1987"/>
      <c r="CM141" s="1987"/>
      <c r="CN141" s="1987"/>
      <c r="CO141" s="1987"/>
      <c r="CP141" s="1987"/>
      <c r="CQ141" s="1987"/>
      <c r="CR141" s="1987"/>
      <c r="CS141" s="1987"/>
      <c r="CT141" s="1987"/>
      <c r="CU141" s="1987"/>
      <c r="CV141" s="1987"/>
      <c r="CW141" s="1987"/>
      <c r="CX141" s="1987"/>
      <c r="CY141" s="1987"/>
      <c r="CZ141" s="1987"/>
    </row>
    <row r="142" s="130" customFormat="true" ht="15" customHeight="true" x14ac:dyDescent="0.2">
      <c r="A142" s="2313"/>
      <c r="B142" s="252" t="s">
        <v>66</v>
      </c>
      <c r="C142" s="1002" t="s">
        <v>36</v>
      </c>
      <c r="D142" s="1008" t="s">
        <v>36</v>
      </c>
      <c r="E142" s="1008" t="s">
        <v>36</v>
      </c>
      <c r="F142" s="1008" t="s">
        <v>36</v>
      </c>
      <c r="G142" s="1014" t="s">
        <v>36</v>
      </c>
      <c r="H142" s="1020" t="s">
        <v>36</v>
      </c>
      <c r="I142" s="1008" t="s">
        <v>36</v>
      </c>
      <c r="J142" s="1008" t="s">
        <v>36</v>
      </c>
      <c r="K142" s="1008" t="s">
        <v>36</v>
      </c>
      <c r="L142" s="1026" t="s">
        <v>36</v>
      </c>
      <c r="M142" s="1032" t="s">
        <v>36</v>
      </c>
      <c r="N142" s="1008" t="s">
        <v>36</v>
      </c>
      <c r="O142" s="1008" t="s">
        <v>36</v>
      </c>
      <c r="P142" s="1008" t="s">
        <v>36</v>
      </c>
      <c r="Q142" s="1014" t="s">
        <v>36</v>
      </c>
      <c r="R142" s="1020" t="s">
        <v>36</v>
      </c>
      <c r="S142" s="1008" t="s">
        <v>36</v>
      </c>
      <c r="T142" s="1871" t="s">
        <v>36</v>
      </c>
      <c r="U142" s="1895"/>
      <c r="V142" s="1895"/>
      <c r="W142" s="1895"/>
      <c r="X142" s="1895"/>
      <c r="Y142" s="1896"/>
      <c r="Z142" s="1896"/>
      <c r="AA142" s="1896"/>
      <c r="AB142" s="1896"/>
      <c r="AC142" s="1896"/>
      <c r="AD142" s="1896"/>
      <c r="AE142" s="1896"/>
      <c r="AF142" s="1896"/>
      <c r="AG142" s="1896"/>
      <c r="AH142" s="1896"/>
      <c r="AI142" s="1896"/>
      <c r="AJ142" s="1896"/>
      <c r="AK142" s="1896"/>
      <c r="AL142" s="1896"/>
      <c r="AM142" s="1896"/>
      <c r="AN142" s="1896"/>
      <c r="AO142" s="1896"/>
      <c r="AP142" s="1896"/>
      <c r="AQ142" s="1896"/>
      <c r="AR142" s="1896"/>
      <c r="AS142" s="1896"/>
      <c r="AT142" s="1896"/>
      <c r="AU142" s="1896"/>
      <c r="AV142" s="1896"/>
      <c r="AW142" s="1896"/>
      <c r="AX142" s="1896"/>
      <c r="AY142" s="1896"/>
      <c r="AZ142" s="215"/>
      <c r="BA142" s="2314"/>
      <c r="BB142" s="159" t="s">
        <v>66</v>
      </c>
      <c r="BC142" s="1047" t="s">
        <v>36</v>
      </c>
      <c r="BD142" s="1066" t="s">
        <v>36</v>
      </c>
      <c r="BE142" s="1066" t="s">
        <v>36</v>
      </c>
      <c r="BF142" s="1066" t="s">
        <v>36</v>
      </c>
      <c r="BG142" s="1086" t="s">
        <v>36</v>
      </c>
      <c r="BH142" s="1106" t="s">
        <v>36</v>
      </c>
      <c r="BI142" s="1066" t="s">
        <v>36</v>
      </c>
      <c r="BJ142" s="1066" t="s">
        <v>36</v>
      </c>
      <c r="BK142" s="1066" t="s">
        <v>36</v>
      </c>
      <c r="BL142" s="1086" t="s">
        <v>36</v>
      </c>
      <c r="BM142" s="1106" t="s">
        <v>36</v>
      </c>
      <c r="BN142" s="1066" t="s">
        <v>36</v>
      </c>
      <c r="BO142" s="1066" t="s">
        <v>36</v>
      </c>
      <c r="BP142" s="1066" t="s">
        <v>36</v>
      </c>
      <c r="BQ142" s="1086" t="s">
        <v>36</v>
      </c>
      <c r="BR142" s="1106" t="s">
        <v>36</v>
      </c>
      <c r="BS142" s="1066" t="s">
        <v>36</v>
      </c>
      <c r="BT142" s="1921" t="s">
        <v>36</v>
      </c>
      <c r="BU142" s="1986"/>
      <c r="BV142" s="1986"/>
      <c r="BW142" s="1986"/>
      <c r="BX142" s="1986"/>
      <c r="BY142" s="1987"/>
      <c r="BZ142" s="1987"/>
      <c r="CA142" s="1987"/>
      <c r="CB142" s="1987"/>
      <c r="CC142" s="1987"/>
      <c r="CD142" s="1987"/>
      <c r="CE142" s="1987"/>
      <c r="CF142" s="1987"/>
      <c r="CG142" s="1987"/>
      <c r="CH142" s="1987"/>
      <c r="CI142" s="1987"/>
      <c r="CJ142" s="1987"/>
      <c r="CK142" s="1987"/>
      <c r="CL142" s="1987"/>
      <c r="CM142" s="1987"/>
      <c r="CN142" s="1987"/>
      <c r="CO142" s="1987"/>
      <c r="CP142" s="1987"/>
      <c r="CQ142" s="1987"/>
      <c r="CR142" s="1987"/>
      <c r="CS142" s="1987"/>
      <c r="CT142" s="1987"/>
      <c r="CU142" s="1987"/>
      <c r="CV142" s="1987"/>
      <c r="CW142" s="1987"/>
      <c r="CX142" s="1987"/>
      <c r="CY142" s="1987"/>
      <c r="CZ142" s="1987"/>
    </row>
    <row r="143" s="130" customFormat="true" ht="15" customHeight="true" x14ac:dyDescent="0.2">
      <c r="A143" s="2313"/>
      <c r="B143" s="252" t="s">
        <v>67</v>
      </c>
      <c r="C143" s="1002" t="s">
        <v>36</v>
      </c>
      <c r="D143" s="1008" t="s">
        <v>36</v>
      </c>
      <c r="E143" s="1008" t="s">
        <v>36</v>
      </c>
      <c r="F143" s="1008" t="s">
        <v>36</v>
      </c>
      <c r="G143" s="1014" t="s">
        <v>36</v>
      </c>
      <c r="H143" s="1020" t="s">
        <v>36</v>
      </c>
      <c r="I143" s="1008" t="s">
        <v>36</v>
      </c>
      <c r="J143" s="1008" t="s">
        <v>36</v>
      </c>
      <c r="K143" s="1008" t="s">
        <v>36</v>
      </c>
      <c r="L143" s="1026" t="s">
        <v>36</v>
      </c>
      <c r="M143" s="1032" t="s">
        <v>36</v>
      </c>
      <c r="N143" s="1008" t="s">
        <v>36</v>
      </c>
      <c r="O143" s="1008" t="s">
        <v>36</v>
      </c>
      <c r="P143" s="1008" t="s">
        <v>36</v>
      </c>
      <c r="Q143" s="1014" t="s">
        <v>36</v>
      </c>
      <c r="R143" s="1020" t="s">
        <v>36</v>
      </c>
      <c r="S143" s="1008" t="s">
        <v>36</v>
      </c>
      <c r="T143" s="1871" t="s">
        <v>36</v>
      </c>
      <c r="U143" s="1895"/>
      <c r="V143" s="1895"/>
      <c r="W143" s="1895"/>
      <c r="X143" s="1895"/>
      <c r="Y143" s="1896"/>
      <c r="Z143" s="1896"/>
      <c r="AA143" s="1896"/>
      <c r="AB143" s="1896"/>
      <c r="AC143" s="1896"/>
      <c r="AD143" s="1896"/>
      <c r="AE143" s="1896"/>
      <c r="AF143" s="1896"/>
      <c r="AG143" s="1896"/>
      <c r="AH143" s="1896"/>
      <c r="AI143" s="1896"/>
      <c r="AJ143" s="1896"/>
      <c r="AK143" s="1896"/>
      <c r="AL143" s="1896"/>
      <c r="AM143" s="1896"/>
      <c r="AN143" s="1896"/>
      <c r="AO143" s="1896"/>
      <c r="AP143" s="1896"/>
      <c r="AQ143" s="1896"/>
      <c r="AR143" s="1896"/>
      <c r="AS143" s="1896"/>
      <c r="AT143" s="1896"/>
      <c r="AU143" s="1896"/>
      <c r="AV143" s="1896"/>
      <c r="AW143" s="1896"/>
      <c r="AX143" s="1896"/>
      <c r="AY143" s="1896"/>
      <c r="AZ143" s="215"/>
      <c r="BA143" s="2314"/>
      <c r="BB143" s="159" t="s">
        <v>67</v>
      </c>
      <c r="BC143" s="1047" t="s">
        <v>36</v>
      </c>
      <c r="BD143" s="1066" t="s">
        <v>36</v>
      </c>
      <c r="BE143" s="1066" t="s">
        <v>36</v>
      </c>
      <c r="BF143" s="1066" t="s">
        <v>36</v>
      </c>
      <c r="BG143" s="1086" t="s">
        <v>36</v>
      </c>
      <c r="BH143" s="1106" t="s">
        <v>36</v>
      </c>
      <c r="BI143" s="1066" t="s">
        <v>36</v>
      </c>
      <c r="BJ143" s="1066" t="s">
        <v>36</v>
      </c>
      <c r="BK143" s="1066" t="s">
        <v>36</v>
      </c>
      <c r="BL143" s="1086" t="s">
        <v>36</v>
      </c>
      <c r="BM143" s="1106" t="s">
        <v>36</v>
      </c>
      <c r="BN143" s="1066" t="s">
        <v>36</v>
      </c>
      <c r="BO143" s="1066" t="s">
        <v>36</v>
      </c>
      <c r="BP143" s="1066" t="s">
        <v>36</v>
      </c>
      <c r="BQ143" s="1086" t="s">
        <v>36</v>
      </c>
      <c r="BR143" s="1106" t="s">
        <v>36</v>
      </c>
      <c r="BS143" s="1066" t="s">
        <v>36</v>
      </c>
      <c r="BT143" s="1921" t="s">
        <v>36</v>
      </c>
      <c r="BU143" s="1986"/>
      <c r="BV143" s="1986"/>
      <c r="BW143" s="1986"/>
      <c r="BX143" s="1986"/>
      <c r="BY143" s="1987"/>
      <c r="BZ143" s="1987"/>
      <c r="CA143" s="1987"/>
      <c r="CB143" s="1987"/>
      <c r="CC143" s="1987"/>
      <c r="CD143" s="1987"/>
      <c r="CE143" s="1987"/>
      <c r="CF143" s="1987"/>
      <c r="CG143" s="1987"/>
      <c r="CH143" s="1987"/>
      <c r="CI143" s="1987"/>
      <c r="CJ143" s="1987"/>
      <c r="CK143" s="1987"/>
      <c r="CL143" s="1987"/>
      <c r="CM143" s="1987"/>
      <c r="CN143" s="1987"/>
      <c r="CO143" s="1987"/>
      <c r="CP143" s="1987"/>
      <c r="CQ143" s="1987"/>
      <c r="CR143" s="1987"/>
      <c r="CS143" s="1987"/>
      <c r="CT143" s="1987"/>
      <c r="CU143" s="1987"/>
      <c r="CV143" s="1987"/>
      <c r="CW143" s="1987"/>
      <c r="CX143" s="1987"/>
      <c r="CY143" s="1987"/>
      <c r="CZ143" s="1987"/>
    </row>
    <row r="144" s="130" customFormat="true" ht="15" customHeight="true" x14ac:dyDescent="0.2">
      <c r="A144" s="2313" t="s">
        <v>107</v>
      </c>
      <c r="B144" s="252" t="s">
        <v>64</v>
      </c>
      <c r="C144" s="1002" t="s">
        <v>36</v>
      </c>
      <c r="D144" s="1008" t="s">
        <v>36</v>
      </c>
      <c r="E144" s="1008" t="s">
        <v>36</v>
      </c>
      <c r="F144" s="1008" t="s">
        <v>36</v>
      </c>
      <c r="G144" s="1014" t="s">
        <v>36</v>
      </c>
      <c r="H144" s="1020" t="s">
        <v>36</v>
      </c>
      <c r="I144" s="1008" t="s">
        <v>36</v>
      </c>
      <c r="J144" s="1008" t="s">
        <v>36</v>
      </c>
      <c r="K144" s="1008" t="s">
        <v>36</v>
      </c>
      <c r="L144" s="1026" t="s">
        <v>36</v>
      </c>
      <c r="M144" s="1032" t="s">
        <v>36</v>
      </c>
      <c r="N144" s="1008" t="s">
        <v>36</v>
      </c>
      <c r="O144" s="1008" t="s">
        <v>36</v>
      </c>
      <c r="P144" s="1008" t="s">
        <v>36</v>
      </c>
      <c r="Q144" s="1014" t="s">
        <v>36</v>
      </c>
      <c r="R144" s="1020" t="s">
        <v>36</v>
      </c>
      <c r="S144" s="1008" t="s">
        <v>36</v>
      </c>
      <c r="T144" s="1871" t="s">
        <v>36</v>
      </c>
      <c r="U144" s="1895"/>
      <c r="V144" s="1895"/>
      <c r="W144" s="1895"/>
      <c r="X144" s="1895"/>
      <c r="Y144" s="1896"/>
      <c r="Z144" s="1896"/>
      <c r="AA144" s="1896"/>
      <c r="AB144" s="1896"/>
      <c r="AC144" s="1896"/>
      <c r="AD144" s="1896"/>
      <c r="AE144" s="1896"/>
      <c r="AF144" s="1896"/>
      <c r="AG144" s="1896"/>
      <c r="AH144" s="1896"/>
      <c r="AI144" s="1896"/>
      <c r="AJ144" s="1896"/>
      <c r="AK144" s="1896"/>
      <c r="AL144" s="1896"/>
      <c r="AM144" s="1896"/>
      <c r="AN144" s="1896"/>
      <c r="AO144" s="1896"/>
      <c r="AP144" s="1896"/>
      <c r="AQ144" s="1896"/>
      <c r="AR144" s="1896"/>
      <c r="AS144" s="1896"/>
      <c r="AT144" s="1896"/>
      <c r="AU144" s="1896"/>
      <c r="AV144" s="1896"/>
      <c r="AW144" s="1896"/>
      <c r="AX144" s="1896"/>
      <c r="AY144" s="1896"/>
      <c r="AZ144" s="215"/>
      <c r="BA144" s="2314" t="s">
        <v>107</v>
      </c>
      <c r="BB144" s="159" t="s">
        <v>64</v>
      </c>
      <c r="BC144" s="1047" t="s">
        <v>36</v>
      </c>
      <c r="BD144" s="1066" t="s">
        <v>36</v>
      </c>
      <c r="BE144" s="1066" t="s">
        <v>36</v>
      </c>
      <c r="BF144" s="1066" t="s">
        <v>36</v>
      </c>
      <c r="BG144" s="1086" t="s">
        <v>36</v>
      </c>
      <c r="BH144" s="1106" t="s">
        <v>36</v>
      </c>
      <c r="BI144" s="1066" t="s">
        <v>36</v>
      </c>
      <c r="BJ144" s="1066" t="s">
        <v>36</v>
      </c>
      <c r="BK144" s="1066" t="s">
        <v>36</v>
      </c>
      <c r="BL144" s="1086" t="s">
        <v>36</v>
      </c>
      <c r="BM144" s="1106" t="s">
        <v>36</v>
      </c>
      <c r="BN144" s="1066" t="s">
        <v>36</v>
      </c>
      <c r="BO144" s="1066" t="s">
        <v>36</v>
      </c>
      <c r="BP144" s="1066" t="s">
        <v>36</v>
      </c>
      <c r="BQ144" s="1086" t="s">
        <v>36</v>
      </c>
      <c r="BR144" s="1106" t="s">
        <v>36</v>
      </c>
      <c r="BS144" s="1066" t="s">
        <v>36</v>
      </c>
      <c r="BT144" s="1921" t="s">
        <v>36</v>
      </c>
      <c r="BU144" s="1986"/>
      <c r="BV144" s="1986"/>
      <c r="BW144" s="1986"/>
      <c r="BX144" s="1986"/>
      <c r="BY144" s="1987"/>
      <c r="BZ144" s="1987"/>
      <c r="CA144" s="1987"/>
      <c r="CB144" s="1987"/>
      <c r="CC144" s="1987"/>
      <c r="CD144" s="1987"/>
      <c r="CE144" s="1987"/>
      <c r="CF144" s="1987"/>
      <c r="CG144" s="1987"/>
      <c r="CH144" s="1987"/>
      <c r="CI144" s="1987"/>
      <c r="CJ144" s="1987"/>
      <c r="CK144" s="1987"/>
      <c r="CL144" s="1987"/>
      <c r="CM144" s="1987"/>
      <c r="CN144" s="1987"/>
      <c r="CO144" s="1987"/>
      <c r="CP144" s="1987"/>
      <c r="CQ144" s="1987"/>
      <c r="CR144" s="1987"/>
      <c r="CS144" s="1987"/>
      <c r="CT144" s="1987"/>
      <c r="CU144" s="1987"/>
      <c r="CV144" s="1987"/>
      <c r="CW144" s="1987"/>
      <c r="CX144" s="1987"/>
      <c r="CY144" s="1987"/>
      <c r="CZ144" s="1987"/>
    </row>
    <row r="145" s="130" customFormat="true" ht="15" customHeight="true" x14ac:dyDescent="0.2">
      <c r="A145" s="2313"/>
      <c r="B145" s="252" t="s">
        <v>65</v>
      </c>
      <c r="C145" s="1002" t="s">
        <v>36</v>
      </c>
      <c r="D145" s="1008" t="s">
        <v>36</v>
      </c>
      <c r="E145" s="1008" t="s">
        <v>36</v>
      </c>
      <c r="F145" s="1008" t="s">
        <v>36</v>
      </c>
      <c r="G145" s="1014" t="s">
        <v>36</v>
      </c>
      <c r="H145" s="1020" t="s">
        <v>36</v>
      </c>
      <c r="I145" s="1008" t="s">
        <v>36</v>
      </c>
      <c r="J145" s="1008" t="s">
        <v>36</v>
      </c>
      <c r="K145" s="1008" t="s">
        <v>36</v>
      </c>
      <c r="L145" s="1026" t="s">
        <v>36</v>
      </c>
      <c r="M145" s="1032" t="s">
        <v>36</v>
      </c>
      <c r="N145" s="1008" t="s">
        <v>36</v>
      </c>
      <c r="O145" s="1008" t="s">
        <v>36</v>
      </c>
      <c r="P145" s="1008" t="s">
        <v>36</v>
      </c>
      <c r="Q145" s="1014" t="s">
        <v>36</v>
      </c>
      <c r="R145" s="1020" t="s">
        <v>36</v>
      </c>
      <c r="S145" s="1008" t="s">
        <v>36</v>
      </c>
      <c r="T145" s="1871" t="s">
        <v>36</v>
      </c>
      <c r="U145" s="1895"/>
      <c r="V145" s="1895"/>
      <c r="W145" s="1895"/>
      <c r="X145" s="1895"/>
      <c r="Y145" s="1896"/>
      <c r="Z145" s="1896"/>
      <c r="AA145" s="1896"/>
      <c r="AB145" s="1896"/>
      <c r="AC145" s="1896"/>
      <c r="AD145" s="1896"/>
      <c r="AE145" s="1896"/>
      <c r="AF145" s="1896"/>
      <c r="AG145" s="1896"/>
      <c r="AH145" s="1896"/>
      <c r="AI145" s="1896"/>
      <c r="AJ145" s="1896"/>
      <c r="AK145" s="1896"/>
      <c r="AL145" s="1896"/>
      <c r="AM145" s="1896"/>
      <c r="AN145" s="1896"/>
      <c r="AO145" s="1896"/>
      <c r="AP145" s="1896"/>
      <c r="AQ145" s="1896"/>
      <c r="AR145" s="1896"/>
      <c r="AS145" s="1896"/>
      <c r="AT145" s="1896"/>
      <c r="AU145" s="1896"/>
      <c r="AV145" s="1896"/>
      <c r="AW145" s="1896"/>
      <c r="AX145" s="1896"/>
      <c r="AY145" s="1896"/>
      <c r="AZ145" s="215"/>
      <c r="BA145" s="2314"/>
      <c r="BB145" s="159" t="s">
        <v>65</v>
      </c>
      <c r="BC145" s="1047" t="s">
        <v>36</v>
      </c>
      <c r="BD145" s="1066" t="s">
        <v>36</v>
      </c>
      <c r="BE145" s="1066" t="s">
        <v>36</v>
      </c>
      <c r="BF145" s="1066" t="s">
        <v>36</v>
      </c>
      <c r="BG145" s="1086" t="s">
        <v>36</v>
      </c>
      <c r="BH145" s="1106" t="s">
        <v>36</v>
      </c>
      <c r="BI145" s="1066" t="s">
        <v>36</v>
      </c>
      <c r="BJ145" s="1066" t="s">
        <v>36</v>
      </c>
      <c r="BK145" s="1066" t="s">
        <v>36</v>
      </c>
      <c r="BL145" s="1086" t="s">
        <v>36</v>
      </c>
      <c r="BM145" s="1106" t="s">
        <v>36</v>
      </c>
      <c r="BN145" s="1066" t="s">
        <v>36</v>
      </c>
      <c r="BO145" s="1066" t="s">
        <v>36</v>
      </c>
      <c r="BP145" s="1066" t="s">
        <v>36</v>
      </c>
      <c r="BQ145" s="1086" t="s">
        <v>36</v>
      </c>
      <c r="BR145" s="1106" t="s">
        <v>36</v>
      </c>
      <c r="BS145" s="1066" t="s">
        <v>36</v>
      </c>
      <c r="BT145" s="1921" t="s">
        <v>36</v>
      </c>
      <c r="BU145" s="1986"/>
      <c r="BV145" s="1986"/>
      <c r="BW145" s="1986"/>
      <c r="BX145" s="1986"/>
      <c r="BY145" s="1987"/>
      <c r="BZ145" s="1987"/>
      <c r="CA145" s="1987"/>
      <c r="CB145" s="1987"/>
      <c r="CC145" s="1987"/>
      <c r="CD145" s="1987"/>
      <c r="CE145" s="1987"/>
      <c r="CF145" s="1987"/>
      <c r="CG145" s="1987"/>
      <c r="CH145" s="1987"/>
      <c r="CI145" s="1987"/>
      <c r="CJ145" s="1987"/>
      <c r="CK145" s="1987"/>
      <c r="CL145" s="1987"/>
      <c r="CM145" s="1987"/>
      <c r="CN145" s="1987"/>
      <c r="CO145" s="1987"/>
      <c r="CP145" s="1987"/>
      <c r="CQ145" s="1987"/>
      <c r="CR145" s="1987"/>
      <c r="CS145" s="1987"/>
      <c r="CT145" s="1987"/>
      <c r="CU145" s="1987"/>
      <c r="CV145" s="1987"/>
      <c r="CW145" s="1987"/>
      <c r="CX145" s="1987"/>
      <c r="CY145" s="1987"/>
      <c r="CZ145" s="1987"/>
    </row>
    <row r="146" s="130" customFormat="true" ht="15" customHeight="true" x14ac:dyDescent="0.2">
      <c r="A146" s="2313"/>
      <c r="B146" s="252" t="s">
        <v>66</v>
      </c>
      <c r="C146" s="1002" t="s">
        <v>36</v>
      </c>
      <c r="D146" s="1008" t="s">
        <v>36</v>
      </c>
      <c r="E146" s="1008" t="s">
        <v>36</v>
      </c>
      <c r="F146" s="1008" t="s">
        <v>36</v>
      </c>
      <c r="G146" s="1014" t="s">
        <v>36</v>
      </c>
      <c r="H146" s="1020" t="s">
        <v>36</v>
      </c>
      <c r="I146" s="1008" t="s">
        <v>36</v>
      </c>
      <c r="J146" s="1008" t="s">
        <v>36</v>
      </c>
      <c r="K146" s="1008" t="s">
        <v>36</v>
      </c>
      <c r="L146" s="1026" t="s">
        <v>36</v>
      </c>
      <c r="M146" s="1032" t="s">
        <v>36</v>
      </c>
      <c r="N146" s="1008" t="s">
        <v>36</v>
      </c>
      <c r="O146" s="1008" t="s">
        <v>36</v>
      </c>
      <c r="P146" s="1008" t="s">
        <v>36</v>
      </c>
      <c r="Q146" s="1014" t="s">
        <v>36</v>
      </c>
      <c r="R146" s="1020" t="s">
        <v>36</v>
      </c>
      <c r="S146" s="1008" t="s">
        <v>36</v>
      </c>
      <c r="T146" s="1871" t="s">
        <v>36</v>
      </c>
      <c r="U146" s="1895"/>
      <c r="V146" s="1895"/>
      <c r="W146" s="1895"/>
      <c r="X146" s="1895"/>
      <c r="Y146" s="1896"/>
      <c r="Z146" s="1896"/>
      <c r="AA146" s="1896"/>
      <c r="AB146" s="1896"/>
      <c r="AC146" s="1896"/>
      <c r="AD146" s="1896"/>
      <c r="AE146" s="1896"/>
      <c r="AF146" s="1896"/>
      <c r="AG146" s="1896"/>
      <c r="AH146" s="1896"/>
      <c r="AI146" s="1896"/>
      <c r="AJ146" s="1896"/>
      <c r="AK146" s="1896"/>
      <c r="AL146" s="1896"/>
      <c r="AM146" s="1896"/>
      <c r="AN146" s="1896"/>
      <c r="AO146" s="1896"/>
      <c r="AP146" s="1896"/>
      <c r="AQ146" s="1896"/>
      <c r="AR146" s="1896"/>
      <c r="AS146" s="1896"/>
      <c r="AT146" s="1896"/>
      <c r="AU146" s="1896"/>
      <c r="AV146" s="1896"/>
      <c r="AW146" s="1896"/>
      <c r="AX146" s="1896"/>
      <c r="AY146" s="1896"/>
      <c r="AZ146" s="215"/>
      <c r="BA146" s="2314"/>
      <c r="BB146" s="159" t="s">
        <v>66</v>
      </c>
      <c r="BC146" s="1047" t="s">
        <v>36</v>
      </c>
      <c r="BD146" s="1066" t="s">
        <v>36</v>
      </c>
      <c r="BE146" s="1066" t="s">
        <v>36</v>
      </c>
      <c r="BF146" s="1066" t="s">
        <v>36</v>
      </c>
      <c r="BG146" s="1086" t="s">
        <v>36</v>
      </c>
      <c r="BH146" s="1106" t="s">
        <v>36</v>
      </c>
      <c r="BI146" s="1066" t="s">
        <v>36</v>
      </c>
      <c r="BJ146" s="1066" t="s">
        <v>36</v>
      </c>
      <c r="BK146" s="1066" t="s">
        <v>36</v>
      </c>
      <c r="BL146" s="1086" t="s">
        <v>36</v>
      </c>
      <c r="BM146" s="1106" t="s">
        <v>36</v>
      </c>
      <c r="BN146" s="1066" t="s">
        <v>36</v>
      </c>
      <c r="BO146" s="1066" t="s">
        <v>36</v>
      </c>
      <c r="BP146" s="1066" t="s">
        <v>36</v>
      </c>
      <c r="BQ146" s="1086" t="s">
        <v>36</v>
      </c>
      <c r="BR146" s="1106" t="s">
        <v>36</v>
      </c>
      <c r="BS146" s="1066" t="s">
        <v>36</v>
      </c>
      <c r="BT146" s="1921" t="s">
        <v>36</v>
      </c>
      <c r="BU146" s="1986"/>
      <c r="BV146" s="1986"/>
      <c r="BW146" s="1986"/>
      <c r="BX146" s="1986"/>
      <c r="BY146" s="1987"/>
      <c r="BZ146" s="1987"/>
      <c r="CA146" s="1987"/>
      <c r="CB146" s="1987"/>
      <c r="CC146" s="1987"/>
      <c r="CD146" s="1987"/>
      <c r="CE146" s="1987"/>
      <c r="CF146" s="1987"/>
      <c r="CG146" s="1987"/>
      <c r="CH146" s="1987"/>
      <c r="CI146" s="1987"/>
      <c r="CJ146" s="1987"/>
      <c r="CK146" s="1987"/>
      <c r="CL146" s="1987"/>
      <c r="CM146" s="1987"/>
      <c r="CN146" s="1987"/>
      <c r="CO146" s="1987"/>
      <c r="CP146" s="1987"/>
      <c r="CQ146" s="1987"/>
      <c r="CR146" s="1987"/>
      <c r="CS146" s="1987"/>
      <c r="CT146" s="1987"/>
      <c r="CU146" s="1987"/>
      <c r="CV146" s="1987"/>
      <c r="CW146" s="1987"/>
      <c r="CX146" s="1987"/>
      <c r="CY146" s="1987"/>
      <c r="CZ146" s="1987"/>
    </row>
    <row r="147" s="130" customFormat="true" ht="15" customHeight="true" x14ac:dyDescent="0.2">
      <c r="A147" s="2313"/>
      <c r="B147" s="252" t="s">
        <v>67</v>
      </c>
      <c r="C147" s="1002" t="s">
        <v>36</v>
      </c>
      <c r="D147" s="1008" t="s">
        <v>36</v>
      </c>
      <c r="E147" s="1008" t="s">
        <v>36</v>
      </c>
      <c r="F147" s="1008" t="s">
        <v>36</v>
      </c>
      <c r="G147" s="1014" t="s">
        <v>36</v>
      </c>
      <c r="H147" s="1020" t="s">
        <v>36</v>
      </c>
      <c r="I147" s="1008" t="s">
        <v>36</v>
      </c>
      <c r="J147" s="1008" t="s">
        <v>36</v>
      </c>
      <c r="K147" s="1008" t="s">
        <v>36</v>
      </c>
      <c r="L147" s="1026" t="s">
        <v>36</v>
      </c>
      <c r="M147" s="1032" t="s">
        <v>36</v>
      </c>
      <c r="N147" s="1008" t="s">
        <v>36</v>
      </c>
      <c r="O147" s="1008" t="s">
        <v>36</v>
      </c>
      <c r="P147" s="1008" t="s">
        <v>36</v>
      </c>
      <c r="Q147" s="1014" t="s">
        <v>36</v>
      </c>
      <c r="R147" s="1020" t="s">
        <v>36</v>
      </c>
      <c r="S147" s="1008" t="s">
        <v>36</v>
      </c>
      <c r="T147" s="1871" t="s">
        <v>36</v>
      </c>
      <c r="U147" s="1895"/>
      <c r="V147" s="1895"/>
      <c r="W147" s="1895"/>
      <c r="X147" s="1895"/>
      <c r="Y147" s="1896"/>
      <c r="Z147" s="1896"/>
      <c r="AA147" s="1896"/>
      <c r="AB147" s="1896"/>
      <c r="AC147" s="1896"/>
      <c r="AD147" s="1896"/>
      <c r="AE147" s="1896"/>
      <c r="AF147" s="1896"/>
      <c r="AG147" s="1896"/>
      <c r="AH147" s="1896"/>
      <c r="AI147" s="1896"/>
      <c r="AJ147" s="1896"/>
      <c r="AK147" s="1896"/>
      <c r="AL147" s="1896"/>
      <c r="AM147" s="1896"/>
      <c r="AN147" s="1896"/>
      <c r="AO147" s="1896"/>
      <c r="AP147" s="1896"/>
      <c r="AQ147" s="1896"/>
      <c r="AR147" s="1896"/>
      <c r="AS147" s="1896"/>
      <c r="AT147" s="1896"/>
      <c r="AU147" s="1896"/>
      <c r="AV147" s="1896"/>
      <c r="AW147" s="1896"/>
      <c r="AX147" s="1896"/>
      <c r="AY147" s="1896"/>
      <c r="AZ147" s="215"/>
      <c r="BA147" s="2314"/>
      <c r="BB147" s="159" t="s">
        <v>67</v>
      </c>
      <c r="BC147" s="1047" t="s">
        <v>36</v>
      </c>
      <c r="BD147" s="1066" t="s">
        <v>36</v>
      </c>
      <c r="BE147" s="1066" t="s">
        <v>36</v>
      </c>
      <c r="BF147" s="1066" t="s">
        <v>36</v>
      </c>
      <c r="BG147" s="1086" t="s">
        <v>36</v>
      </c>
      <c r="BH147" s="1106" t="s">
        <v>36</v>
      </c>
      <c r="BI147" s="1066" t="s">
        <v>36</v>
      </c>
      <c r="BJ147" s="1066" t="s">
        <v>36</v>
      </c>
      <c r="BK147" s="1066" t="s">
        <v>36</v>
      </c>
      <c r="BL147" s="1086" t="s">
        <v>36</v>
      </c>
      <c r="BM147" s="1106" t="s">
        <v>36</v>
      </c>
      <c r="BN147" s="1066" t="s">
        <v>36</v>
      </c>
      <c r="BO147" s="1066" t="s">
        <v>36</v>
      </c>
      <c r="BP147" s="1066" t="s">
        <v>36</v>
      </c>
      <c r="BQ147" s="1086" t="s">
        <v>36</v>
      </c>
      <c r="BR147" s="1106" t="s">
        <v>36</v>
      </c>
      <c r="BS147" s="1066" t="s">
        <v>36</v>
      </c>
      <c r="BT147" s="1921" t="s">
        <v>36</v>
      </c>
      <c r="BU147" s="1986"/>
      <c r="BV147" s="1986"/>
      <c r="BW147" s="1986"/>
      <c r="BX147" s="1986"/>
      <c r="BY147" s="1987"/>
      <c r="BZ147" s="1987"/>
      <c r="CA147" s="1987"/>
      <c r="CB147" s="1987"/>
      <c r="CC147" s="1987"/>
      <c r="CD147" s="1987"/>
      <c r="CE147" s="1987"/>
      <c r="CF147" s="1987"/>
      <c r="CG147" s="1987"/>
      <c r="CH147" s="1987"/>
      <c r="CI147" s="1987"/>
      <c r="CJ147" s="1987"/>
      <c r="CK147" s="1987"/>
      <c r="CL147" s="1987"/>
      <c r="CM147" s="1987"/>
      <c r="CN147" s="1987"/>
      <c r="CO147" s="1987"/>
      <c r="CP147" s="1987"/>
      <c r="CQ147" s="1987"/>
      <c r="CR147" s="1987"/>
      <c r="CS147" s="1987"/>
      <c r="CT147" s="1987"/>
      <c r="CU147" s="1987"/>
      <c r="CV147" s="1987"/>
      <c r="CW147" s="1987"/>
      <c r="CX147" s="1987"/>
      <c r="CY147" s="1987"/>
      <c r="CZ147" s="1987"/>
    </row>
    <row r="148" s="130" customFormat="true" ht="15" customHeight="true" x14ac:dyDescent="0.2">
      <c r="A148" s="2313" t="s">
        <v>108</v>
      </c>
      <c r="B148" s="252" t="s">
        <v>50</v>
      </c>
      <c r="C148" s="714">
        <v>4.0104869194802486</v>
      </c>
      <c r="D148" s="715">
        <v>3.1425693219527697</v>
      </c>
      <c r="E148" s="715">
        <v>7.5200466656897405</v>
      </c>
      <c r="F148" s="715">
        <v>29.663387459386975</v>
      </c>
      <c r="G148" s="764">
        <v>26.793966599367643</v>
      </c>
      <c r="H148" s="753">
        <v>23.177811178980008</v>
      </c>
      <c r="I148" s="715">
        <v>32.426658893959512</v>
      </c>
      <c r="J148" s="715">
        <v>38.559630888072441</v>
      </c>
      <c r="K148" s="715">
        <v>33.859830133749625</v>
      </c>
      <c r="L148" s="729">
        <v>11.715960725585447</v>
      </c>
      <c r="M148" s="740">
        <v>1.0611131287948428</v>
      </c>
      <c r="N148" s="715">
        <v>1.5562694517816094</v>
      </c>
      <c r="O148" s="715">
        <v>1.8764264433506574</v>
      </c>
      <c r="P148" s="715">
        <v>4.1496111161780442</v>
      </c>
      <c r="Q148" s="764">
        <v>20.194573677422746</v>
      </c>
      <c r="R148" s="753">
        <v>14.508985817419449</v>
      </c>
      <c r="S148" s="715">
        <v>22.25785416868877</v>
      </c>
      <c r="T148" s="1872">
        <v>10.207931095886755</v>
      </c>
      <c r="U148" s="1897"/>
      <c r="V148" s="1897"/>
      <c r="W148" s="1897"/>
      <c r="X148" s="1897"/>
      <c r="Y148" s="634"/>
      <c r="Z148" s="634"/>
      <c r="AA148" s="634"/>
      <c r="AB148" s="634"/>
      <c r="AC148" s="634"/>
      <c r="AD148" s="634"/>
      <c r="AE148" s="634"/>
      <c r="AF148" s="634"/>
      <c r="AG148" s="634"/>
      <c r="AH148" s="634"/>
      <c r="AI148" s="634"/>
      <c r="AJ148" s="634"/>
      <c r="AK148" s="634"/>
      <c r="AL148" s="634"/>
      <c r="AM148" s="634"/>
      <c r="AN148" s="634"/>
      <c r="AO148" s="634"/>
      <c r="AP148" s="634"/>
      <c r="AQ148" s="634"/>
      <c r="AR148" s="634"/>
      <c r="AS148" s="634"/>
      <c r="AT148" s="634"/>
      <c r="AU148" s="634"/>
      <c r="AV148" s="634"/>
      <c r="AW148" s="634"/>
      <c r="AX148" s="634"/>
      <c r="AY148" s="634"/>
      <c r="AZ148" s="215"/>
      <c r="BA148" s="2314" t="s">
        <v>108</v>
      </c>
      <c r="BB148" s="159" t="s">
        <v>50</v>
      </c>
      <c r="BC148" s="1047" t="s">
        <v>36</v>
      </c>
      <c r="BD148" s="1066" t="s">
        <v>36</v>
      </c>
      <c r="BE148" s="1066" t="s">
        <v>36</v>
      </c>
      <c r="BF148" s="1066" t="s">
        <v>36</v>
      </c>
      <c r="BG148" s="1086" t="s">
        <v>36</v>
      </c>
      <c r="BH148" s="1106" t="s">
        <v>36</v>
      </c>
      <c r="BI148" s="1066" t="s">
        <v>36</v>
      </c>
      <c r="BJ148" s="1066" t="s">
        <v>36</v>
      </c>
      <c r="BK148" s="1066" t="s">
        <v>36</v>
      </c>
      <c r="BL148" s="1086" t="s">
        <v>36</v>
      </c>
      <c r="BM148" s="1106" t="s">
        <v>36</v>
      </c>
      <c r="BN148" s="1066" t="s">
        <v>36</v>
      </c>
      <c r="BO148" s="1066" t="s">
        <v>36</v>
      </c>
      <c r="BP148" s="1066" t="s">
        <v>36</v>
      </c>
      <c r="BQ148" s="1086" t="s">
        <v>36</v>
      </c>
      <c r="BR148" s="1106" t="s">
        <v>36</v>
      </c>
      <c r="BS148" s="1066" t="s">
        <v>36</v>
      </c>
      <c r="BT148" s="1921" t="s">
        <v>36</v>
      </c>
      <c r="BU148" s="1986"/>
      <c r="BV148" s="1986"/>
      <c r="BW148" s="1986"/>
      <c r="BX148" s="1986"/>
      <c r="BY148" s="1987"/>
      <c r="BZ148" s="1987"/>
      <c r="CA148" s="1987"/>
      <c r="CB148" s="1987"/>
      <c r="CC148" s="1987"/>
      <c r="CD148" s="1987"/>
      <c r="CE148" s="1987"/>
      <c r="CF148" s="1987"/>
      <c r="CG148" s="1987"/>
      <c r="CH148" s="1987"/>
      <c r="CI148" s="1987"/>
      <c r="CJ148" s="1987"/>
      <c r="CK148" s="1987"/>
      <c r="CL148" s="1987"/>
      <c r="CM148" s="1987"/>
      <c r="CN148" s="1987"/>
      <c r="CO148" s="1987"/>
      <c r="CP148" s="1987"/>
      <c r="CQ148" s="1987"/>
      <c r="CR148" s="1987"/>
      <c r="CS148" s="1987"/>
      <c r="CT148" s="1987"/>
      <c r="CU148" s="1987"/>
      <c r="CV148" s="1987"/>
      <c r="CW148" s="1987"/>
      <c r="CX148" s="1987"/>
      <c r="CY148" s="1987"/>
      <c r="CZ148" s="1987"/>
    </row>
    <row r="149" s="130" customFormat="true" ht="15" customHeight="true" x14ac:dyDescent="0.2">
      <c r="A149" s="2313"/>
      <c r="B149" s="252" t="s">
        <v>49</v>
      </c>
      <c r="C149" s="714">
        <v>5.5961760974488728</v>
      </c>
      <c r="D149" s="715">
        <v>3.9951354739764389</v>
      </c>
      <c r="E149" s="715">
        <v>10.749540333219384</v>
      </c>
      <c r="F149" s="715">
        <v>34.846092706715531</v>
      </c>
      <c r="G149" s="764">
        <v>59.05744356916437</v>
      </c>
      <c r="H149" s="753">
        <v>32.257205474509924</v>
      </c>
      <c r="I149" s="715">
        <v>40.897590573319484</v>
      </c>
      <c r="J149" s="715">
        <v>48.135795646284343</v>
      </c>
      <c r="K149" s="715">
        <v>55.132573356371793</v>
      </c>
      <c r="L149" s="729">
        <v>70.044567846213639</v>
      </c>
      <c r="M149" s="740">
        <v>1.6774019672997127</v>
      </c>
      <c r="N149" s="715">
        <v>0.96278524090131523</v>
      </c>
      <c r="O149" s="715">
        <v>3.3245902967175556</v>
      </c>
      <c r="P149" s="715">
        <v>4.1442735869234228</v>
      </c>
      <c r="Q149" s="764">
        <v>22.667686968418778</v>
      </c>
      <c r="R149" s="753">
        <v>20.712689159448168</v>
      </c>
      <c r="S149" s="715">
        <v>20.363949593225886</v>
      </c>
      <c r="T149" s="1872">
        <v>29.260601095588594</v>
      </c>
      <c r="U149" s="1897"/>
      <c r="V149" s="1897"/>
      <c r="W149" s="1897"/>
      <c r="X149" s="1897"/>
      <c r="Y149" s="634"/>
      <c r="Z149" s="634"/>
      <c r="AA149" s="634"/>
      <c r="AB149" s="634"/>
      <c r="AC149" s="634"/>
      <c r="AD149" s="634"/>
      <c r="AE149" s="634"/>
      <c r="AF149" s="634"/>
      <c r="AG149" s="634"/>
      <c r="AH149" s="634"/>
      <c r="AI149" s="634"/>
      <c r="AJ149" s="634"/>
      <c r="AK149" s="634"/>
      <c r="AL149" s="634"/>
      <c r="AM149" s="634"/>
      <c r="AN149" s="634"/>
      <c r="AO149" s="634"/>
      <c r="AP149" s="634"/>
      <c r="AQ149" s="634"/>
      <c r="AR149" s="634"/>
      <c r="AS149" s="634"/>
      <c r="AT149" s="634"/>
      <c r="AU149" s="634"/>
      <c r="AV149" s="634"/>
      <c r="AW149" s="634"/>
      <c r="AX149" s="634"/>
      <c r="AY149" s="634"/>
      <c r="AZ149" s="215"/>
      <c r="BA149" s="2314"/>
      <c r="BB149" s="159" t="s">
        <v>49</v>
      </c>
      <c r="BC149" s="1047" t="s">
        <v>36</v>
      </c>
      <c r="BD149" s="1066" t="s">
        <v>36</v>
      </c>
      <c r="BE149" s="1066" t="s">
        <v>36</v>
      </c>
      <c r="BF149" s="1066" t="s">
        <v>36</v>
      </c>
      <c r="BG149" s="1086" t="s">
        <v>36</v>
      </c>
      <c r="BH149" s="1106" t="s">
        <v>36</v>
      </c>
      <c r="BI149" s="1066" t="s">
        <v>36</v>
      </c>
      <c r="BJ149" s="1066" t="s">
        <v>36</v>
      </c>
      <c r="BK149" s="1066" t="s">
        <v>36</v>
      </c>
      <c r="BL149" s="1086" t="s">
        <v>36</v>
      </c>
      <c r="BM149" s="1106" t="s">
        <v>36</v>
      </c>
      <c r="BN149" s="1066" t="s">
        <v>36</v>
      </c>
      <c r="BO149" s="1066" t="s">
        <v>36</v>
      </c>
      <c r="BP149" s="1066" t="s">
        <v>36</v>
      </c>
      <c r="BQ149" s="1086" t="s">
        <v>36</v>
      </c>
      <c r="BR149" s="1106" t="s">
        <v>36</v>
      </c>
      <c r="BS149" s="1066" t="s">
        <v>36</v>
      </c>
      <c r="BT149" s="1921" t="s">
        <v>36</v>
      </c>
      <c r="BU149" s="1986"/>
      <c r="BV149" s="1986"/>
      <c r="BW149" s="1986"/>
      <c r="BX149" s="1986"/>
      <c r="BY149" s="1987"/>
      <c r="BZ149" s="1987"/>
      <c r="CA149" s="1987"/>
      <c r="CB149" s="1987"/>
      <c r="CC149" s="1987"/>
      <c r="CD149" s="1987"/>
      <c r="CE149" s="1987"/>
      <c r="CF149" s="1987"/>
      <c r="CG149" s="1987"/>
      <c r="CH149" s="1987"/>
      <c r="CI149" s="1987"/>
      <c r="CJ149" s="1987"/>
      <c r="CK149" s="1987"/>
      <c r="CL149" s="1987"/>
      <c r="CM149" s="1987"/>
      <c r="CN149" s="1987"/>
      <c r="CO149" s="1987"/>
      <c r="CP149" s="1987"/>
      <c r="CQ149" s="1987"/>
      <c r="CR149" s="1987"/>
      <c r="CS149" s="1987"/>
      <c r="CT149" s="1987"/>
      <c r="CU149" s="1987"/>
      <c r="CV149" s="1987"/>
      <c r="CW149" s="1987"/>
      <c r="CX149" s="1987"/>
      <c r="CY149" s="1987"/>
      <c r="CZ149" s="1987"/>
    </row>
    <row r="150" s="130" customFormat="true" ht="15" customHeight="true" x14ac:dyDescent="0.2">
      <c r="A150" s="2313"/>
      <c r="B150" s="252" t="s">
        <v>110</v>
      </c>
      <c r="C150" s="714">
        <v>90.393336983070867</v>
      </c>
      <c r="D150" s="715">
        <v>92.862295204070847</v>
      </c>
      <c r="E150" s="715">
        <v>81.730413001090881</v>
      </c>
      <c r="F150" s="715">
        <v>35.490519833897785</v>
      </c>
      <c r="G150" s="764">
        <v>14.148589831468231</v>
      </c>
      <c r="H150" s="753">
        <v>44.564983346509997</v>
      </c>
      <c r="I150" s="715">
        <v>26.675750532721082</v>
      </c>
      <c r="J150" s="715">
        <v>13.304573465643191</v>
      </c>
      <c r="K150" s="715">
        <v>11.007596509878546</v>
      </c>
      <c r="L150" s="729">
        <v>18.239471428200833</v>
      </c>
      <c r="M150" s="740">
        <v>97.261484903905483</v>
      </c>
      <c r="N150" s="715">
        <v>97.480945307317072</v>
      </c>
      <c r="O150" s="715">
        <v>94.798983259931788</v>
      </c>
      <c r="P150" s="715">
        <v>91.706115296898517</v>
      </c>
      <c r="Q150" s="764">
        <v>57.137739354158533</v>
      </c>
      <c r="R150" s="753">
        <v>64.778325023132311</v>
      </c>
      <c r="S150" s="715">
        <v>57.378196238085053</v>
      </c>
      <c r="T150" s="1872">
        <v>60.531467808524397</v>
      </c>
      <c r="U150" s="1897"/>
      <c r="V150" s="1897"/>
      <c r="W150" s="1897"/>
      <c r="X150" s="1897"/>
      <c r="Y150" s="634"/>
      <c r="Z150" s="634"/>
      <c r="AA150" s="634"/>
      <c r="AB150" s="634"/>
      <c r="AC150" s="634"/>
      <c r="AD150" s="634"/>
      <c r="AE150" s="634"/>
      <c r="AF150" s="634"/>
      <c r="AG150" s="634"/>
      <c r="AH150" s="634"/>
      <c r="AI150" s="634"/>
      <c r="AJ150" s="634"/>
      <c r="AK150" s="634"/>
      <c r="AL150" s="634"/>
      <c r="AM150" s="634"/>
      <c r="AN150" s="634"/>
      <c r="AO150" s="634"/>
      <c r="AP150" s="634"/>
      <c r="AQ150" s="634"/>
      <c r="AR150" s="634"/>
      <c r="AS150" s="634"/>
      <c r="AT150" s="634"/>
      <c r="AU150" s="634"/>
      <c r="AV150" s="634"/>
      <c r="AW150" s="634"/>
      <c r="AX150" s="634"/>
      <c r="AY150" s="634"/>
      <c r="AZ150" s="215"/>
      <c r="BA150" s="2314"/>
      <c r="BB150" s="159" t="s">
        <v>110</v>
      </c>
      <c r="BC150" s="1047" t="s">
        <v>36</v>
      </c>
      <c r="BD150" s="1066" t="s">
        <v>36</v>
      </c>
      <c r="BE150" s="1066" t="s">
        <v>36</v>
      </c>
      <c r="BF150" s="1066" t="s">
        <v>36</v>
      </c>
      <c r="BG150" s="1086" t="s">
        <v>36</v>
      </c>
      <c r="BH150" s="1106" t="s">
        <v>36</v>
      </c>
      <c r="BI150" s="1066" t="s">
        <v>36</v>
      </c>
      <c r="BJ150" s="1066" t="s">
        <v>36</v>
      </c>
      <c r="BK150" s="1066" t="s">
        <v>36</v>
      </c>
      <c r="BL150" s="1086" t="s">
        <v>36</v>
      </c>
      <c r="BM150" s="1106" t="s">
        <v>36</v>
      </c>
      <c r="BN150" s="1066" t="s">
        <v>36</v>
      </c>
      <c r="BO150" s="1066" t="s">
        <v>36</v>
      </c>
      <c r="BP150" s="1066" t="s">
        <v>36</v>
      </c>
      <c r="BQ150" s="1086" t="s">
        <v>36</v>
      </c>
      <c r="BR150" s="1106" t="s">
        <v>36</v>
      </c>
      <c r="BS150" s="1066" t="s">
        <v>36</v>
      </c>
      <c r="BT150" s="1921" t="s">
        <v>36</v>
      </c>
      <c r="BU150" s="1986"/>
      <c r="BV150" s="1986"/>
      <c r="BW150" s="1986"/>
      <c r="BX150" s="1986"/>
      <c r="BY150" s="1987"/>
      <c r="BZ150" s="1987"/>
      <c r="CA150" s="1987"/>
      <c r="CB150" s="1987"/>
      <c r="CC150" s="1987"/>
      <c r="CD150" s="1987"/>
      <c r="CE150" s="1987"/>
      <c r="CF150" s="1987"/>
      <c r="CG150" s="1987"/>
      <c r="CH150" s="1987"/>
      <c r="CI150" s="1987"/>
      <c r="CJ150" s="1987"/>
      <c r="CK150" s="1987"/>
      <c r="CL150" s="1987"/>
      <c r="CM150" s="1987"/>
      <c r="CN150" s="1987"/>
      <c r="CO150" s="1987"/>
      <c r="CP150" s="1987"/>
      <c r="CQ150" s="1987"/>
      <c r="CR150" s="1987"/>
      <c r="CS150" s="1987"/>
      <c r="CT150" s="1987"/>
      <c r="CU150" s="1987"/>
      <c r="CV150" s="1987"/>
      <c r="CW150" s="1987"/>
      <c r="CX150" s="1987"/>
      <c r="CY150" s="1987"/>
      <c r="CZ150" s="1987"/>
    </row>
    <row r="151" s="130" customFormat="true" ht="15" customHeight="true" x14ac:dyDescent="0.2">
      <c r="A151" s="2313" t="s">
        <v>109</v>
      </c>
      <c r="B151" s="252" t="s">
        <v>50</v>
      </c>
      <c r="C151" s="714">
        <v>36.863838875852238</v>
      </c>
      <c r="D151" s="715">
        <v>38.908957791123875</v>
      </c>
      <c r="E151" s="715">
        <v>42.130181615174209</v>
      </c>
      <c r="F151" s="715">
        <v>43.632953137956662</v>
      </c>
      <c r="G151" s="764">
        <v>28.849877273710035</v>
      </c>
      <c r="H151" s="753">
        <v>42.465060629678952</v>
      </c>
      <c r="I151" s="715">
        <v>43.176451763456683</v>
      </c>
      <c r="J151" s="715">
        <v>43.422600711736933</v>
      </c>
      <c r="K151" s="715">
        <v>35.890897271551594</v>
      </c>
      <c r="L151" s="729">
        <v>12.411797927934428</v>
      </c>
      <c r="M151" s="740">
        <v>32.31938986184845</v>
      </c>
      <c r="N151" s="715">
        <v>43.21701510425364</v>
      </c>
      <c r="O151" s="715">
        <v>29.29068942182791</v>
      </c>
      <c r="P151" s="715">
        <v>43.935287143487919</v>
      </c>
      <c r="Q151" s="764">
        <v>43.331884804578692</v>
      </c>
      <c r="R151" s="753">
        <v>40.839789972630683</v>
      </c>
      <c r="S151" s="715">
        <v>48.711320688776574</v>
      </c>
      <c r="T151" s="1872">
        <v>23.5502349161201</v>
      </c>
      <c r="U151" s="1897"/>
      <c r="V151" s="1897"/>
      <c r="W151" s="1897"/>
      <c r="X151" s="1897"/>
      <c r="Y151" s="634"/>
      <c r="Z151" s="634"/>
      <c r="AA151" s="634"/>
      <c r="AB151" s="634"/>
      <c r="AC151" s="634"/>
      <c r="AD151" s="634"/>
      <c r="AE151" s="634"/>
      <c r="AF151" s="634"/>
      <c r="AG151" s="634"/>
      <c r="AH151" s="634"/>
      <c r="AI151" s="634"/>
      <c r="AJ151" s="634"/>
      <c r="AK151" s="634"/>
      <c r="AL151" s="634"/>
      <c r="AM151" s="634"/>
      <c r="AN151" s="634"/>
      <c r="AO151" s="634"/>
      <c r="AP151" s="634"/>
      <c r="AQ151" s="634"/>
      <c r="AR151" s="634"/>
      <c r="AS151" s="634"/>
      <c r="AT151" s="634"/>
      <c r="AU151" s="634"/>
      <c r="AV151" s="634"/>
      <c r="AW151" s="634"/>
      <c r="AX151" s="634"/>
      <c r="AY151" s="634"/>
      <c r="AZ151" s="215"/>
      <c r="BA151" s="2314" t="s">
        <v>109</v>
      </c>
      <c r="BB151" s="159" t="s">
        <v>50</v>
      </c>
      <c r="BC151" s="1047" t="s">
        <v>36</v>
      </c>
      <c r="BD151" s="1066" t="s">
        <v>36</v>
      </c>
      <c r="BE151" s="1066" t="s">
        <v>36</v>
      </c>
      <c r="BF151" s="1066" t="s">
        <v>36</v>
      </c>
      <c r="BG151" s="1086" t="s">
        <v>36</v>
      </c>
      <c r="BH151" s="1106" t="s">
        <v>36</v>
      </c>
      <c r="BI151" s="1066" t="s">
        <v>36</v>
      </c>
      <c r="BJ151" s="1066" t="s">
        <v>36</v>
      </c>
      <c r="BK151" s="1066" t="s">
        <v>36</v>
      </c>
      <c r="BL151" s="1086" t="s">
        <v>36</v>
      </c>
      <c r="BM151" s="1106" t="s">
        <v>36</v>
      </c>
      <c r="BN151" s="1066" t="s">
        <v>36</v>
      </c>
      <c r="BO151" s="1066" t="s">
        <v>36</v>
      </c>
      <c r="BP151" s="1066" t="s">
        <v>36</v>
      </c>
      <c r="BQ151" s="1086" t="s">
        <v>36</v>
      </c>
      <c r="BR151" s="1106" t="s">
        <v>36</v>
      </c>
      <c r="BS151" s="1066" t="s">
        <v>36</v>
      </c>
      <c r="BT151" s="1921" t="s">
        <v>36</v>
      </c>
      <c r="BU151" s="1986"/>
      <c r="BV151" s="1986"/>
      <c r="BW151" s="1986"/>
      <c r="BX151" s="1986"/>
      <c r="BY151" s="1987"/>
      <c r="BZ151" s="1987"/>
      <c r="CA151" s="1987"/>
      <c r="CB151" s="1987"/>
      <c r="CC151" s="1987"/>
      <c r="CD151" s="1987"/>
      <c r="CE151" s="1987"/>
      <c r="CF151" s="1987"/>
      <c r="CG151" s="1987"/>
      <c r="CH151" s="1987"/>
      <c r="CI151" s="1987"/>
      <c r="CJ151" s="1987"/>
      <c r="CK151" s="1987"/>
      <c r="CL151" s="1987"/>
      <c r="CM151" s="1987"/>
      <c r="CN151" s="1987"/>
      <c r="CO151" s="1987"/>
      <c r="CP151" s="1987"/>
      <c r="CQ151" s="1987"/>
      <c r="CR151" s="1987"/>
      <c r="CS151" s="1987"/>
      <c r="CT151" s="1987"/>
      <c r="CU151" s="1987"/>
      <c r="CV151" s="1987"/>
      <c r="CW151" s="1987"/>
      <c r="CX151" s="1987"/>
      <c r="CY151" s="1987"/>
      <c r="CZ151" s="1987"/>
    </row>
    <row r="152" s="130" customFormat="true" ht="15" customHeight="true" x14ac:dyDescent="0.2">
      <c r="A152" s="2315"/>
      <c r="B152" s="794" t="s">
        <v>49</v>
      </c>
      <c r="C152" s="717">
        <v>61.411774487379212</v>
      </c>
      <c r="D152" s="718">
        <v>54.59746439192218</v>
      </c>
      <c r="E152" s="718">
        <v>55.513543984199195</v>
      </c>
      <c r="F152" s="718">
        <v>55.174412096632466</v>
      </c>
      <c r="G152" s="765">
        <v>70.758004931479746</v>
      </c>
      <c r="H152" s="754">
        <v>57.152362387667154</v>
      </c>
      <c r="I152" s="718">
        <v>55.903985349599786</v>
      </c>
      <c r="J152" s="718">
        <v>56.140551575432596</v>
      </c>
      <c r="K152" s="718">
        <v>63.733447763218251</v>
      </c>
      <c r="L152" s="730">
        <v>87.131643457092423</v>
      </c>
      <c r="M152" s="741">
        <v>62.903113757057142</v>
      </c>
      <c r="N152" s="718">
        <v>51.240517902106106</v>
      </c>
      <c r="O152" s="718">
        <v>60.413033716366492</v>
      </c>
      <c r="P152" s="718">
        <v>49.14838733101795</v>
      </c>
      <c r="Q152" s="765">
        <v>54.997648092039519</v>
      </c>
      <c r="R152" s="754">
        <v>58.467237114631018</v>
      </c>
      <c r="S152" s="718">
        <v>48.01412830646612</v>
      </c>
      <c r="T152" s="1873">
        <v>74.872271573626435</v>
      </c>
      <c r="U152" s="1898"/>
      <c r="V152" s="1898"/>
      <c r="W152" s="1898"/>
      <c r="X152" s="1898"/>
      <c r="Y152" s="635"/>
      <c r="Z152" s="635"/>
      <c r="AA152" s="635"/>
      <c r="AB152" s="635"/>
      <c r="AC152" s="635"/>
      <c r="AD152" s="635"/>
      <c r="AE152" s="635"/>
      <c r="AF152" s="635"/>
      <c r="AG152" s="635"/>
      <c r="AH152" s="635"/>
      <c r="AI152" s="635"/>
      <c r="AJ152" s="635"/>
      <c r="AK152" s="635"/>
      <c r="AL152" s="635"/>
      <c r="AM152" s="635"/>
      <c r="AN152" s="635"/>
      <c r="AO152" s="635"/>
      <c r="AP152" s="635"/>
      <c r="AQ152" s="635"/>
      <c r="AR152" s="635"/>
      <c r="AS152" s="635"/>
      <c r="AT152" s="635"/>
      <c r="AU152" s="635"/>
      <c r="AV152" s="635"/>
      <c r="AW152" s="635"/>
      <c r="AX152" s="635"/>
      <c r="AY152" s="635"/>
      <c r="AZ152" s="215"/>
      <c r="BA152" s="2316"/>
      <c r="BB152" s="235" t="s">
        <v>49</v>
      </c>
      <c r="BC152" s="1048" t="s">
        <v>36</v>
      </c>
      <c r="BD152" s="1067" t="s">
        <v>36</v>
      </c>
      <c r="BE152" s="1067" t="s">
        <v>36</v>
      </c>
      <c r="BF152" s="1067" t="s">
        <v>36</v>
      </c>
      <c r="BG152" s="1087" t="s">
        <v>36</v>
      </c>
      <c r="BH152" s="1107" t="s">
        <v>36</v>
      </c>
      <c r="BI152" s="1067" t="s">
        <v>36</v>
      </c>
      <c r="BJ152" s="1067" t="s">
        <v>36</v>
      </c>
      <c r="BK152" s="1067" t="s">
        <v>36</v>
      </c>
      <c r="BL152" s="1087" t="s">
        <v>36</v>
      </c>
      <c r="BM152" s="1107" t="s">
        <v>36</v>
      </c>
      <c r="BN152" s="1067" t="s">
        <v>36</v>
      </c>
      <c r="BO152" s="1067" t="s">
        <v>36</v>
      </c>
      <c r="BP152" s="1067" t="s">
        <v>36</v>
      </c>
      <c r="BQ152" s="1087" t="s">
        <v>36</v>
      </c>
      <c r="BR152" s="1107" t="s">
        <v>36</v>
      </c>
      <c r="BS152" s="1067" t="s">
        <v>36</v>
      </c>
      <c r="BT152" s="1922" t="s">
        <v>36</v>
      </c>
      <c r="BU152" s="1988"/>
      <c r="BV152" s="1988"/>
      <c r="BW152" s="1988"/>
      <c r="BX152" s="1988"/>
      <c r="BY152" s="1989"/>
      <c r="BZ152" s="1989"/>
      <c r="CA152" s="1989"/>
      <c r="CB152" s="1989"/>
      <c r="CC152" s="1989"/>
      <c r="CD152" s="1989"/>
      <c r="CE152" s="1989"/>
      <c r="CF152" s="1989"/>
      <c r="CG152" s="1989"/>
      <c r="CH152" s="1989"/>
      <c r="CI152" s="1989"/>
      <c r="CJ152" s="1989"/>
      <c r="CK152" s="1989"/>
      <c r="CL152" s="1989"/>
      <c r="CM152" s="1989"/>
      <c r="CN152" s="1989"/>
      <c r="CO152" s="1989"/>
      <c r="CP152" s="1989"/>
      <c r="CQ152" s="1989"/>
      <c r="CR152" s="1989"/>
      <c r="CS152" s="1989"/>
      <c r="CT152" s="1989"/>
      <c r="CU152" s="1989"/>
      <c r="CV152" s="1989"/>
      <c r="CW152" s="1989"/>
      <c r="CX152" s="1989"/>
      <c r="CY152" s="1989"/>
      <c r="CZ152" s="1989"/>
    </row>
    <row r="153" s="135" customFormat="true" ht="15" customHeight="true" x14ac:dyDescent="0.2">
      <c r="A153" s="2245" t="s">
        <v>167</v>
      </c>
      <c r="B153" s="982" t="s">
        <v>168</v>
      </c>
      <c r="C153" s="896">
        <v>0.16219710645654306</v>
      </c>
      <c r="D153" s="897">
        <v>0.39117980050488155</v>
      </c>
      <c r="E153" s="897">
        <v>0.5247769018553573</v>
      </c>
      <c r="F153" s="897">
        <v>5.2722644844986686</v>
      </c>
      <c r="G153" s="898">
        <v>33.702466875521594</v>
      </c>
      <c r="H153" s="899">
        <v>2.5078820460644673</v>
      </c>
      <c r="I153" s="897">
        <v>6.077968618469864</v>
      </c>
      <c r="J153" s="897">
        <v>29.381784958463708</v>
      </c>
      <c r="K153" s="897">
        <v>38.108693940853328</v>
      </c>
      <c r="L153" s="900">
        <v>27.114202962718021</v>
      </c>
      <c r="M153" s="901">
        <v>0</v>
      </c>
      <c r="N153" s="897">
        <v>6.148112163837377E-2</v>
      </c>
      <c r="O153" s="897">
        <v>0.18568546696501792</v>
      </c>
      <c r="P153" s="897">
        <v>0</v>
      </c>
      <c r="Q153" s="898">
        <v>0.8770165194025481</v>
      </c>
      <c r="R153" s="899">
        <v>11.513658783583868</v>
      </c>
      <c r="S153" s="897">
        <v>3.6061944898524412</v>
      </c>
      <c r="T153" s="1870">
        <v>0.94062943847768921</v>
      </c>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633"/>
      <c r="BA153" s="2357" t="s">
        <v>167</v>
      </c>
      <c r="BB153" s="234" t="s">
        <v>168</v>
      </c>
      <c r="BC153" s="339">
        <v>11.011112116945114</v>
      </c>
      <c r="BD153" s="305">
        <v>26.575975370480229</v>
      </c>
      <c r="BE153" s="305">
        <v>35.66474672337354</v>
      </c>
      <c r="BF153" s="305">
        <v>358.04624380524643</v>
      </c>
      <c r="BG153" s="340">
        <v>2288.2173570397358</v>
      </c>
      <c r="BH153" s="351">
        <v>64.942066911561867</v>
      </c>
      <c r="BI153" s="305">
        <v>157.20175871192461</v>
      </c>
      <c r="BJ153" s="305">
        <v>761.47884727226324</v>
      </c>
      <c r="BK153" s="305">
        <v>987.45688911131879</v>
      </c>
      <c r="BL153" s="340">
        <v>701.19746820185401</v>
      </c>
      <c r="BM153" s="351">
        <v>0</v>
      </c>
      <c r="BN153" s="305">
        <v>2.5838020874486962</v>
      </c>
      <c r="BO153" s="305">
        <v>7.8050813535423602</v>
      </c>
      <c r="BP153" s="305">
        <v>0</v>
      </c>
      <c r="BQ153" s="340">
        <v>36.849521405868536</v>
      </c>
      <c r="BR153" s="351">
        <v>2511.0062939968439</v>
      </c>
      <c r="BS153" s="305">
        <v>127.4676003968126</v>
      </c>
      <c r="BT153" s="1923">
        <v>81.041540662124973</v>
      </c>
      <c r="BU153" s="1990"/>
      <c r="BV153" s="1990"/>
      <c r="BW153" s="1990"/>
      <c r="BX153" s="1990"/>
      <c r="BY153" s="1991"/>
      <c r="BZ153" s="1991"/>
      <c r="CA153" s="1991"/>
      <c r="CB153" s="1991"/>
      <c r="CC153" s="1991"/>
      <c r="CD153" s="1991"/>
      <c r="CE153" s="1991"/>
      <c r="CF153" s="1991"/>
      <c r="CG153" s="1991"/>
      <c r="CH153" s="1991"/>
      <c r="CI153" s="1991"/>
      <c r="CJ153" s="1991"/>
      <c r="CK153" s="1991"/>
      <c r="CL153" s="1991"/>
      <c r="CM153" s="1991"/>
      <c r="CN153" s="1991"/>
      <c r="CO153" s="1991"/>
      <c r="CP153" s="1991"/>
      <c r="CQ153" s="1991"/>
      <c r="CR153" s="1991"/>
      <c r="CS153" s="1991"/>
      <c r="CT153" s="1991"/>
      <c r="CU153" s="1991"/>
      <c r="CV153" s="1991"/>
      <c r="CW153" s="1991"/>
      <c r="CX153" s="1991"/>
      <c r="CY153" s="1991"/>
      <c r="CZ153" s="1991"/>
    </row>
    <row r="154" s="135" customFormat="true" ht="15" customHeight="true" x14ac:dyDescent="0.2">
      <c r="A154" s="2244"/>
      <c r="B154" s="981" t="s">
        <v>169</v>
      </c>
      <c r="C154" s="896">
        <v>9.8205144912978964E-2</v>
      </c>
      <c r="D154" s="897">
        <v>0</v>
      </c>
      <c r="E154" s="897">
        <v>0.1956318299212523</v>
      </c>
      <c r="F154" s="897">
        <v>0.5646985479780674</v>
      </c>
      <c r="G154" s="898">
        <v>1.9291772115553385</v>
      </c>
      <c r="H154" s="899">
        <v>0.97236784224189377</v>
      </c>
      <c r="I154" s="897">
        <v>1.0495894824184364</v>
      </c>
      <c r="J154" s="897">
        <v>0.28816986035589554</v>
      </c>
      <c r="K154" s="897">
        <v>2.5788338431598654</v>
      </c>
      <c r="L154" s="900">
        <v>2.1921410354131541</v>
      </c>
      <c r="M154" s="901">
        <v>0</v>
      </c>
      <c r="N154" s="897">
        <v>0</v>
      </c>
      <c r="O154" s="897">
        <v>0</v>
      </c>
      <c r="P154" s="897">
        <v>0</v>
      </c>
      <c r="Q154" s="898">
        <v>0.1424504125860156</v>
      </c>
      <c r="R154" s="899">
        <v>0.47267484014864192</v>
      </c>
      <c r="S154" s="897">
        <v>0.93950753535074416</v>
      </c>
      <c r="T154" s="1870">
        <v>0.61514188419214832</v>
      </c>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633"/>
      <c r="BA154" s="2357"/>
      <c r="BB154" s="159" t="s">
        <v>169</v>
      </c>
      <c r="BC154" s="341">
        <v>6.6668751664036341</v>
      </c>
      <c r="BD154" s="307">
        <v>0</v>
      </c>
      <c r="BE154" s="307">
        <v>13.295477831634152</v>
      </c>
      <c r="BF154" s="307">
        <v>38.349402724444225</v>
      </c>
      <c r="BG154" s="342">
        <v>130.98082097642074</v>
      </c>
      <c r="BH154" s="352">
        <v>25.179644143399571</v>
      </c>
      <c r="BI154" s="307">
        <v>27.146785862026242</v>
      </c>
      <c r="BJ154" s="307">
        <v>7.4684112416119888</v>
      </c>
      <c r="BK154" s="307">
        <v>66.821687677197957</v>
      </c>
      <c r="BL154" s="342">
        <v>56.690722057610799</v>
      </c>
      <c r="BM154" s="352">
        <v>0</v>
      </c>
      <c r="BN154" s="307">
        <v>0</v>
      </c>
      <c r="BO154" s="307">
        <v>0</v>
      </c>
      <c r="BP154" s="307">
        <v>0</v>
      </c>
      <c r="BQ154" s="342">
        <v>5.9853257170561971</v>
      </c>
      <c r="BR154" s="352">
        <v>103.08534593012732</v>
      </c>
      <c r="BS154" s="307">
        <v>33.208627938085272</v>
      </c>
      <c r="BT154" s="1924">
        <v>52.998602830690167</v>
      </c>
      <c r="BU154" s="1990"/>
      <c r="BV154" s="1990"/>
      <c r="BW154" s="1990"/>
      <c r="BX154" s="1990"/>
      <c r="BY154" s="1991"/>
      <c r="BZ154" s="1991"/>
      <c r="CA154" s="1991"/>
      <c r="CB154" s="1991"/>
      <c r="CC154" s="1991"/>
      <c r="CD154" s="1991"/>
      <c r="CE154" s="1991"/>
      <c r="CF154" s="1991"/>
      <c r="CG154" s="1991"/>
      <c r="CH154" s="1991"/>
      <c r="CI154" s="1991"/>
      <c r="CJ154" s="1991"/>
      <c r="CK154" s="1991"/>
      <c r="CL154" s="1991"/>
      <c r="CM154" s="1991"/>
      <c r="CN154" s="1991"/>
      <c r="CO154" s="1991"/>
      <c r="CP154" s="1991"/>
      <c r="CQ154" s="1991"/>
      <c r="CR154" s="1991"/>
      <c r="CS154" s="1991"/>
      <c r="CT154" s="1991"/>
      <c r="CU154" s="1991"/>
      <c r="CV154" s="1991"/>
      <c r="CW154" s="1991"/>
      <c r="CX154" s="1991"/>
      <c r="CY154" s="1991"/>
      <c r="CZ154" s="1991"/>
    </row>
    <row r="155" s="135" customFormat="true" ht="15" customHeight="true" x14ac:dyDescent="0.2">
      <c r="A155" s="2244"/>
      <c r="B155" s="981" t="s">
        <v>170</v>
      </c>
      <c r="C155" s="896">
        <v>8.0206905873307477</v>
      </c>
      <c r="D155" s="897">
        <v>5.0533659037468839</v>
      </c>
      <c r="E155" s="897">
        <v>12.791111848781927</v>
      </c>
      <c r="F155" s="897">
        <v>41.090638085730077</v>
      </c>
      <c r="G155" s="898">
        <v>34.81760725729027</v>
      </c>
      <c r="H155" s="899">
        <v>42.877319970412344</v>
      </c>
      <c r="I155" s="897">
        <v>51.499051409974619</v>
      </c>
      <c r="J155" s="897">
        <v>44.037436070126688</v>
      </c>
      <c r="K155" s="897">
        <v>33.349954992426014</v>
      </c>
      <c r="L155" s="900">
        <v>34.714884382087533</v>
      </c>
      <c r="M155" s="901">
        <v>2.6538430768942001</v>
      </c>
      <c r="N155" s="897">
        <v>1.7504433899392058</v>
      </c>
      <c r="O155" s="897">
        <v>3.3416829999019759</v>
      </c>
      <c r="P155" s="897">
        <v>5.99948198167536</v>
      </c>
      <c r="Q155" s="898">
        <v>23.519024524973176</v>
      </c>
      <c r="R155" s="899">
        <v>18.541351423381304</v>
      </c>
      <c r="S155" s="897">
        <v>25.563261561125344</v>
      </c>
      <c r="T155" s="1870">
        <v>22.799380608091326</v>
      </c>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633"/>
      <c r="BA155" s="2357"/>
      <c r="BB155" s="159" t="s">
        <v>170</v>
      </c>
      <c r="BC155" s="341">
        <v>544.502459025603</v>
      </c>
      <c r="BD155" s="307">
        <v>343.31559968758114</v>
      </c>
      <c r="BE155" s="307">
        <v>869.30610471664488</v>
      </c>
      <c r="BF155" s="307">
        <v>2790.5179388122883</v>
      </c>
      <c r="BG155" s="342">
        <v>2363.9294284000762</v>
      </c>
      <c r="BH155" s="352">
        <v>1110.3160879821487</v>
      </c>
      <c r="BI155" s="307">
        <v>1331.9814500262989</v>
      </c>
      <c r="BJ155" s="307">
        <v>1141.304931028242</v>
      </c>
      <c r="BK155" s="307">
        <v>864.15039203219897</v>
      </c>
      <c r="BL155" s="342">
        <v>897.75786775329698</v>
      </c>
      <c r="BM155" s="352">
        <v>111.46862321995982</v>
      </c>
      <c r="BN155" s="307">
        <v>73.564033387165182</v>
      </c>
      <c r="BO155" s="307">
        <v>140.46391512642251</v>
      </c>
      <c r="BP155" s="307">
        <v>252.36756730461369</v>
      </c>
      <c r="BQ155" s="342">
        <v>988.19666278184366</v>
      </c>
      <c r="BR155" s="352">
        <v>4043.6711733805446</v>
      </c>
      <c r="BS155" s="307">
        <v>903.58066340622031</v>
      </c>
      <c r="BT155" s="1924">
        <v>1964.319693855427</v>
      </c>
      <c r="BU155" s="1990"/>
      <c r="BV155" s="1990"/>
      <c r="BW155" s="1990"/>
      <c r="BX155" s="1990"/>
      <c r="BY155" s="1991"/>
      <c r="BZ155" s="1991"/>
      <c r="CA155" s="1991"/>
      <c r="CB155" s="1991"/>
      <c r="CC155" s="1991"/>
      <c r="CD155" s="1991"/>
      <c r="CE155" s="1991"/>
      <c r="CF155" s="1991"/>
      <c r="CG155" s="1991"/>
      <c r="CH155" s="1991"/>
      <c r="CI155" s="1991"/>
      <c r="CJ155" s="1991"/>
      <c r="CK155" s="1991"/>
      <c r="CL155" s="1991"/>
      <c r="CM155" s="1991"/>
      <c r="CN155" s="1991"/>
      <c r="CO155" s="1991"/>
      <c r="CP155" s="1991"/>
      <c r="CQ155" s="1991"/>
      <c r="CR155" s="1991"/>
      <c r="CS155" s="1991"/>
      <c r="CT155" s="1991"/>
      <c r="CU155" s="1991"/>
      <c r="CV155" s="1991"/>
      <c r="CW155" s="1991"/>
      <c r="CX155" s="1991"/>
      <c r="CY155" s="1991"/>
      <c r="CZ155" s="1991"/>
    </row>
    <row r="156" s="135" customFormat="true" ht="15" customHeight="true" x14ac:dyDescent="0.2">
      <c r="A156" s="2244"/>
      <c r="B156" s="981" t="s">
        <v>171</v>
      </c>
      <c r="C156" s="896">
        <v>0</v>
      </c>
      <c r="D156" s="897">
        <v>0</v>
      </c>
      <c r="E156" s="897">
        <v>5.313565475232742E-2</v>
      </c>
      <c r="F156" s="897">
        <v>0.10715312991100776</v>
      </c>
      <c r="G156" s="898">
        <v>0.26917259273755839</v>
      </c>
      <c r="H156" s="899">
        <v>0</v>
      </c>
      <c r="I156" s="897">
        <v>0.28135060119857341</v>
      </c>
      <c r="J156" s="897">
        <v>0</v>
      </c>
      <c r="K156" s="897">
        <v>0</v>
      </c>
      <c r="L156" s="900">
        <v>0.70668020461944425</v>
      </c>
      <c r="M156" s="901">
        <v>0</v>
      </c>
      <c r="N156" s="897">
        <v>0</v>
      </c>
      <c r="O156" s="897">
        <v>0</v>
      </c>
      <c r="P156" s="897">
        <v>8.584809874055277E-2</v>
      </c>
      <c r="Q156" s="898">
        <v>0</v>
      </c>
      <c r="R156" s="899">
        <v>4.9924940702930416E-2</v>
      </c>
      <c r="S156" s="897">
        <v>0</v>
      </c>
      <c r="T156" s="1870">
        <v>0.21211789110074081</v>
      </c>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633"/>
      <c r="BA156" s="2357"/>
      <c r="BB156" s="159" t="s">
        <v>171</v>
      </c>
      <c r="BC156" s="341">
        <v>0</v>
      </c>
      <c r="BD156" s="307">
        <v>0</v>
      </c>
      <c r="BE156" s="307">
        <v>3.6111910833390866</v>
      </c>
      <c r="BF156" s="307">
        <v>7.2769064961391194</v>
      </c>
      <c r="BG156" s="342">
        <v>18.275380286444886</v>
      </c>
      <c r="BH156" s="352">
        <v>0</v>
      </c>
      <c r="BI156" s="307">
        <v>7.2769064961391194</v>
      </c>
      <c r="BJ156" s="307">
        <v>0</v>
      </c>
      <c r="BK156" s="307">
        <v>0</v>
      </c>
      <c r="BL156" s="342">
        <v>18.275380286444886</v>
      </c>
      <c r="BM156" s="352">
        <v>0</v>
      </c>
      <c r="BN156" s="307">
        <v>0</v>
      </c>
      <c r="BO156" s="307">
        <v>0</v>
      </c>
      <c r="BP156" s="307">
        <v>3.6111910833390866</v>
      </c>
      <c r="BQ156" s="342">
        <v>0</v>
      </c>
      <c r="BR156" s="352">
        <v>10.888097579478206</v>
      </c>
      <c r="BS156" s="307">
        <v>0</v>
      </c>
      <c r="BT156" s="1924">
        <v>18.275380286444886</v>
      </c>
      <c r="BU156" s="1990"/>
      <c r="BV156" s="1990"/>
      <c r="BW156" s="1990"/>
      <c r="BX156" s="1990"/>
      <c r="BY156" s="1991"/>
      <c r="BZ156" s="1991"/>
      <c r="CA156" s="1991"/>
      <c r="CB156" s="1991"/>
      <c r="CC156" s="1991"/>
      <c r="CD156" s="1991"/>
      <c r="CE156" s="1991"/>
      <c r="CF156" s="1991"/>
      <c r="CG156" s="1991"/>
      <c r="CH156" s="1991"/>
      <c r="CI156" s="1991"/>
      <c r="CJ156" s="1991"/>
      <c r="CK156" s="1991"/>
      <c r="CL156" s="1991"/>
      <c r="CM156" s="1991"/>
      <c r="CN156" s="1991"/>
      <c r="CO156" s="1991"/>
      <c r="CP156" s="1991"/>
      <c r="CQ156" s="1991"/>
      <c r="CR156" s="1991"/>
      <c r="CS156" s="1991"/>
      <c r="CT156" s="1991"/>
      <c r="CU156" s="1991"/>
      <c r="CV156" s="1991"/>
      <c r="CW156" s="1991"/>
      <c r="CX156" s="1991"/>
      <c r="CY156" s="1991"/>
      <c r="CZ156" s="1991"/>
    </row>
    <row r="157" s="135" customFormat="true" ht="15" customHeight="true" x14ac:dyDescent="0.2">
      <c r="A157" s="2244"/>
      <c r="B157" s="981" t="s">
        <v>172</v>
      </c>
      <c r="C157" s="896">
        <v>0</v>
      </c>
      <c r="D157" s="897">
        <v>3.8031762560818992E-2</v>
      </c>
      <c r="E157" s="897">
        <v>8.5507179793243598E-2</v>
      </c>
      <c r="F157" s="897">
        <v>3.0402352281237199</v>
      </c>
      <c r="G157" s="898">
        <v>2.2807632529827306</v>
      </c>
      <c r="H157" s="899">
        <v>0.10892271851788771</v>
      </c>
      <c r="I157" s="897">
        <v>1.5739729856948075</v>
      </c>
      <c r="J157" s="897">
        <v>1.1505128781704435</v>
      </c>
      <c r="K157" s="897">
        <v>1.8099082368832304</v>
      </c>
      <c r="L157" s="900">
        <v>3.5667527327480499</v>
      </c>
      <c r="M157" s="901">
        <v>0</v>
      </c>
      <c r="N157" s="897">
        <v>0</v>
      </c>
      <c r="O157" s="897">
        <v>6.1469506264063743E-2</v>
      </c>
      <c r="P157" s="897">
        <v>0.13814883524315741</v>
      </c>
      <c r="Q157" s="898">
        <v>3.5422238261036334</v>
      </c>
      <c r="R157" s="899">
        <v>7.5794730401466823E-2</v>
      </c>
      <c r="S157" s="897">
        <v>7.2973179834485995</v>
      </c>
      <c r="T157" s="1870">
        <v>1.1054940041056849</v>
      </c>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633"/>
      <c r="BA157" s="2357"/>
      <c r="BB157" s="159" t="s">
        <v>172</v>
      </c>
      <c r="BC157" s="341">
        <v>0</v>
      </c>
      <c r="BD157" s="307">
        <v>2.5838020874486962</v>
      </c>
      <c r="BE157" s="307">
        <v>5.8112159654400095</v>
      </c>
      <c r="BF157" s="307">
        <v>206.46627401083285</v>
      </c>
      <c r="BG157" s="342">
        <v>154.85163391894068</v>
      </c>
      <c r="BH157" s="352">
        <v>2.8205738325206893</v>
      </c>
      <c r="BI157" s="307">
        <v>40.709542455415608</v>
      </c>
      <c r="BJ157" s="307">
        <v>29.817494800933005</v>
      </c>
      <c r="BK157" s="307">
        <v>46.897601894819694</v>
      </c>
      <c r="BL157" s="342">
        <v>92.239406385791398</v>
      </c>
      <c r="BM157" s="352">
        <v>0</v>
      </c>
      <c r="BN157" s="307">
        <v>0</v>
      </c>
      <c r="BO157" s="307">
        <v>2.5838020874486962</v>
      </c>
      <c r="BP157" s="307">
        <v>5.8112159654400095</v>
      </c>
      <c r="BQ157" s="342">
        <v>148.83328856029317</v>
      </c>
      <c r="BR157" s="352">
        <v>16.530023050642789</v>
      </c>
      <c r="BS157" s="307">
        <v>257.93717318911473</v>
      </c>
      <c r="BT157" s="1924">
        <v>95.245729742904729</v>
      </c>
      <c r="BU157" s="1990"/>
      <c r="BV157" s="1990"/>
      <c r="BW157" s="1990"/>
      <c r="BX157" s="1990"/>
      <c r="BY157" s="1991"/>
      <c r="BZ157" s="1991"/>
      <c r="CA157" s="1991"/>
      <c r="CB157" s="1991"/>
      <c r="CC157" s="1991"/>
      <c r="CD157" s="1991"/>
      <c r="CE157" s="1991"/>
      <c r="CF157" s="1991"/>
      <c r="CG157" s="1991"/>
      <c r="CH157" s="1991"/>
      <c r="CI157" s="1991"/>
      <c r="CJ157" s="1991"/>
      <c r="CK157" s="1991"/>
      <c r="CL157" s="1991"/>
      <c r="CM157" s="1991"/>
      <c r="CN157" s="1991"/>
      <c r="CO157" s="1991"/>
      <c r="CP157" s="1991"/>
      <c r="CQ157" s="1991"/>
      <c r="CR157" s="1991"/>
      <c r="CS157" s="1991"/>
      <c r="CT157" s="1991"/>
      <c r="CU157" s="1991"/>
      <c r="CV157" s="1991"/>
      <c r="CW157" s="1991"/>
      <c r="CX157" s="1991"/>
      <c r="CY157" s="1991"/>
      <c r="CZ157" s="1991"/>
    </row>
    <row r="158" s="135" customFormat="true" ht="15" customHeight="true" x14ac:dyDescent="0.2">
      <c r="A158" s="2244"/>
      <c r="B158" s="981" t="s">
        <v>173</v>
      </c>
      <c r="C158" s="896">
        <v>1.3255701782288525</v>
      </c>
      <c r="D158" s="897">
        <v>1.8642443177786139</v>
      </c>
      <c r="E158" s="897">
        <v>4.9521915807672139</v>
      </c>
      <c r="F158" s="897">
        <v>15.046801620352191</v>
      </c>
      <c r="G158" s="898">
        <v>13.49119644023391</v>
      </c>
      <c r="H158" s="899">
        <v>8.9685240762533507</v>
      </c>
      <c r="I158" s="897">
        <v>13.340456267133874</v>
      </c>
      <c r="J158" s="897">
        <v>12.27009089498673</v>
      </c>
      <c r="K158" s="897">
        <v>13.465850667390406</v>
      </c>
      <c r="L158" s="900">
        <v>14.629106073805467</v>
      </c>
      <c r="M158" s="901">
        <v>8.467201920035565E-2</v>
      </c>
      <c r="N158" s="897">
        <v>0.7071301811053452</v>
      </c>
      <c r="O158" s="897">
        <v>1.9501677839837424</v>
      </c>
      <c r="P158" s="897">
        <v>2.5527467285992169</v>
      </c>
      <c r="Q158" s="898">
        <v>15.371808395449063</v>
      </c>
      <c r="R158" s="899">
        <v>4.6724582984472987</v>
      </c>
      <c r="S158" s="897">
        <v>6.2790020986695643</v>
      </c>
      <c r="T158" s="1870">
        <v>14.509296306473763</v>
      </c>
      <c r="U158" s="312"/>
      <c r="V158" s="312"/>
      <c r="W158" s="312"/>
      <c r="X158" s="312"/>
      <c r="Y158" s="312"/>
      <c r="Z158" s="312"/>
      <c r="AA158" s="312"/>
      <c r="AB158" s="312"/>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633"/>
      <c r="BA158" s="2357"/>
      <c r="BB158" s="159" t="s">
        <v>173</v>
      </c>
      <c r="BC158" s="341">
        <v>89.989286308676967</v>
      </c>
      <c r="BD158" s="307">
        <v>126.65304039190515</v>
      </c>
      <c r="BE158" s="307">
        <v>336.55951286965444</v>
      </c>
      <c r="BF158" s="307">
        <v>1021.8475983687457</v>
      </c>
      <c r="BG158" s="342">
        <v>915.98012619656822</v>
      </c>
      <c r="BH158" s="352">
        <v>232.24158072824557</v>
      </c>
      <c r="BI158" s="307">
        <v>345.04014726896042</v>
      </c>
      <c r="BJ158" s="307">
        <v>318.00024007557533</v>
      </c>
      <c r="BK158" s="307">
        <v>348.92161431447795</v>
      </c>
      <c r="BL158" s="342">
        <v>378.32172884127709</v>
      </c>
      <c r="BM158" s="352">
        <v>3.5564549719206782</v>
      </c>
      <c r="BN158" s="307">
        <v>29.717812384502448</v>
      </c>
      <c r="BO158" s="307">
        <v>81.973126146259588</v>
      </c>
      <c r="BP158" s="307">
        <v>107.38101786272779</v>
      </c>
      <c r="BQ158" s="342">
        <v>645.87584154160481</v>
      </c>
      <c r="BR158" s="352">
        <v>1019.0133663303631</v>
      </c>
      <c r="BS158" s="307">
        <v>221.94291867954948</v>
      </c>
      <c r="BT158" s="1924">
        <v>1250.0732791256387</v>
      </c>
      <c r="BU158" s="1990"/>
      <c r="BV158" s="1990"/>
      <c r="BW158" s="1990"/>
      <c r="BX158" s="1990"/>
      <c r="BY158" s="1991"/>
      <c r="BZ158" s="1991"/>
      <c r="CA158" s="1991"/>
      <c r="CB158" s="1991"/>
      <c r="CC158" s="1991"/>
      <c r="CD158" s="1991"/>
      <c r="CE158" s="1991"/>
      <c r="CF158" s="1991"/>
      <c r="CG158" s="1991"/>
      <c r="CH158" s="1991"/>
      <c r="CI158" s="1991"/>
      <c r="CJ158" s="1991"/>
      <c r="CK158" s="1991"/>
      <c r="CL158" s="1991"/>
      <c r="CM158" s="1991"/>
      <c r="CN158" s="1991"/>
      <c r="CO158" s="1991"/>
      <c r="CP158" s="1991"/>
      <c r="CQ158" s="1991"/>
      <c r="CR158" s="1991"/>
      <c r="CS158" s="1991"/>
      <c r="CT158" s="1991"/>
      <c r="CU158" s="1991"/>
      <c r="CV158" s="1991"/>
      <c r="CW158" s="1991"/>
      <c r="CX158" s="1991"/>
      <c r="CY158" s="1991"/>
      <c r="CZ158" s="1991"/>
    </row>
    <row r="159" s="135" customFormat="true" ht="15" customHeight="true" x14ac:dyDescent="0.2">
      <c r="A159" s="2244"/>
      <c r="B159" s="981" t="s">
        <v>174</v>
      </c>
      <c r="C159" s="896">
        <v>5.0614237431504874</v>
      </c>
      <c r="D159" s="897">
        <v>3.2813707723706265</v>
      </c>
      <c r="E159" s="897">
        <v>5.8674785168926578</v>
      </c>
      <c r="F159" s="897">
        <v>14.903534877191055</v>
      </c>
      <c r="G159" s="898">
        <v>13.054801032209538</v>
      </c>
      <c r="H159" s="899">
        <v>16.419180998367239</v>
      </c>
      <c r="I159" s="897">
        <v>15.993882529827408</v>
      </c>
      <c r="J159" s="897">
        <v>11.716064229055082</v>
      </c>
      <c r="K159" s="897">
        <v>10.650305095092422</v>
      </c>
      <c r="L159" s="900">
        <v>17.028794607636875</v>
      </c>
      <c r="M159" s="901">
        <v>2.9770444260997504</v>
      </c>
      <c r="N159" s="897">
        <v>2.3644877629866157</v>
      </c>
      <c r="O159" s="897">
        <v>2.0554485729475753</v>
      </c>
      <c r="P159" s="897">
        <v>3.6061432300133514</v>
      </c>
      <c r="Q159" s="898">
        <v>12.909813769970338</v>
      </c>
      <c r="R159" s="899">
        <v>6.0989543767130492</v>
      </c>
      <c r="S159" s="897">
        <v>6.3894084826950763</v>
      </c>
      <c r="T159" s="1870">
        <v>15.17939522582758</v>
      </c>
      <c r="U159" s="312"/>
      <c r="V159" s="312"/>
      <c r="W159" s="312"/>
      <c r="X159" s="312"/>
      <c r="Y159" s="312"/>
      <c r="Z159" s="312"/>
      <c r="AA159" s="312"/>
      <c r="AB159" s="312"/>
      <c r="AC159" s="312"/>
      <c r="AD159" s="312"/>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633"/>
      <c r="BA159" s="2357"/>
      <c r="BB159" s="159" t="s">
        <v>174</v>
      </c>
      <c r="BC159" s="341">
        <v>343.60603296045906</v>
      </c>
      <c r="BD159" s="307">
        <v>222.92978501288238</v>
      </c>
      <c r="BE159" s="307">
        <v>398.76399755774764</v>
      </c>
      <c r="BF159" s="307">
        <v>1012.1181700743431</v>
      </c>
      <c r="BG159" s="342">
        <v>886.35121057855213</v>
      </c>
      <c r="BH159" s="352">
        <v>425.17771228607467</v>
      </c>
      <c r="BI159" s="307">
        <v>413.66887855925853</v>
      </c>
      <c r="BJ159" s="307">
        <v>303.64169829439606</v>
      </c>
      <c r="BK159" s="307">
        <v>275.96634913830644</v>
      </c>
      <c r="BL159" s="342">
        <v>440.37981429225829</v>
      </c>
      <c r="BM159" s="352">
        <v>125.0439584507597</v>
      </c>
      <c r="BN159" s="307">
        <v>99.369826947635261</v>
      </c>
      <c r="BO159" s="307">
        <v>86.398486602620181</v>
      </c>
      <c r="BP159" s="307">
        <v>151.69202892685956</v>
      </c>
      <c r="BQ159" s="342">
        <v>542.43044268581673</v>
      </c>
      <c r="BR159" s="352">
        <v>1330.1169606104222</v>
      </c>
      <c r="BS159" s="307">
        <v>225.84543610611144</v>
      </c>
      <c r="BT159" s="1924">
        <v>1307.8067994674502</v>
      </c>
      <c r="BU159" s="1990"/>
      <c r="BV159" s="1990"/>
      <c r="BW159" s="1990"/>
      <c r="BX159" s="1990"/>
      <c r="BY159" s="1991"/>
      <c r="BZ159" s="1991"/>
      <c r="CA159" s="1991"/>
      <c r="CB159" s="1991"/>
      <c r="CC159" s="1991"/>
      <c r="CD159" s="1991"/>
      <c r="CE159" s="1991"/>
      <c r="CF159" s="1991"/>
      <c r="CG159" s="1991"/>
      <c r="CH159" s="1991"/>
      <c r="CI159" s="1991"/>
      <c r="CJ159" s="1991"/>
      <c r="CK159" s="1991"/>
      <c r="CL159" s="1991"/>
      <c r="CM159" s="1991"/>
      <c r="CN159" s="1991"/>
      <c r="CO159" s="1991"/>
      <c r="CP159" s="1991"/>
      <c r="CQ159" s="1991"/>
      <c r="CR159" s="1991"/>
      <c r="CS159" s="1991"/>
      <c r="CT159" s="1991"/>
      <c r="CU159" s="1991"/>
      <c r="CV159" s="1991"/>
      <c r="CW159" s="1991"/>
      <c r="CX159" s="1991"/>
      <c r="CY159" s="1991"/>
      <c r="CZ159" s="1991"/>
    </row>
    <row r="160" s="135" customFormat="true" ht="15" customHeight="true" x14ac:dyDescent="0.2">
      <c r="A160" s="2244"/>
      <c r="B160" s="981" t="s">
        <v>175</v>
      </c>
      <c r="C160" s="896">
        <v>85.026318795608859</v>
      </c>
      <c r="D160" s="897">
        <v>89.091216163960809</v>
      </c>
      <c r="E160" s="897">
        <v>75.125017618871667</v>
      </c>
      <c r="F160" s="897">
        <v>19.194894032520697</v>
      </c>
      <c r="G160" s="898">
        <v>0.36945318207015226</v>
      </c>
      <c r="H160" s="899">
        <v>27.853789352913854</v>
      </c>
      <c r="I160" s="897">
        <v>9.3328006822203911</v>
      </c>
      <c r="J160" s="897">
        <v>0.97965147993909896</v>
      </c>
      <c r="K160" s="897">
        <v>3.6453224194692116E-2</v>
      </c>
      <c r="L160" s="900">
        <v>0</v>
      </c>
      <c r="M160" s="901">
        <v>93.790521015747672</v>
      </c>
      <c r="N160" s="897">
        <v>94.829906837244252</v>
      </c>
      <c r="O160" s="897">
        <v>92.143211903100195</v>
      </c>
      <c r="P160" s="897">
        <v>87.107732205516783</v>
      </c>
      <c r="Q160" s="898">
        <v>43.03160428682888</v>
      </c>
      <c r="R160" s="899">
        <v>58.251444552698658</v>
      </c>
      <c r="S160" s="897">
        <v>49.446095889237036</v>
      </c>
      <c r="T160" s="1870">
        <v>44.19107593625008</v>
      </c>
      <c r="U160" s="312"/>
      <c r="V160" s="312"/>
      <c r="W160" s="312"/>
      <c r="X160" s="312"/>
      <c r="Y160" s="312"/>
      <c r="Z160" s="312"/>
      <c r="AA160" s="312"/>
      <c r="AB160" s="312"/>
      <c r="AC160" s="312"/>
      <c r="AD160" s="312"/>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AZ160" s="633"/>
      <c r="BA160" s="2357"/>
      <c r="BB160" s="159" t="s">
        <v>175</v>
      </c>
      <c r="BC160" s="341">
        <v>5772.201179189401</v>
      </c>
      <c r="BD160" s="307">
        <v>6052.6795183280583</v>
      </c>
      <c r="BE160" s="307">
        <v>5105.62625087589</v>
      </c>
      <c r="BF160" s="307">
        <v>1303.5498747816112</v>
      </c>
      <c r="BG160" s="342">
        <v>25.083896290110971</v>
      </c>
      <c r="BH160" s="352">
        <v>721.27899904068374</v>
      </c>
      <c r="BI160" s="307">
        <v>241.38536623807835</v>
      </c>
      <c r="BJ160" s="307">
        <v>25.38933154426018</v>
      </c>
      <c r="BK160" s="307">
        <v>0.94456103421533621</v>
      </c>
      <c r="BL160" s="342">
        <v>0</v>
      </c>
      <c r="BM160" s="352">
        <v>3939.4568351581911</v>
      </c>
      <c r="BN160" s="307">
        <v>3985.3162191775218</v>
      </c>
      <c r="BO160" s="307">
        <v>3873.1370679423185</v>
      </c>
      <c r="BP160" s="307">
        <v>3664.1774301969331</v>
      </c>
      <c r="BQ160" s="342">
        <v>1808.0549091328303</v>
      </c>
      <c r="BR160" s="352">
        <v>12704.019343945243</v>
      </c>
      <c r="BS160" s="307">
        <v>1747.763524603922</v>
      </c>
      <c r="BT160" s="1924">
        <v>3807.3578509159197</v>
      </c>
      <c r="BU160" s="1990"/>
      <c r="BV160" s="1990"/>
      <c r="BW160" s="1990"/>
      <c r="BX160" s="1990"/>
      <c r="BY160" s="1991"/>
      <c r="BZ160" s="1991"/>
      <c r="CA160" s="1991"/>
      <c r="CB160" s="1991"/>
      <c r="CC160" s="1991"/>
      <c r="CD160" s="1991"/>
      <c r="CE160" s="1991"/>
      <c r="CF160" s="1991"/>
      <c r="CG160" s="1991"/>
      <c r="CH160" s="1991"/>
      <c r="CI160" s="1991"/>
      <c r="CJ160" s="1991"/>
      <c r="CK160" s="1991"/>
      <c r="CL160" s="1991"/>
      <c r="CM160" s="1991"/>
      <c r="CN160" s="1991"/>
      <c r="CO160" s="1991"/>
      <c r="CP160" s="1991"/>
      <c r="CQ160" s="1991"/>
      <c r="CR160" s="1991"/>
      <c r="CS160" s="1991"/>
      <c r="CT160" s="1991"/>
      <c r="CU160" s="1991"/>
      <c r="CV160" s="1991"/>
      <c r="CW160" s="1991"/>
      <c r="CX160" s="1991"/>
      <c r="CY160" s="1991"/>
      <c r="CZ160" s="1991"/>
    </row>
    <row r="161" s="135" customFormat="true" ht="15" customHeight="true" x14ac:dyDescent="0.2">
      <c r="A161" s="2244"/>
      <c r="B161" s="981" t="s">
        <v>47</v>
      </c>
      <c r="C161" s="896">
        <v>0.30559444431153876</v>
      </c>
      <c r="D161" s="897">
        <v>0.17180349031202155</v>
      </c>
      <c r="E161" s="897">
        <v>0.19321994194506995</v>
      </c>
      <c r="F161" s="897">
        <v>0.23205636891066847</v>
      </c>
      <c r="G161" s="898">
        <v>0</v>
      </c>
      <c r="H161" s="899">
        <v>8.0289684199433303E-2</v>
      </c>
      <c r="I161" s="897">
        <v>0.32154354422694104</v>
      </c>
      <c r="J161" s="897">
        <v>0</v>
      </c>
      <c r="K161" s="897">
        <v>0</v>
      </c>
      <c r="L161" s="900">
        <v>0</v>
      </c>
      <c r="M161" s="901">
        <v>0.4939194620580169</v>
      </c>
      <c r="N161" s="897">
        <v>0.11068730177700356</v>
      </c>
      <c r="O161" s="897">
        <v>0.11755116719603113</v>
      </c>
      <c r="P161" s="897">
        <v>0.31217390153675817</v>
      </c>
      <c r="Q161" s="898">
        <v>0.17713776806602191</v>
      </c>
      <c r="R161" s="899">
        <v>0.17468385486261673</v>
      </c>
      <c r="S161" s="897">
        <v>0.34216686188360751</v>
      </c>
      <c r="T161" s="1870">
        <v>0.12903866509798628</v>
      </c>
      <c r="U161" s="312"/>
      <c r="V161" s="312"/>
      <c r="W161" s="312"/>
      <c r="X161" s="312"/>
      <c r="Y161" s="312"/>
      <c r="Z161" s="312"/>
      <c r="AA161" s="312"/>
      <c r="AB161" s="312"/>
      <c r="AC161" s="312"/>
      <c r="AD161" s="312"/>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c r="AY161" s="312"/>
      <c r="AZ161" s="633"/>
      <c r="BA161" s="2357"/>
      <c r="BB161" s="159" t="s">
        <v>47</v>
      </c>
      <c r="BC161" s="341">
        <v>20.745960036786776</v>
      </c>
      <c r="BD161" s="307">
        <v>11.671986439999849</v>
      </c>
      <c r="BE161" s="307">
        <v>13.131561749406501</v>
      </c>
      <c r="BF161" s="307">
        <v>15.759245668315522</v>
      </c>
      <c r="BG161" s="342">
        <v>0</v>
      </c>
      <c r="BH161" s="352">
        <v>2.0791161417540343</v>
      </c>
      <c r="BI161" s="307">
        <v>8.316464567016137</v>
      </c>
      <c r="BJ161" s="307">
        <v>0</v>
      </c>
      <c r="BK161" s="307">
        <v>0</v>
      </c>
      <c r="BL161" s="342">
        <v>0</v>
      </c>
      <c r="BM161" s="352">
        <v>20.745960036786776</v>
      </c>
      <c r="BN161" s="307">
        <v>4.6517381883121152</v>
      </c>
      <c r="BO161" s="307">
        <v>4.9411321099336982</v>
      </c>
      <c r="BP161" s="307">
        <v>13.131561749406501</v>
      </c>
      <c r="BQ161" s="342">
        <v>7.442781101299385</v>
      </c>
      <c r="BR161" s="352">
        <v>38.09668735754633</v>
      </c>
      <c r="BS161" s="307">
        <v>12.094519289611499</v>
      </c>
      <c r="BT161" s="1924">
        <v>11.117547247350821</v>
      </c>
      <c r="BU161" s="1990"/>
      <c r="BV161" s="1990"/>
      <c r="BW161" s="1990"/>
      <c r="BX161" s="1990"/>
      <c r="BY161" s="1991"/>
      <c r="BZ161" s="1991"/>
      <c r="CA161" s="1991"/>
      <c r="CB161" s="1991"/>
      <c r="CC161" s="1991"/>
      <c r="CD161" s="1991"/>
      <c r="CE161" s="1991"/>
      <c r="CF161" s="1991"/>
      <c r="CG161" s="1991"/>
      <c r="CH161" s="1991"/>
      <c r="CI161" s="1991"/>
      <c r="CJ161" s="1991"/>
      <c r="CK161" s="1991"/>
      <c r="CL161" s="1991"/>
      <c r="CM161" s="1991"/>
      <c r="CN161" s="1991"/>
      <c r="CO161" s="1991"/>
      <c r="CP161" s="1991"/>
      <c r="CQ161" s="1991"/>
      <c r="CR161" s="1991"/>
      <c r="CS161" s="1991"/>
      <c r="CT161" s="1991"/>
      <c r="CU161" s="1991"/>
      <c r="CV161" s="1991"/>
      <c r="CW161" s="1991"/>
      <c r="CX161" s="1991"/>
      <c r="CY161" s="1991"/>
      <c r="CZ161" s="1991"/>
    </row>
    <row r="162" s="135" customFormat="true" ht="15" customHeight="true" x14ac:dyDescent="0.2">
      <c r="A162" s="2246"/>
      <c r="B162" s="983" t="s">
        <v>165</v>
      </c>
      <c r="C162" s="896">
        <v>0</v>
      </c>
      <c r="D162" s="897">
        <v>0.10878778876541167</v>
      </c>
      <c r="E162" s="897">
        <v>0.21192892641928532</v>
      </c>
      <c r="F162" s="897">
        <v>0.54772362478413583</v>
      </c>
      <c r="G162" s="898">
        <v>8.5362155399106562E-2</v>
      </c>
      <c r="H162" s="899">
        <v>0.21172331102946113</v>
      </c>
      <c r="I162" s="897">
        <v>0.529383878835194</v>
      </c>
      <c r="J162" s="897">
        <v>0.17628962890235142</v>
      </c>
      <c r="K162" s="897">
        <v>0</v>
      </c>
      <c r="L162" s="900">
        <v>4.7438000971429146E-2</v>
      </c>
      <c r="M162" s="901">
        <v>0</v>
      </c>
      <c r="N162" s="897">
        <v>0.17586340530918473</v>
      </c>
      <c r="O162" s="897">
        <v>0.14478259964138138</v>
      </c>
      <c r="P162" s="897">
        <v>0.19772501867474998</v>
      </c>
      <c r="Q162" s="898">
        <v>0.42892049662032239</v>
      </c>
      <c r="R162" s="899">
        <v>0.14905419905997397</v>
      </c>
      <c r="S162" s="897">
        <v>0.13704509773725904</v>
      </c>
      <c r="T162" s="1870">
        <v>0.31843004038284195</v>
      </c>
      <c r="U162" s="312"/>
      <c r="V162" s="312"/>
      <c r="W162" s="312"/>
      <c r="X162" s="312"/>
      <c r="Y162" s="312"/>
      <c r="Z162" s="312"/>
      <c r="AA162" s="312"/>
      <c r="AB162" s="312"/>
      <c r="AC162" s="312"/>
      <c r="AD162" s="312"/>
      <c r="AE162" s="312"/>
      <c r="AF162" s="312"/>
      <c r="AG162" s="312"/>
      <c r="AH162" s="312"/>
      <c r="AI162" s="312"/>
      <c r="AJ162" s="312"/>
      <c r="AK162" s="312"/>
      <c r="AL162" s="312"/>
      <c r="AM162" s="312"/>
      <c r="AN162" s="312"/>
      <c r="AO162" s="312"/>
      <c r="AP162" s="312"/>
      <c r="AQ162" s="312"/>
      <c r="AR162" s="312"/>
      <c r="AS162" s="312"/>
      <c r="AT162" s="312"/>
      <c r="AU162" s="312"/>
      <c r="AV162" s="312"/>
      <c r="AW162" s="312"/>
      <c r="AX162" s="312"/>
      <c r="AY162" s="312"/>
      <c r="AZ162" s="633"/>
      <c r="BA162" s="2357"/>
      <c r="BB162" s="159" t="s">
        <v>165</v>
      </c>
      <c r="BC162" s="341">
        <v>0</v>
      </c>
      <c r="BD162" s="307">
        <v>7.3908253726472974</v>
      </c>
      <c r="BE162" s="307">
        <v>14.403056722537638</v>
      </c>
      <c r="BF162" s="307">
        <v>37.196613916838025</v>
      </c>
      <c r="BG162" s="342">
        <v>5.7956340804366082</v>
      </c>
      <c r="BH162" s="352">
        <v>5.4826140859334656</v>
      </c>
      <c r="BI162" s="307">
        <v>13.692087276288646</v>
      </c>
      <c r="BJ162" s="307">
        <v>4.5688450716112214</v>
      </c>
      <c r="BK162" s="307">
        <v>0</v>
      </c>
      <c r="BL162" s="342">
        <v>1.2267890088253868</v>
      </c>
      <c r="BM162" s="352">
        <v>0</v>
      </c>
      <c r="BN162" s="307">
        <v>7.3908253726472974</v>
      </c>
      <c r="BO162" s="307">
        <v>6.0857749787775672</v>
      </c>
      <c r="BP162" s="307">
        <v>8.3172817437600699</v>
      </c>
      <c r="BQ162" s="342">
        <v>18.021912554615913</v>
      </c>
      <c r="BR162" s="352">
        <v>32.507132530268699</v>
      </c>
      <c r="BS162" s="307">
        <v>4.8441119312535612</v>
      </c>
      <c r="BT162" s="1924">
        <v>27.434885630937309</v>
      </c>
      <c r="BU162" s="1990"/>
      <c r="BV162" s="1990"/>
      <c r="BW162" s="1990"/>
      <c r="BX162" s="1990"/>
      <c r="BY162" s="1991"/>
      <c r="BZ162" s="1991"/>
      <c r="CA162" s="1991"/>
      <c r="CB162" s="1991"/>
      <c r="CC162" s="1991"/>
      <c r="CD162" s="1991"/>
      <c r="CE162" s="1991"/>
      <c r="CF162" s="1991"/>
      <c r="CG162" s="1991"/>
      <c r="CH162" s="1991"/>
      <c r="CI162" s="1991"/>
      <c r="CJ162" s="1991"/>
      <c r="CK162" s="1991"/>
      <c r="CL162" s="1991"/>
      <c r="CM162" s="1991"/>
      <c r="CN162" s="1991"/>
      <c r="CO162" s="1991"/>
      <c r="CP162" s="1991"/>
      <c r="CQ162" s="1991"/>
      <c r="CR162" s="1991"/>
      <c r="CS162" s="1991"/>
      <c r="CT162" s="1991"/>
      <c r="CU162" s="1991"/>
      <c r="CV162" s="1991"/>
      <c r="CW162" s="1991"/>
      <c r="CX162" s="1991"/>
      <c r="CY162" s="1991"/>
      <c r="CZ162" s="1991"/>
    </row>
    <row r="163" s="239" customFormat="true" ht="15" customHeight="true" x14ac:dyDescent="0.2">
      <c r="A163" s="788"/>
      <c r="B163" s="984"/>
      <c r="C163" s="902"/>
      <c r="D163" s="858"/>
      <c r="E163" s="858"/>
      <c r="F163" s="858"/>
      <c r="G163" s="859"/>
      <c r="H163" s="903"/>
      <c r="I163" s="858"/>
      <c r="J163" s="858"/>
      <c r="K163" s="858"/>
      <c r="L163" s="904"/>
      <c r="M163" s="902"/>
      <c r="N163" s="858"/>
      <c r="O163" s="858"/>
      <c r="P163" s="858"/>
      <c r="Q163" s="859"/>
      <c r="R163" s="903"/>
      <c r="S163" s="858"/>
      <c r="T163" s="904"/>
      <c r="U163" s="599"/>
      <c r="V163" s="599"/>
      <c r="W163" s="599"/>
      <c r="X163" s="599"/>
      <c r="Y163" s="599"/>
      <c r="Z163" s="599"/>
      <c r="AA163" s="599"/>
      <c r="AB163" s="599"/>
      <c r="AC163" s="599"/>
      <c r="AD163" s="599"/>
      <c r="AE163" s="599"/>
      <c r="AF163" s="599"/>
      <c r="AG163" s="599"/>
      <c r="AH163" s="599"/>
      <c r="AI163" s="599"/>
      <c r="AJ163" s="599"/>
      <c r="AK163" s="599"/>
      <c r="AL163" s="599"/>
      <c r="AM163" s="599"/>
      <c r="AN163" s="599"/>
      <c r="AO163" s="599"/>
      <c r="AP163" s="599"/>
      <c r="AQ163" s="599"/>
      <c r="AR163" s="599"/>
      <c r="AS163" s="599"/>
      <c r="AT163" s="599"/>
      <c r="AU163" s="599"/>
      <c r="AV163" s="599"/>
      <c r="AW163" s="599"/>
      <c r="AX163" s="599"/>
      <c r="AY163" s="599"/>
      <c r="AZ163" s="216"/>
      <c r="BA163" s="2358"/>
      <c r="BB163" s="159" t="s">
        <v>176</v>
      </c>
      <c r="BC163" s="341">
        <v>6788.7229048042755</v>
      </c>
      <c r="BD163" s="307">
        <v>6793.8005326909988</v>
      </c>
      <c r="BE163" s="307">
        <v>6796.1731160956679</v>
      </c>
      <c r="BF163" s="307">
        <v>6791.1282686587847</v>
      </c>
      <c r="BG163" s="342">
        <v>6789.4654877672729</v>
      </c>
      <c r="BH163" s="352">
        <v>2589.518395152324</v>
      </c>
      <c r="BI163" s="307">
        <v>2586.4193874614039</v>
      </c>
      <c r="BJ163" s="307">
        <v>2591.6697993288931</v>
      </c>
      <c r="BK163" s="307">
        <v>2591.1590952025363</v>
      </c>
      <c r="BL163" s="342">
        <v>2586.0891768273596</v>
      </c>
      <c r="BM163" s="352">
        <v>4200.2718318376183</v>
      </c>
      <c r="BN163" s="307">
        <v>4202.5942575452336</v>
      </c>
      <c r="BO163" s="307">
        <v>4203.3883863473238</v>
      </c>
      <c r="BP163" s="307">
        <v>4206.4892948330826</v>
      </c>
      <c r="BQ163" s="342">
        <v>4201.6906854812287</v>
      </c>
      <c r="BR163" s="352">
        <v>21808.934424711522</v>
      </c>
      <c r="BS163" s="307">
        <v>3534.6845755406925</v>
      </c>
      <c r="BT163" s="1924">
        <v>8615.6713097649026</v>
      </c>
      <c r="BU163" s="1990"/>
      <c r="BV163" s="1990"/>
      <c r="BW163" s="1990"/>
      <c r="BX163" s="1990"/>
      <c r="BY163" s="1991"/>
      <c r="BZ163" s="1991"/>
      <c r="CA163" s="1991"/>
      <c r="CB163" s="1991"/>
      <c r="CC163" s="1991"/>
      <c r="CD163" s="1991"/>
      <c r="CE163" s="1991"/>
      <c r="CF163" s="1991"/>
      <c r="CG163" s="1991"/>
      <c r="CH163" s="1991"/>
      <c r="CI163" s="1991"/>
      <c r="CJ163" s="1991"/>
      <c r="CK163" s="1991"/>
      <c r="CL163" s="1991"/>
      <c r="CM163" s="1991"/>
      <c r="CN163" s="1991"/>
      <c r="CO163" s="1991"/>
      <c r="CP163" s="1991"/>
      <c r="CQ163" s="1991"/>
      <c r="CR163" s="1991"/>
      <c r="CS163" s="1991"/>
      <c r="CT163" s="1991"/>
      <c r="CU163" s="1991"/>
      <c r="CV163" s="1991"/>
      <c r="CW163" s="1991"/>
      <c r="CX163" s="1991"/>
      <c r="CY163" s="1991"/>
      <c r="CZ163" s="1991"/>
    </row>
    <row r="164" s="239" customFormat="true" ht="15" customHeight="true" x14ac:dyDescent="0.2">
      <c r="A164" s="709"/>
      <c r="B164" s="985"/>
      <c r="C164" s="902"/>
      <c r="D164" s="858"/>
      <c r="E164" s="858"/>
      <c r="F164" s="858"/>
      <c r="G164" s="859"/>
      <c r="H164" s="903"/>
      <c r="I164" s="858"/>
      <c r="J164" s="858"/>
      <c r="K164" s="858"/>
      <c r="L164" s="904"/>
      <c r="M164" s="902"/>
      <c r="N164" s="858"/>
      <c r="O164" s="858"/>
      <c r="P164" s="858"/>
      <c r="Q164" s="859"/>
      <c r="R164" s="903"/>
      <c r="S164" s="858"/>
      <c r="T164" s="904"/>
      <c r="U164" s="599"/>
      <c r="V164" s="599"/>
      <c r="W164" s="599"/>
      <c r="X164" s="599"/>
      <c r="Y164" s="599"/>
      <c r="Z164" s="599"/>
      <c r="AA164" s="599"/>
      <c r="AB164" s="599"/>
      <c r="AC164" s="599"/>
      <c r="AD164" s="599"/>
      <c r="AE164" s="599"/>
      <c r="AF164" s="599"/>
      <c r="AG164" s="599"/>
      <c r="AH164" s="599"/>
      <c r="AI164" s="599"/>
      <c r="AJ164" s="599"/>
      <c r="AK164" s="599"/>
      <c r="AL164" s="599"/>
      <c r="AM164" s="599"/>
      <c r="AN164" s="599"/>
      <c r="AO164" s="599"/>
      <c r="AP164" s="599"/>
      <c r="AQ164" s="599"/>
      <c r="AR164" s="599"/>
      <c r="AS164" s="599"/>
      <c r="AT164" s="599"/>
      <c r="AU164" s="599"/>
      <c r="AV164" s="599"/>
      <c r="AW164" s="599"/>
      <c r="AX164" s="599"/>
      <c r="AY164" s="599"/>
      <c r="AZ164" s="216"/>
      <c r="BA164" s="383"/>
      <c r="BB164" s="159"/>
      <c r="BC164" s="341"/>
      <c r="BD164" s="307"/>
      <c r="BE164" s="307"/>
      <c r="BF164" s="307"/>
      <c r="BG164" s="342"/>
      <c r="BH164" s="352"/>
      <c r="BI164" s="307"/>
      <c r="BJ164" s="307"/>
      <c r="BK164" s="307"/>
      <c r="BL164" s="342"/>
      <c r="BM164" s="352"/>
      <c r="BN164" s="307"/>
      <c r="BO164" s="307"/>
      <c r="BP164" s="307"/>
      <c r="BQ164" s="342"/>
      <c r="BR164" s="352"/>
      <c r="BS164" s="307"/>
      <c r="BT164" s="1924"/>
      <c r="BU164" s="1990"/>
      <c r="BV164" s="1990"/>
      <c r="BW164" s="1990"/>
      <c r="BX164" s="1990"/>
      <c r="BY164" s="1991"/>
      <c r="BZ164" s="1991"/>
      <c r="CA164" s="1991"/>
      <c r="CB164" s="1991"/>
      <c r="CC164" s="1991"/>
      <c r="CD164" s="1991"/>
      <c r="CE164" s="1991"/>
      <c r="CF164" s="1991"/>
      <c r="CG164" s="1991"/>
      <c r="CH164" s="1991"/>
      <c r="CI164" s="1991"/>
      <c r="CJ164" s="1991"/>
      <c r="CK164" s="1991"/>
      <c r="CL164" s="1991"/>
      <c r="CM164" s="1991"/>
      <c r="CN164" s="1991"/>
      <c r="CO164" s="1991"/>
      <c r="CP164" s="1991"/>
      <c r="CQ164" s="1991"/>
      <c r="CR164" s="1991"/>
      <c r="CS164" s="1991"/>
      <c r="CT164" s="1991"/>
      <c r="CU164" s="1991"/>
      <c r="CV164" s="1991"/>
      <c r="CW164" s="1991"/>
      <c r="CX164" s="1991"/>
      <c r="CY164" s="1991"/>
      <c r="CZ164" s="1991"/>
    </row>
    <row r="165" s="239" customFormat="true" ht="15" customHeight="true" x14ac:dyDescent="0.2">
      <c r="A165" s="709"/>
      <c r="B165" s="985"/>
      <c r="C165" s="902"/>
      <c r="D165" s="858"/>
      <c r="E165" s="858"/>
      <c r="F165" s="858"/>
      <c r="G165" s="859"/>
      <c r="H165" s="903"/>
      <c r="I165" s="858"/>
      <c r="J165" s="858"/>
      <c r="K165" s="858"/>
      <c r="L165" s="904"/>
      <c r="M165" s="902"/>
      <c r="N165" s="858"/>
      <c r="O165" s="858"/>
      <c r="P165" s="858"/>
      <c r="Q165" s="859"/>
      <c r="R165" s="903"/>
      <c r="S165" s="858"/>
      <c r="T165" s="904"/>
      <c r="U165" s="599"/>
      <c r="V165" s="599"/>
      <c r="W165" s="599"/>
      <c r="X165" s="599"/>
      <c r="Y165" s="599"/>
      <c r="Z165" s="599"/>
      <c r="AA165" s="599"/>
      <c r="AB165" s="599"/>
      <c r="AC165" s="599"/>
      <c r="AD165" s="599"/>
      <c r="AE165" s="599"/>
      <c r="AF165" s="599"/>
      <c r="AG165" s="599"/>
      <c r="AH165" s="599"/>
      <c r="AI165" s="599"/>
      <c r="AJ165" s="599"/>
      <c r="AK165" s="599"/>
      <c r="AL165" s="599"/>
      <c r="AM165" s="599"/>
      <c r="AN165" s="599"/>
      <c r="AO165" s="599"/>
      <c r="AP165" s="599"/>
      <c r="AQ165" s="599"/>
      <c r="AR165" s="599"/>
      <c r="AS165" s="599"/>
      <c r="AT165" s="599"/>
      <c r="AU165" s="599"/>
      <c r="AV165" s="599"/>
      <c r="AW165" s="599"/>
      <c r="AX165" s="599"/>
      <c r="AY165" s="599"/>
      <c r="AZ165" s="216"/>
      <c r="BA165" s="383"/>
      <c r="BB165" s="159"/>
      <c r="BC165" s="341"/>
      <c r="BD165" s="307"/>
      <c r="BE165" s="307"/>
      <c r="BF165" s="307"/>
      <c r="BG165" s="342"/>
      <c r="BH165" s="352"/>
      <c r="BI165" s="307"/>
      <c r="BJ165" s="307"/>
      <c r="BK165" s="307"/>
      <c r="BL165" s="342"/>
      <c r="BM165" s="352"/>
      <c r="BN165" s="307"/>
      <c r="BO165" s="307"/>
      <c r="BP165" s="307"/>
      <c r="BQ165" s="342"/>
      <c r="BR165" s="352"/>
      <c r="BS165" s="307"/>
      <c r="BT165" s="1924"/>
      <c r="BU165" s="1990"/>
      <c r="BV165" s="1990"/>
      <c r="BW165" s="1990"/>
      <c r="BX165" s="1990"/>
      <c r="BY165" s="1991"/>
      <c r="BZ165" s="1991"/>
      <c r="CA165" s="1991"/>
      <c r="CB165" s="1991"/>
      <c r="CC165" s="1991"/>
      <c r="CD165" s="1991"/>
      <c r="CE165" s="1991"/>
      <c r="CF165" s="1991"/>
      <c r="CG165" s="1991"/>
      <c r="CH165" s="1991"/>
      <c r="CI165" s="1991"/>
      <c r="CJ165" s="1991"/>
      <c r="CK165" s="1991"/>
      <c r="CL165" s="1991"/>
      <c r="CM165" s="1991"/>
      <c r="CN165" s="1991"/>
      <c r="CO165" s="1991"/>
      <c r="CP165" s="1991"/>
      <c r="CQ165" s="1991"/>
      <c r="CR165" s="1991"/>
      <c r="CS165" s="1991"/>
      <c r="CT165" s="1991"/>
      <c r="CU165" s="1991"/>
      <c r="CV165" s="1991"/>
      <c r="CW165" s="1991"/>
      <c r="CX165" s="1991"/>
      <c r="CY165" s="1991"/>
      <c r="CZ165" s="1991"/>
    </row>
    <row r="166" s="239" customFormat="true" ht="15" customHeight="true" x14ac:dyDescent="0.2">
      <c r="A166" s="709"/>
      <c r="B166" s="985"/>
      <c r="C166" s="902"/>
      <c r="D166" s="858"/>
      <c r="E166" s="858"/>
      <c r="F166" s="858"/>
      <c r="G166" s="859"/>
      <c r="H166" s="903"/>
      <c r="I166" s="858"/>
      <c r="J166" s="858"/>
      <c r="K166" s="858"/>
      <c r="L166" s="904"/>
      <c r="M166" s="902"/>
      <c r="N166" s="858"/>
      <c r="O166" s="858"/>
      <c r="P166" s="858"/>
      <c r="Q166" s="859"/>
      <c r="R166" s="903"/>
      <c r="S166" s="858"/>
      <c r="T166" s="904"/>
      <c r="U166" s="599"/>
      <c r="V166" s="599"/>
      <c r="W166" s="599"/>
      <c r="X166" s="599"/>
      <c r="Y166" s="599"/>
      <c r="Z166" s="599"/>
      <c r="AA166" s="599"/>
      <c r="AB166" s="599"/>
      <c r="AC166" s="599"/>
      <c r="AD166" s="599"/>
      <c r="AE166" s="599"/>
      <c r="AF166" s="599"/>
      <c r="AG166" s="599"/>
      <c r="AH166" s="599"/>
      <c r="AI166" s="599"/>
      <c r="AJ166" s="599"/>
      <c r="AK166" s="599"/>
      <c r="AL166" s="599"/>
      <c r="AM166" s="599"/>
      <c r="AN166" s="599"/>
      <c r="AO166" s="599"/>
      <c r="AP166" s="599"/>
      <c r="AQ166" s="599"/>
      <c r="AR166" s="599"/>
      <c r="AS166" s="599"/>
      <c r="AT166" s="599"/>
      <c r="AU166" s="599"/>
      <c r="AV166" s="599"/>
      <c r="AW166" s="599"/>
      <c r="AX166" s="599"/>
      <c r="AY166" s="599"/>
      <c r="AZ166" s="216"/>
      <c r="BA166" s="383"/>
      <c r="BB166" s="159"/>
      <c r="BC166" s="341"/>
      <c r="BD166" s="307"/>
      <c r="BE166" s="307"/>
      <c r="BF166" s="307"/>
      <c r="BG166" s="342"/>
      <c r="BH166" s="352"/>
      <c r="BI166" s="307"/>
      <c r="BJ166" s="307"/>
      <c r="BK166" s="307"/>
      <c r="BL166" s="342"/>
      <c r="BM166" s="352"/>
      <c r="BN166" s="307"/>
      <c r="BO166" s="307"/>
      <c r="BP166" s="307"/>
      <c r="BQ166" s="342"/>
      <c r="BR166" s="352"/>
      <c r="BS166" s="307"/>
      <c r="BT166" s="1924"/>
      <c r="BU166" s="1990"/>
      <c r="BV166" s="1990"/>
      <c r="BW166" s="1990"/>
      <c r="BX166" s="1990"/>
      <c r="BY166" s="1991"/>
      <c r="BZ166" s="1991"/>
      <c r="CA166" s="1991"/>
      <c r="CB166" s="1991"/>
      <c r="CC166" s="1991"/>
      <c r="CD166" s="1991"/>
      <c r="CE166" s="1991"/>
      <c r="CF166" s="1991"/>
      <c r="CG166" s="1991"/>
      <c r="CH166" s="1991"/>
      <c r="CI166" s="1991"/>
      <c r="CJ166" s="1991"/>
      <c r="CK166" s="1991"/>
      <c r="CL166" s="1991"/>
      <c r="CM166" s="1991"/>
      <c r="CN166" s="1991"/>
      <c r="CO166" s="1991"/>
      <c r="CP166" s="1991"/>
      <c r="CQ166" s="1991"/>
      <c r="CR166" s="1991"/>
      <c r="CS166" s="1991"/>
      <c r="CT166" s="1991"/>
      <c r="CU166" s="1991"/>
      <c r="CV166" s="1991"/>
      <c r="CW166" s="1991"/>
      <c r="CX166" s="1991"/>
      <c r="CY166" s="1991"/>
      <c r="CZ166" s="1991"/>
    </row>
    <row r="167" s="239" customFormat="true" ht="15" customHeight="true" x14ac:dyDescent="0.2">
      <c r="A167" s="709"/>
      <c r="B167" s="985"/>
      <c r="C167" s="902"/>
      <c r="D167" s="858"/>
      <c r="E167" s="858"/>
      <c r="F167" s="858"/>
      <c r="G167" s="859"/>
      <c r="H167" s="903"/>
      <c r="I167" s="858"/>
      <c r="J167" s="858"/>
      <c r="K167" s="858"/>
      <c r="L167" s="904"/>
      <c r="M167" s="902"/>
      <c r="N167" s="858"/>
      <c r="O167" s="858"/>
      <c r="P167" s="858"/>
      <c r="Q167" s="859"/>
      <c r="R167" s="903"/>
      <c r="S167" s="858"/>
      <c r="T167" s="904"/>
      <c r="U167" s="599"/>
      <c r="V167" s="599"/>
      <c r="W167" s="599"/>
      <c r="X167" s="599"/>
      <c r="Y167" s="599"/>
      <c r="Z167" s="599"/>
      <c r="AA167" s="599"/>
      <c r="AB167" s="599"/>
      <c r="AC167" s="599"/>
      <c r="AD167" s="599"/>
      <c r="AE167" s="599"/>
      <c r="AF167" s="599"/>
      <c r="AG167" s="599"/>
      <c r="AH167" s="599"/>
      <c r="AI167" s="599"/>
      <c r="AJ167" s="599"/>
      <c r="AK167" s="599"/>
      <c r="AL167" s="599"/>
      <c r="AM167" s="599"/>
      <c r="AN167" s="599"/>
      <c r="AO167" s="599"/>
      <c r="AP167" s="599"/>
      <c r="AQ167" s="599"/>
      <c r="AR167" s="599"/>
      <c r="AS167" s="599"/>
      <c r="AT167" s="599"/>
      <c r="AU167" s="599"/>
      <c r="AV167" s="599"/>
      <c r="AW167" s="599"/>
      <c r="AX167" s="599"/>
      <c r="AY167" s="599"/>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1924"/>
      <c r="BU167" s="1990"/>
      <c r="BV167" s="1990"/>
      <c r="BW167" s="1990"/>
      <c r="BX167" s="1990"/>
      <c r="BY167" s="1991"/>
      <c r="BZ167" s="1991"/>
      <c r="CA167" s="1991"/>
      <c r="CB167" s="1991"/>
      <c r="CC167" s="1991"/>
      <c r="CD167" s="1991"/>
      <c r="CE167" s="1991"/>
      <c r="CF167" s="1991"/>
      <c r="CG167" s="1991"/>
      <c r="CH167" s="1991"/>
      <c r="CI167" s="1991"/>
      <c r="CJ167" s="1991"/>
      <c r="CK167" s="1991"/>
      <c r="CL167" s="1991"/>
      <c r="CM167" s="1991"/>
      <c r="CN167" s="1991"/>
      <c r="CO167" s="1991"/>
      <c r="CP167" s="1991"/>
      <c r="CQ167" s="1991"/>
      <c r="CR167" s="1991"/>
      <c r="CS167" s="1991"/>
      <c r="CT167" s="1991"/>
      <c r="CU167" s="1991"/>
      <c r="CV167" s="1991"/>
      <c r="CW167" s="1991"/>
      <c r="CX167" s="1991"/>
      <c r="CY167" s="1991"/>
      <c r="CZ167" s="1991"/>
    </row>
    <row r="168" s="239" customFormat="true" ht="15" customHeight="true" x14ac:dyDescent="0.2">
      <c r="A168" s="709"/>
      <c r="B168" s="985"/>
      <c r="C168" s="902"/>
      <c r="D168" s="858"/>
      <c r="E168" s="858"/>
      <c r="F168" s="858"/>
      <c r="G168" s="859"/>
      <c r="H168" s="903"/>
      <c r="I168" s="858"/>
      <c r="J168" s="858"/>
      <c r="K168" s="858"/>
      <c r="L168" s="904"/>
      <c r="M168" s="902"/>
      <c r="N168" s="858"/>
      <c r="O168" s="858"/>
      <c r="P168" s="858"/>
      <c r="Q168" s="859"/>
      <c r="R168" s="903"/>
      <c r="S168" s="858"/>
      <c r="T168" s="904"/>
      <c r="U168" s="599"/>
      <c r="V168" s="599"/>
      <c r="W168" s="599"/>
      <c r="X168" s="599"/>
      <c r="Y168" s="599"/>
      <c r="Z168" s="599"/>
      <c r="AA168" s="599"/>
      <c r="AB168" s="599"/>
      <c r="AC168" s="599"/>
      <c r="AD168" s="599"/>
      <c r="AE168" s="599"/>
      <c r="AF168" s="599"/>
      <c r="AG168" s="599"/>
      <c r="AH168" s="599"/>
      <c r="AI168" s="599"/>
      <c r="AJ168" s="599"/>
      <c r="AK168" s="599"/>
      <c r="AL168" s="599"/>
      <c r="AM168" s="599"/>
      <c r="AN168" s="599"/>
      <c r="AO168" s="599"/>
      <c r="AP168" s="599"/>
      <c r="AQ168" s="599"/>
      <c r="AR168" s="599"/>
      <c r="AS168" s="599"/>
      <c r="AT168" s="599"/>
      <c r="AU168" s="599"/>
      <c r="AV168" s="599"/>
      <c r="AW168" s="599"/>
      <c r="AX168" s="599"/>
      <c r="AY168" s="599"/>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1924"/>
      <c r="BU168" s="1990"/>
      <c r="BV168" s="1990"/>
      <c r="BW168" s="1990"/>
      <c r="BX168" s="1990"/>
      <c r="BY168" s="1991"/>
      <c r="BZ168" s="1991"/>
      <c r="CA168" s="1991"/>
      <c r="CB168" s="1991"/>
      <c r="CC168" s="1991"/>
      <c r="CD168" s="1991"/>
      <c r="CE168" s="1991"/>
      <c r="CF168" s="1991"/>
      <c r="CG168" s="1991"/>
      <c r="CH168" s="1991"/>
      <c r="CI168" s="1991"/>
      <c r="CJ168" s="1991"/>
      <c r="CK168" s="1991"/>
      <c r="CL168" s="1991"/>
      <c r="CM168" s="1991"/>
      <c r="CN168" s="1991"/>
      <c r="CO168" s="1991"/>
      <c r="CP168" s="1991"/>
      <c r="CQ168" s="1991"/>
      <c r="CR168" s="1991"/>
      <c r="CS168" s="1991"/>
      <c r="CT168" s="1991"/>
      <c r="CU168" s="1991"/>
      <c r="CV168" s="1991"/>
      <c r="CW168" s="1991"/>
      <c r="CX168" s="1991"/>
      <c r="CY168" s="1991"/>
      <c r="CZ168" s="1991"/>
    </row>
    <row r="169" s="135" customFormat="true" ht="15" customHeight="true" x14ac:dyDescent="0.2">
      <c r="A169" s="710"/>
      <c r="B169" s="795"/>
      <c r="C169" s="905"/>
      <c r="D169" s="812"/>
      <c r="E169" s="812"/>
      <c r="F169" s="812"/>
      <c r="G169" s="813"/>
      <c r="H169" s="906"/>
      <c r="I169" s="812"/>
      <c r="J169" s="812"/>
      <c r="K169" s="812"/>
      <c r="L169" s="907"/>
      <c r="M169" s="905"/>
      <c r="N169" s="812"/>
      <c r="O169" s="812"/>
      <c r="P169" s="812"/>
      <c r="Q169" s="813"/>
      <c r="R169" s="906"/>
      <c r="S169" s="812"/>
      <c r="T169" s="907"/>
      <c r="U169" s="312"/>
      <c r="V169" s="312"/>
      <c r="W169" s="312"/>
      <c r="X169" s="312"/>
      <c r="Y169" s="312"/>
      <c r="Z169" s="312"/>
      <c r="AA169" s="312"/>
      <c r="AB169" s="312"/>
      <c r="AC169" s="312"/>
      <c r="AD169" s="312"/>
      <c r="AE169" s="312"/>
      <c r="AF169" s="312"/>
      <c r="AG169" s="312"/>
      <c r="AH169" s="312"/>
      <c r="AI169" s="312"/>
      <c r="AJ169" s="312"/>
      <c r="AK169" s="312"/>
      <c r="AL169" s="312"/>
      <c r="AM169" s="312"/>
      <c r="AN169" s="312"/>
      <c r="AO169" s="312"/>
      <c r="AP169" s="312"/>
      <c r="AQ169" s="312"/>
      <c r="AR169" s="312"/>
      <c r="AS169" s="312"/>
      <c r="AT169" s="312"/>
      <c r="AU169" s="312"/>
      <c r="AV169" s="312"/>
      <c r="AW169" s="312"/>
      <c r="AX169" s="312"/>
      <c r="AY169" s="312"/>
      <c r="AZ169" s="633"/>
      <c r="BA169" s="383"/>
      <c r="BB169" s="159"/>
      <c r="BC169" s="341"/>
      <c r="BD169" s="307"/>
      <c r="BE169" s="307"/>
      <c r="BF169" s="307"/>
      <c r="BG169" s="342"/>
      <c r="BH169" s="352"/>
      <c r="BI169" s="307"/>
      <c r="BJ169" s="307"/>
      <c r="BK169" s="307"/>
      <c r="BL169" s="342"/>
      <c r="BM169" s="352"/>
      <c r="BN169" s="307"/>
      <c r="BO169" s="307"/>
      <c r="BP169" s="307"/>
      <c r="BQ169" s="342"/>
      <c r="BR169" s="352"/>
      <c r="BS169" s="307"/>
      <c r="BT169" s="1924"/>
      <c r="BU169" s="1990"/>
      <c r="BV169" s="1990"/>
      <c r="BW169" s="1990"/>
      <c r="BX169" s="1990"/>
      <c r="BY169" s="1991"/>
      <c r="BZ169" s="1991"/>
      <c r="CA169" s="1991"/>
      <c r="CB169" s="1991"/>
      <c r="CC169" s="1991"/>
      <c r="CD169" s="1991"/>
      <c r="CE169" s="1991"/>
      <c r="CF169" s="1991"/>
      <c r="CG169" s="1991"/>
      <c r="CH169" s="1991"/>
      <c r="CI169" s="1991"/>
      <c r="CJ169" s="1991"/>
      <c r="CK169" s="1991"/>
      <c r="CL169" s="1991"/>
      <c r="CM169" s="1991"/>
      <c r="CN169" s="1991"/>
      <c r="CO169" s="1991"/>
      <c r="CP169" s="1991"/>
      <c r="CQ169" s="1991"/>
      <c r="CR169" s="1991"/>
      <c r="CS169" s="1991"/>
      <c r="CT169" s="1991"/>
      <c r="CU169" s="1991"/>
      <c r="CV169" s="1991"/>
      <c r="CW169" s="1991"/>
      <c r="CX169" s="1991"/>
      <c r="CY169" s="1991"/>
      <c r="CZ169" s="1991"/>
    </row>
    <row r="170" s="135" customFormat="true" ht="15" customHeight="true" x14ac:dyDescent="0.2">
      <c r="A170" s="776"/>
      <c r="B170" s="986"/>
      <c r="C170" s="720"/>
      <c r="D170" s="721"/>
      <c r="E170" s="721"/>
      <c r="F170" s="721"/>
      <c r="G170" s="766"/>
      <c r="H170" s="755"/>
      <c r="I170" s="721"/>
      <c r="J170" s="721"/>
      <c r="K170" s="721"/>
      <c r="L170" s="731"/>
      <c r="M170" s="742"/>
      <c r="N170" s="721"/>
      <c r="O170" s="721"/>
      <c r="P170" s="721"/>
      <c r="Q170" s="766"/>
      <c r="R170" s="755"/>
      <c r="S170" s="721"/>
      <c r="T170" s="1874"/>
      <c r="U170" s="312"/>
      <c r="V170" s="312"/>
      <c r="W170" s="312"/>
      <c r="X170" s="312"/>
      <c r="Y170" s="312"/>
      <c r="Z170" s="312"/>
      <c r="AA170" s="312"/>
      <c r="AB170" s="312"/>
      <c r="AC170" s="312"/>
      <c r="AD170" s="312"/>
      <c r="AE170" s="312"/>
      <c r="AF170" s="312"/>
      <c r="AG170" s="312"/>
      <c r="AH170" s="312"/>
      <c r="AI170" s="312"/>
      <c r="AJ170" s="312"/>
      <c r="AK170" s="312"/>
      <c r="AL170" s="312"/>
      <c r="AM170" s="312"/>
      <c r="AN170" s="312"/>
      <c r="AO170" s="312"/>
      <c r="AP170" s="312"/>
      <c r="AQ170" s="312"/>
      <c r="AR170" s="312"/>
      <c r="AS170" s="312"/>
      <c r="AT170" s="312"/>
      <c r="AU170" s="312"/>
      <c r="AV170" s="312"/>
      <c r="AW170" s="312"/>
      <c r="AX170" s="312"/>
      <c r="AY170" s="312"/>
      <c r="AZ170" s="633"/>
      <c r="BA170" s="383"/>
      <c r="BB170" s="159"/>
      <c r="BC170" s="341"/>
      <c r="BD170" s="307"/>
      <c r="BE170" s="307"/>
      <c r="BF170" s="307"/>
      <c r="BG170" s="342"/>
      <c r="BH170" s="352"/>
      <c r="BI170" s="307"/>
      <c r="BJ170" s="307"/>
      <c r="BK170" s="307"/>
      <c r="BL170" s="342"/>
      <c r="BM170" s="352"/>
      <c r="BN170" s="307"/>
      <c r="BO170" s="307"/>
      <c r="BP170" s="307"/>
      <c r="BQ170" s="342"/>
      <c r="BR170" s="352"/>
      <c r="BS170" s="307"/>
      <c r="BT170" s="1924"/>
      <c r="BU170" s="1990"/>
      <c r="BV170" s="1990"/>
      <c r="BW170" s="1990"/>
      <c r="BX170" s="1990"/>
      <c r="BY170" s="1991"/>
      <c r="BZ170" s="1991"/>
      <c r="CA170" s="1991"/>
      <c r="CB170" s="1991"/>
      <c r="CC170" s="1991"/>
      <c r="CD170" s="1991"/>
      <c r="CE170" s="1991"/>
      <c r="CF170" s="1991"/>
      <c r="CG170" s="1991"/>
      <c r="CH170" s="1991"/>
      <c r="CI170" s="1991"/>
      <c r="CJ170" s="1991"/>
      <c r="CK170" s="1991"/>
      <c r="CL170" s="1991"/>
      <c r="CM170" s="1991"/>
      <c r="CN170" s="1991"/>
      <c r="CO170" s="1991"/>
      <c r="CP170" s="1991"/>
      <c r="CQ170" s="1991"/>
      <c r="CR170" s="1991"/>
      <c r="CS170" s="1991"/>
      <c r="CT170" s="1991"/>
      <c r="CU170" s="1991"/>
      <c r="CV170" s="1991"/>
      <c r="CW170" s="1991"/>
      <c r="CX170" s="1991"/>
      <c r="CY170" s="1991"/>
      <c r="CZ170" s="1991"/>
    </row>
    <row r="171" s="135" customFormat="true" ht="15" customHeight="true" x14ac:dyDescent="0.2">
      <c r="A171" s="777"/>
      <c r="B171" s="987"/>
      <c r="C171" s="722"/>
      <c r="D171" s="723"/>
      <c r="E171" s="723"/>
      <c r="F171" s="723"/>
      <c r="G171" s="767"/>
      <c r="H171" s="756"/>
      <c r="I171" s="723"/>
      <c r="J171" s="723"/>
      <c r="K171" s="723"/>
      <c r="L171" s="732"/>
      <c r="M171" s="743"/>
      <c r="N171" s="723"/>
      <c r="O171" s="723"/>
      <c r="P171" s="723"/>
      <c r="Q171" s="767"/>
      <c r="R171" s="756"/>
      <c r="S171" s="723"/>
      <c r="T171" s="1875"/>
      <c r="U171" s="312"/>
      <c r="V171" s="312"/>
      <c r="W171" s="312"/>
      <c r="X171" s="312"/>
      <c r="Y171" s="312"/>
      <c r="Z171" s="312"/>
      <c r="AA171" s="312"/>
      <c r="AB171" s="312"/>
      <c r="AC171" s="312"/>
      <c r="AD171" s="312"/>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AZ171" s="633"/>
      <c r="BA171" s="383"/>
      <c r="BB171" s="159"/>
      <c r="BC171" s="341"/>
      <c r="BD171" s="307"/>
      <c r="BE171" s="307"/>
      <c r="BF171" s="307"/>
      <c r="BG171" s="342"/>
      <c r="BH171" s="352"/>
      <c r="BI171" s="307"/>
      <c r="BJ171" s="307"/>
      <c r="BK171" s="307"/>
      <c r="BL171" s="342"/>
      <c r="BM171" s="352"/>
      <c r="BN171" s="307"/>
      <c r="BO171" s="307"/>
      <c r="BP171" s="307"/>
      <c r="BQ171" s="342"/>
      <c r="BR171" s="352"/>
      <c r="BS171" s="307"/>
      <c r="BT171" s="1924"/>
      <c r="BU171" s="1990"/>
      <c r="BV171" s="1990"/>
      <c r="BW171" s="1990"/>
      <c r="BX171" s="1990"/>
      <c r="BY171" s="1991"/>
      <c r="BZ171" s="1991"/>
      <c r="CA171" s="1991"/>
      <c r="CB171" s="1991"/>
      <c r="CC171" s="1991"/>
      <c r="CD171" s="1991"/>
      <c r="CE171" s="1991"/>
      <c r="CF171" s="1991"/>
      <c r="CG171" s="1991"/>
      <c r="CH171" s="1991"/>
      <c r="CI171" s="1991"/>
      <c r="CJ171" s="1991"/>
      <c r="CK171" s="1991"/>
      <c r="CL171" s="1991"/>
      <c r="CM171" s="1991"/>
      <c r="CN171" s="1991"/>
      <c r="CO171" s="1991"/>
      <c r="CP171" s="1991"/>
      <c r="CQ171" s="1991"/>
      <c r="CR171" s="1991"/>
      <c r="CS171" s="1991"/>
      <c r="CT171" s="1991"/>
      <c r="CU171" s="1991"/>
      <c r="CV171" s="1991"/>
      <c r="CW171" s="1991"/>
      <c r="CX171" s="1991"/>
      <c r="CY171" s="1991"/>
      <c r="CZ171" s="1991"/>
    </row>
    <row r="172" s="135" customFormat="true" ht="15" customHeight="true" x14ac:dyDescent="0.2">
      <c r="A172" s="778"/>
      <c r="B172" s="988"/>
      <c r="C172" s="908"/>
      <c r="D172" s="909"/>
      <c r="E172" s="909"/>
      <c r="F172" s="909"/>
      <c r="G172" s="910"/>
      <c r="H172" s="911"/>
      <c r="I172" s="909"/>
      <c r="J172" s="909"/>
      <c r="K172" s="909"/>
      <c r="L172" s="912"/>
      <c r="M172" s="913"/>
      <c r="N172" s="909"/>
      <c r="O172" s="909"/>
      <c r="P172" s="909"/>
      <c r="Q172" s="910"/>
      <c r="R172" s="911"/>
      <c r="S172" s="909"/>
      <c r="T172" s="1876"/>
      <c r="U172" s="312"/>
      <c r="V172" s="312"/>
      <c r="W172" s="312"/>
      <c r="X172" s="312"/>
      <c r="Y172" s="312"/>
      <c r="Z172" s="312"/>
      <c r="AA172" s="312"/>
      <c r="AB172" s="312"/>
      <c r="AC172" s="312"/>
      <c r="AD172" s="312"/>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AZ172" s="633"/>
      <c r="BA172" s="383"/>
      <c r="BB172" s="159"/>
      <c r="BC172" s="341"/>
      <c r="BD172" s="307"/>
      <c r="BE172" s="307"/>
      <c r="BF172" s="307"/>
      <c r="BG172" s="342"/>
      <c r="BH172" s="352"/>
      <c r="BI172" s="307"/>
      <c r="BJ172" s="307"/>
      <c r="BK172" s="307"/>
      <c r="BL172" s="342"/>
      <c r="BM172" s="352"/>
      <c r="BN172" s="307"/>
      <c r="BO172" s="307"/>
      <c r="BP172" s="307"/>
      <c r="BQ172" s="342"/>
      <c r="BR172" s="352"/>
      <c r="BS172" s="307"/>
      <c r="BT172" s="1924"/>
      <c r="BU172" s="1990"/>
      <c r="BV172" s="1990"/>
      <c r="BW172" s="1990"/>
      <c r="BX172" s="1990"/>
      <c r="BY172" s="1991"/>
      <c r="BZ172" s="1991"/>
      <c r="CA172" s="1991"/>
      <c r="CB172" s="1991"/>
      <c r="CC172" s="1991"/>
      <c r="CD172" s="1991"/>
      <c r="CE172" s="1991"/>
      <c r="CF172" s="1991"/>
      <c r="CG172" s="1991"/>
      <c r="CH172" s="1991"/>
      <c r="CI172" s="1991"/>
      <c r="CJ172" s="1991"/>
      <c r="CK172" s="1991"/>
      <c r="CL172" s="1991"/>
      <c r="CM172" s="1991"/>
      <c r="CN172" s="1991"/>
      <c r="CO172" s="1991"/>
      <c r="CP172" s="1991"/>
      <c r="CQ172" s="1991"/>
      <c r="CR172" s="1991"/>
      <c r="CS172" s="1991"/>
      <c r="CT172" s="1991"/>
      <c r="CU172" s="1991"/>
      <c r="CV172" s="1991"/>
      <c r="CW172" s="1991"/>
      <c r="CX172" s="1991"/>
      <c r="CY172" s="1991"/>
      <c r="CZ172" s="1991"/>
    </row>
    <row r="173" s="135" customFormat="true" ht="15" customHeight="true" x14ac:dyDescent="0.2">
      <c r="A173" s="779"/>
      <c r="B173" s="989"/>
      <c r="C173" s="914"/>
      <c r="D173" s="915"/>
      <c r="E173" s="915"/>
      <c r="F173" s="915"/>
      <c r="G173" s="916"/>
      <c r="H173" s="917"/>
      <c r="I173" s="915"/>
      <c r="J173" s="915"/>
      <c r="K173" s="915"/>
      <c r="L173" s="918"/>
      <c r="M173" s="919"/>
      <c r="N173" s="915"/>
      <c r="O173" s="915"/>
      <c r="P173" s="915"/>
      <c r="Q173" s="916"/>
      <c r="R173" s="917"/>
      <c r="S173" s="915"/>
      <c r="T173" s="1877"/>
      <c r="U173" s="312"/>
      <c r="V173" s="312"/>
      <c r="W173" s="312"/>
      <c r="X173" s="312"/>
      <c r="Y173" s="312"/>
      <c r="Z173" s="312"/>
      <c r="AA173" s="312"/>
      <c r="AB173" s="312"/>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633"/>
      <c r="BA173" s="383"/>
      <c r="BB173" s="159"/>
      <c r="BC173" s="341"/>
      <c r="BD173" s="307"/>
      <c r="BE173" s="307"/>
      <c r="BF173" s="307"/>
      <c r="BG173" s="342"/>
      <c r="BH173" s="352"/>
      <c r="BI173" s="307"/>
      <c r="BJ173" s="307"/>
      <c r="BK173" s="307"/>
      <c r="BL173" s="342"/>
      <c r="BM173" s="352"/>
      <c r="BN173" s="307"/>
      <c r="BO173" s="307"/>
      <c r="BP173" s="307"/>
      <c r="BQ173" s="342"/>
      <c r="BR173" s="352"/>
      <c r="BS173" s="307"/>
      <c r="BT173" s="1924"/>
      <c r="BU173" s="1990"/>
      <c r="BV173" s="1990"/>
      <c r="BW173" s="1990"/>
      <c r="BX173" s="1990"/>
      <c r="BY173" s="1991"/>
      <c r="BZ173" s="1991"/>
      <c r="CA173" s="1991"/>
      <c r="CB173" s="1991"/>
      <c r="CC173" s="1991"/>
      <c r="CD173" s="1991"/>
      <c r="CE173" s="1991"/>
      <c r="CF173" s="1991"/>
      <c r="CG173" s="1991"/>
      <c r="CH173" s="1991"/>
      <c r="CI173" s="1991"/>
      <c r="CJ173" s="1991"/>
      <c r="CK173" s="1991"/>
      <c r="CL173" s="1991"/>
      <c r="CM173" s="1991"/>
      <c r="CN173" s="1991"/>
      <c r="CO173" s="1991"/>
      <c r="CP173" s="1991"/>
      <c r="CQ173" s="1991"/>
      <c r="CR173" s="1991"/>
      <c r="CS173" s="1991"/>
      <c r="CT173" s="1991"/>
      <c r="CU173" s="1991"/>
      <c r="CV173" s="1991"/>
      <c r="CW173" s="1991"/>
      <c r="CX173" s="1991"/>
      <c r="CY173" s="1991"/>
      <c r="CZ173" s="1991"/>
    </row>
    <row r="174" s="135" customFormat="true" ht="15" customHeight="true" x14ac:dyDescent="0.2">
      <c r="A174" s="779"/>
      <c r="B174" s="989"/>
      <c r="C174" s="914"/>
      <c r="D174" s="915"/>
      <c r="E174" s="915"/>
      <c r="F174" s="915"/>
      <c r="G174" s="916"/>
      <c r="H174" s="917"/>
      <c r="I174" s="915"/>
      <c r="J174" s="915"/>
      <c r="K174" s="915"/>
      <c r="L174" s="918"/>
      <c r="M174" s="919"/>
      <c r="N174" s="915"/>
      <c r="O174" s="915"/>
      <c r="P174" s="915"/>
      <c r="Q174" s="916"/>
      <c r="R174" s="917"/>
      <c r="S174" s="915"/>
      <c r="T174" s="1877"/>
      <c r="U174" s="312"/>
      <c r="V174" s="312"/>
      <c r="W174" s="312"/>
      <c r="X174" s="312"/>
      <c r="Y174" s="312"/>
      <c r="Z174" s="312"/>
      <c r="AA174" s="312"/>
      <c r="AB174" s="312"/>
      <c r="AC174" s="312"/>
      <c r="AD174" s="312"/>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AZ174" s="633"/>
      <c r="BA174" s="383"/>
      <c r="BB174" s="159"/>
      <c r="BC174" s="341"/>
      <c r="BD174" s="307"/>
      <c r="BE174" s="307"/>
      <c r="BF174" s="307"/>
      <c r="BG174" s="342"/>
      <c r="BH174" s="352"/>
      <c r="BI174" s="307"/>
      <c r="BJ174" s="307"/>
      <c r="BK174" s="307"/>
      <c r="BL174" s="342"/>
      <c r="BM174" s="352"/>
      <c r="BN174" s="307"/>
      <c r="BO174" s="307"/>
      <c r="BP174" s="307"/>
      <c r="BQ174" s="342"/>
      <c r="BR174" s="352"/>
      <c r="BS174" s="307"/>
      <c r="BT174" s="1924"/>
      <c r="BU174" s="1990"/>
      <c r="BV174" s="1990"/>
      <c r="BW174" s="1990"/>
      <c r="BX174" s="1990"/>
      <c r="BY174" s="1991"/>
      <c r="BZ174" s="1991"/>
      <c r="CA174" s="1991"/>
      <c r="CB174" s="1991"/>
      <c r="CC174" s="1991"/>
      <c r="CD174" s="1991"/>
      <c r="CE174" s="1991"/>
      <c r="CF174" s="1991"/>
      <c r="CG174" s="1991"/>
      <c r="CH174" s="1991"/>
      <c r="CI174" s="1991"/>
      <c r="CJ174" s="1991"/>
      <c r="CK174" s="1991"/>
      <c r="CL174" s="1991"/>
      <c r="CM174" s="1991"/>
      <c r="CN174" s="1991"/>
      <c r="CO174" s="1991"/>
      <c r="CP174" s="1991"/>
      <c r="CQ174" s="1991"/>
      <c r="CR174" s="1991"/>
      <c r="CS174" s="1991"/>
      <c r="CT174" s="1991"/>
      <c r="CU174" s="1991"/>
      <c r="CV174" s="1991"/>
      <c r="CW174" s="1991"/>
      <c r="CX174" s="1991"/>
      <c r="CY174" s="1991"/>
      <c r="CZ174" s="1991"/>
    </row>
    <row r="175" s="135" customFormat="true" ht="15" customHeight="true" x14ac:dyDescent="0.2">
      <c r="A175" s="779"/>
      <c r="B175" s="989"/>
      <c r="C175" s="914"/>
      <c r="D175" s="915"/>
      <c r="E175" s="915"/>
      <c r="F175" s="915"/>
      <c r="G175" s="916"/>
      <c r="H175" s="917"/>
      <c r="I175" s="915"/>
      <c r="J175" s="915"/>
      <c r="K175" s="915"/>
      <c r="L175" s="918"/>
      <c r="M175" s="919"/>
      <c r="N175" s="915"/>
      <c r="O175" s="915"/>
      <c r="P175" s="915"/>
      <c r="Q175" s="916"/>
      <c r="R175" s="917"/>
      <c r="S175" s="915"/>
      <c r="T175" s="1877"/>
      <c r="U175" s="312"/>
      <c r="V175" s="312"/>
      <c r="W175" s="312"/>
      <c r="X175" s="312"/>
      <c r="Y175" s="312"/>
      <c r="Z175" s="312"/>
      <c r="AA175" s="312"/>
      <c r="AB175" s="312"/>
      <c r="AC175" s="312"/>
      <c r="AD175" s="312"/>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AZ175" s="633"/>
      <c r="BA175" s="383"/>
      <c r="BB175" s="159"/>
      <c r="BC175" s="341"/>
      <c r="BD175" s="307"/>
      <c r="BE175" s="307"/>
      <c r="BF175" s="307"/>
      <c r="BG175" s="342"/>
      <c r="BH175" s="352"/>
      <c r="BI175" s="307"/>
      <c r="BJ175" s="307"/>
      <c r="BK175" s="307"/>
      <c r="BL175" s="342"/>
      <c r="BM175" s="352"/>
      <c r="BN175" s="307"/>
      <c r="BO175" s="307"/>
      <c r="BP175" s="307"/>
      <c r="BQ175" s="342"/>
      <c r="BR175" s="352"/>
      <c r="BS175" s="307"/>
      <c r="BT175" s="1924"/>
      <c r="BU175" s="1990"/>
      <c r="BV175" s="1990"/>
      <c r="BW175" s="1990"/>
      <c r="BX175" s="1990"/>
      <c r="BY175" s="1991"/>
      <c r="BZ175" s="1991"/>
      <c r="CA175" s="1991"/>
      <c r="CB175" s="1991"/>
      <c r="CC175" s="1991"/>
      <c r="CD175" s="1991"/>
      <c r="CE175" s="1991"/>
      <c r="CF175" s="1991"/>
      <c r="CG175" s="1991"/>
      <c r="CH175" s="1991"/>
      <c r="CI175" s="1991"/>
      <c r="CJ175" s="1991"/>
      <c r="CK175" s="1991"/>
      <c r="CL175" s="1991"/>
      <c r="CM175" s="1991"/>
      <c r="CN175" s="1991"/>
      <c r="CO175" s="1991"/>
      <c r="CP175" s="1991"/>
      <c r="CQ175" s="1991"/>
      <c r="CR175" s="1991"/>
      <c r="CS175" s="1991"/>
      <c r="CT175" s="1991"/>
      <c r="CU175" s="1991"/>
      <c r="CV175" s="1991"/>
      <c r="CW175" s="1991"/>
      <c r="CX175" s="1991"/>
      <c r="CY175" s="1991"/>
      <c r="CZ175" s="1991"/>
    </row>
    <row r="176" s="135" customFormat="true" ht="15" customHeight="true" x14ac:dyDescent="0.2">
      <c r="A176" s="779"/>
      <c r="B176" s="989"/>
      <c r="C176" s="914"/>
      <c r="D176" s="915"/>
      <c r="E176" s="915"/>
      <c r="F176" s="915"/>
      <c r="G176" s="916"/>
      <c r="H176" s="917"/>
      <c r="I176" s="915"/>
      <c r="J176" s="915"/>
      <c r="K176" s="915"/>
      <c r="L176" s="918"/>
      <c r="M176" s="919"/>
      <c r="N176" s="915"/>
      <c r="O176" s="915"/>
      <c r="P176" s="915"/>
      <c r="Q176" s="916"/>
      <c r="R176" s="917"/>
      <c r="S176" s="915"/>
      <c r="T176" s="1877"/>
      <c r="U176" s="312"/>
      <c r="V176" s="312"/>
      <c r="W176" s="312"/>
      <c r="X176" s="312"/>
      <c r="Y176" s="312"/>
      <c r="Z176" s="312"/>
      <c r="AA176" s="312"/>
      <c r="AB176" s="312"/>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633"/>
      <c r="BA176" s="383"/>
      <c r="BB176" s="159"/>
      <c r="BC176" s="341"/>
      <c r="BD176" s="307"/>
      <c r="BE176" s="307"/>
      <c r="BF176" s="307"/>
      <c r="BG176" s="342"/>
      <c r="BH176" s="352"/>
      <c r="BI176" s="307"/>
      <c r="BJ176" s="307"/>
      <c r="BK176" s="307"/>
      <c r="BL176" s="342"/>
      <c r="BM176" s="352"/>
      <c r="BN176" s="307"/>
      <c r="BO176" s="307"/>
      <c r="BP176" s="307"/>
      <c r="BQ176" s="342"/>
      <c r="BR176" s="352"/>
      <c r="BS176" s="307"/>
      <c r="BT176" s="1924"/>
      <c r="BU176" s="1990"/>
      <c r="BV176" s="1990"/>
      <c r="BW176" s="1990"/>
      <c r="BX176" s="1990"/>
      <c r="BY176" s="1991"/>
      <c r="BZ176" s="1991"/>
      <c r="CA176" s="1991"/>
      <c r="CB176" s="1991"/>
      <c r="CC176" s="1991"/>
      <c r="CD176" s="1991"/>
      <c r="CE176" s="1991"/>
      <c r="CF176" s="1991"/>
      <c r="CG176" s="1991"/>
      <c r="CH176" s="1991"/>
      <c r="CI176" s="1991"/>
      <c r="CJ176" s="1991"/>
      <c r="CK176" s="1991"/>
      <c r="CL176" s="1991"/>
      <c r="CM176" s="1991"/>
      <c r="CN176" s="1991"/>
      <c r="CO176" s="1991"/>
      <c r="CP176" s="1991"/>
      <c r="CQ176" s="1991"/>
      <c r="CR176" s="1991"/>
      <c r="CS176" s="1991"/>
      <c r="CT176" s="1991"/>
      <c r="CU176" s="1991"/>
      <c r="CV176" s="1991"/>
      <c r="CW176" s="1991"/>
      <c r="CX176" s="1991"/>
      <c r="CY176" s="1991"/>
      <c r="CZ176" s="1991"/>
    </row>
    <row r="177" s="135" customFormat="true" ht="15" customHeight="true" x14ac:dyDescent="0.2">
      <c r="A177" s="779"/>
      <c r="B177" s="989"/>
      <c r="C177" s="914"/>
      <c r="D177" s="915"/>
      <c r="E177" s="915"/>
      <c r="F177" s="915"/>
      <c r="G177" s="916"/>
      <c r="H177" s="917"/>
      <c r="I177" s="915"/>
      <c r="J177" s="915"/>
      <c r="K177" s="915"/>
      <c r="L177" s="918"/>
      <c r="M177" s="919"/>
      <c r="N177" s="915"/>
      <c r="O177" s="915"/>
      <c r="P177" s="915"/>
      <c r="Q177" s="916"/>
      <c r="R177" s="917"/>
      <c r="S177" s="915"/>
      <c r="T177" s="1877"/>
      <c r="U177" s="312"/>
      <c r="V177" s="312"/>
      <c r="W177" s="312"/>
      <c r="X177" s="312"/>
      <c r="Y177" s="312"/>
      <c r="Z177" s="312"/>
      <c r="AA177" s="312"/>
      <c r="AB177" s="312"/>
      <c r="AC177" s="312"/>
      <c r="AD177" s="312"/>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AZ177" s="633"/>
      <c r="BA177" s="383"/>
      <c r="BB177" s="159"/>
      <c r="BC177" s="341"/>
      <c r="BD177" s="307"/>
      <c r="BE177" s="307"/>
      <c r="BF177" s="307"/>
      <c r="BG177" s="342"/>
      <c r="BH177" s="352"/>
      <c r="BI177" s="307"/>
      <c r="BJ177" s="307"/>
      <c r="BK177" s="307"/>
      <c r="BL177" s="342"/>
      <c r="BM177" s="352"/>
      <c r="BN177" s="307"/>
      <c r="BO177" s="307"/>
      <c r="BP177" s="307"/>
      <c r="BQ177" s="342"/>
      <c r="BR177" s="352"/>
      <c r="BS177" s="307"/>
      <c r="BT177" s="1924"/>
      <c r="BU177" s="1990"/>
      <c r="BV177" s="1990"/>
      <c r="BW177" s="1990"/>
      <c r="BX177" s="1990"/>
      <c r="BY177" s="1991"/>
      <c r="BZ177" s="1991"/>
      <c r="CA177" s="1991"/>
      <c r="CB177" s="1991"/>
      <c r="CC177" s="1991"/>
      <c r="CD177" s="1991"/>
      <c r="CE177" s="1991"/>
      <c r="CF177" s="1991"/>
      <c r="CG177" s="1991"/>
      <c r="CH177" s="1991"/>
      <c r="CI177" s="1991"/>
      <c r="CJ177" s="1991"/>
      <c r="CK177" s="1991"/>
      <c r="CL177" s="1991"/>
      <c r="CM177" s="1991"/>
      <c r="CN177" s="1991"/>
      <c r="CO177" s="1991"/>
      <c r="CP177" s="1991"/>
      <c r="CQ177" s="1991"/>
      <c r="CR177" s="1991"/>
      <c r="CS177" s="1991"/>
      <c r="CT177" s="1991"/>
      <c r="CU177" s="1991"/>
      <c r="CV177" s="1991"/>
      <c r="CW177" s="1991"/>
      <c r="CX177" s="1991"/>
      <c r="CY177" s="1991"/>
      <c r="CZ177" s="1991"/>
    </row>
    <row r="178" s="135" customFormat="true" ht="15" customHeight="true" x14ac:dyDescent="0.2">
      <c r="A178" s="779"/>
      <c r="B178" s="989"/>
      <c r="C178" s="914"/>
      <c r="D178" s="915"/>
      <c r="E178" s="915"/>
      <c r="F178" s="915"/>
      <c r="G178" s="916"/>
      <c r="H178" s="917"/>
      <c r="I178" s="915"/>
      <c r="J178" s="915"/>
      <c r="K178" s="915"/>
      <c r="L178" s="918"/>
      <c r="M178" s="919"/>
      <c r="N178" s="915"/>
      <c r="O178" s="915"/>
      <c r="P178" s="915"/>
      <c r="Q178" s="916"/>
      <c r="R178" s="917"/>
      <c r="S178" s="915"/>
      <c r="T178" s="1877"/>
      <c r="U178" s="312"/>
      <c r="V178" s="312"/>
      <c r="W178" s="312"/>
      <c r="X178" s="312"/>
      <c r="Y178" s="312"/>
      <c r="Z178" s="312"/>
      <c r="AA178" s="312"/>
      <c r="AB178" s="312"/>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633"/>
      <c r="BA178" s="383"/>
      <c r="BB178" s="159"/>
      <c r="BC178" s="341"/>
      <c r="BD178" s="307"/>
      <c r="BE178" s="307"/>
      <c r="BF178" s="307"/>
      <c r="BG178" s="342"/>
      <c r="BH178" s="352"/>
      <c r="BI178" s="307"/>
      <c r="BJ178" s="307"/>
      <c r="BK178" s="307"/>
      <c r="BL178" s="342"/>
      <c r="BM178" s="352"/>
      <c r="BN178" s="307"/>
      <c r="BO178" s="307"/>
      <c r="BP178" s="307"/>
      <c r="BQ178" s="342"/>
      <c r="BR178" s="352"/>
      <c r="BS178" s="307"/>
      <c r="BT178" s="1924"/>
      <c r="BU178" s="1990"/>
      <c r="BV178" s="1990"/>
      <c r="BW178" s="1990"/>
      <c r="BX178" s="1990"/>
      <c r="BY178" s="1991"/>
      <c r="BZ178" s="1991"/>
      <c r="CA178" s="1991"/>
      <c r="CB178" s="1991"/>
      <c r="CC178" s="1991"/>
      <c r="CD178" s="1991"/>
      <c r="CE178" s="1991"/>
      <c r="CF178" s="1991"/>
      <c r="CG178" s="1991"/>
      <c r="CH178" s="1991"/>
      <c r="CI178" s="1991"/>
      <c r="CJ178" s="1991"/>
      <c r="CK178" s="1991"/>
      <c r="CL178" s="1991"/>
      <c r="CM178" s="1991"/>
      <c r="CN178" s="1991"/>
      <c r="CO178" s="1991"/>
      <c r="CP178" s="1991"/>
      <c r="CQ178" s="1991"/>
      <c r="CR178" s="1991"/>
      <c r="CS178" s="1991"/>
      <c r="CT178" s="1991"/>
      <c r="CU178" s="1991"/>
      <c r="CV178" s="1991"/>
      <c r="CW178" s="1991"/>
      <c r="CX178" s="1991"/>
      <c r="CY178" s="1991"/>
      <c r="CZ178" s="1991"/>
    </row>
    <row r="179" s="135" customFormat="true" ht="15" customHeight="true" x14ac:dyDescent="0.2">
      <c r="A179" s="779"/>
      <c r="B179" s="989"/>
      <c r="C179" s="914"/>
      <c r="D179" s="915"/>
      <c r="E179" s="915"/>
      <c r="F179" s="915"/>
      <c r="G179" s="916"/>
      <c r="H179" s="917"/>
      <c r="I179" s="915"/>
      <c r="J179" s="915"/>
      <c r="K179" s="915"/>
      <c r="L179" s="918"/>
      <c r="M179" s="919"/>
      <c r="N179" s="915"/>
      <c r="O179" s="915"/>
      <c r="P179" s="915"/>
      <c r="Q179" s="916"/>
      <c r="R179" s="917"/>
      <c r="S179" s="915"/>
      <c r="T179" s="1877"/>
      <c r="U179" s="312"/>
      <c r="V179" s="312"/>
      <c r="W179" s="312"/>
      <c r="X179" s="312"/>
      <c r="Y179" s="312"/>
      <c r="Z179" s="312"/>
      <c r="AA179" s="312"/>
      <c r="AB179" s="312"/>
      <c r="AC179" s="312"/>
      <c r="AD179" s="312"/>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AZ179" s="633"/>
      <c r="BA179" s="383"/>
      <c r="BB179" s="159"/>
      <c r="BC179" s="341"/>
      <c r="BD179" s="307"/>
      <c r="BE179" s="307"/>
      <c r="BF179" s="307"/>
      <c r="BG179" s="342"/>
      <c r="BH179" s="352"/>
      <c r="BI179" s="307"/>
      <c r="BJ179" s="307"/>
      <c r="BK179" s="307"/>
      <c r="BL179" s="342"/>
      <c r="BM179" s="352"/>
      <c r="BN179" s="307"/>
      <c r="BO179" s="307"/>
      <c r="BP179" s="307"/>
      <c r="BQ179" s="342"/>
      <c r="BR179" s="352"/>
      <c r="BS179" s="307"/>
      <c r="BT179" s="1924"/>
      <c r="BU179" s="1990"/>
      <c r="BV179" s="1990"/>
      <c r="BW179" s="1990"/>
      <c r="BX179" s="1990"/>
      <c r="BY179" s="1991"/>
      <c r="BZ179" s="1991"/>
      <c r="CA179" s="1991"/>
      <c r="CB179" s="1991"/>
      <c r="CC179" s="1991"/>
      <c r="CD179" s="1991"/>
      <c r="CE179" s="1991"/>
      <c r="CF179" s="1991"/>
      <c r="CG179" s="1991"/>
      <c r="CH179" s="1991"/>
      <c r="CI179" s="1991"/>
      <c r="CJ179" s="1991"/>
      <c r="CK179" s="1991"/>
      <c r="CL179" s="1991"/>
      <c r="CM179" s="1991"/>
      <c r="CN179" s="1991"/>
      <c r="CO179" s="1991"/>
      <c r="CP179" s="1991"/>
      <c r="CQ179" s="1991"/>
      <c r="CR179" s="1991"/>
      <c r="CS179" s="1991"/>
      <c r="CT179" s="1991"/>
      <c r="CU179" s="1991"/>
      <c r="CV179" s="1991"/>
      <c r="CW179" s="1991"/>
      <c r="CX179" s="1991"/>
      <c r="CY179" s="1991"/>
      <c r="CZ179" s="1991"/>
    </row>
    <row r="180" s="135" customFormat="true" ht="15" customHeight="true" x14ac:dyDescent="0.2">
      <c r="A180" s="779"/>
      <c r="B180" s="989"/>
      <c r="C180" s="914"/>
      <c r="D180" s="915"/>
      <c r="E180" s="915"/>
      <c r="F180" s="915"/>
      <c r="G180" s="916"/>
      <c r="H180" s="917"/>
      <c r="I180" s="915"/>
      <c r="J180" s="915"/>
      <c r="K180" s="915"/>
      <c r="L180" s="918"/>
      <c r="M180" s="919"/>
      <c r="N180" s="915"/>
      <c r="O180" s="915"/>
      <c r="P180" s="915"/>
      <c r="Q180" s="916"/>
      <c r="R180" s="917"/>
      <c r="S180" s="915"/>
      <c r="T180" s="1877"/>
      <c r="U180" s="312"/>
      <c r="V180" s="312"/>
      <c r="W180" s="312"/>
      <c r="X180" s="312"/>
      <c r="Y180" s="312"/>
      <c r="Z180" s="312"/>
      <c r="AA180" s="312"/>
      <c r="AB180" s="312"/>
      <c r="AC180" s="312"/>
      <c r="AD180" s="312"/>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AZ180" s="633"/>
      <c r="BA180" s="383"/>
      <c r="BB180" s="159"/>
      <c r="BC180" s="341"/>
      <c r="BD180" s="307"/>
      <c r="BE180" s="307"/>
      <c r="BF180" s="307"/>
      <c r="BG180" s="342"/>
      <c r="BH180" s="352"/>
      <c r="BI180" s="307"/>
      <c r="BJ180" s="307"/>
      <c r="BK180" s="307"/>
      <c r="BL180" s="342"/>
      <c r="BM180" s="352"/>
      <c r="BN180" s="307"/>
      <c r="BO180" s="307"/>
      <c r="BP180" s="307"/>
      <c r="BQ180" s="342"/>
      <c r="BR180" s="352"/>
      <c r="BS180" s="307"/>
      <c r="BT180" s="1924"/>
      <c r="BU180" s="1990"/>
      <c r="BV180" s="1990"/>
      <c r="BW180" s="1990"/>
      <c r="BX180" s="1990"/>
      <c r="BY180" s="1991"/>
      <c r="BZ180" s="1991"/>
      <c r="CA180" s="1991"/>
      <c r="CB180" s="1991"/>
      <c r="CC180" s="1991"/>
      <c r="CD180" s="1991"/>
      <c r="CE180" s="1991"/>
      <c r="CF180" s="1991"/>
      <c r="CG180" s="1991"/>
      <c r="CH180" s="1991"/>
      <c r="CI180" s="1991"/>
      <c r="CJ180" s="1991"/>
      <c r="CK180" s="1991"/>
      <c r="CL180" s="1991"/>
      <c r="CM180" s="1991"/>
      <c r="CN180" s="1991"/>
      <c r="CO180" s="1991"/>
      <c r="CP180" s="1991"/>
      <c r="CQ180" s="1991"/>
      <c r="CR180" s="1991"/>
      <c r="CS180" s="1991"/>
      <c r="CT180" s="1991"/>
      <c r="CU180" s="1991"/>
      <c r="CV180" s="1991"/>
      <c r="CW180" s="1991"/>
      <c r="CX180" s="1991"/>
      <c r="CY180" s="1991"/>
      <c r="CZ180" s="1991"/>
    </row>
    <row r="181" s="135" customFormat="true" ht="15" customHeight="true" x14ac:dyDescent="0.2">
      <c r="A181" s="779"/>
      <c r="B181" s="989"/>
      <c r="C181" s="914"/>
      <c r="D181" s="915"/>
      <c r="E181" s="915"/>
      <c r="F181" s="915"/>
      <c r="G181" s="916"/>
      <c r="H181" s="917"/>
      <c r="I181" s="915"/>
      <c r="J181" s="915"/>
      <c r="K181" s="915"/>
      <c r="L181" s="918"/>
      <c r="M181" s="919"/>
      <c r="N181" s="915"/>
      <c r="O181" s="915"/>
      <c r="P181" s="915"/>
      <c r="Q181" s="916"/>
      <c r="R181" s="917"/>
      <c r="S181" s="915"/>
      <c r="T181" s="1877"/>
      <c r="U181" s="312"/>
      <c r="V181" s="312"/>
      <c r="W181" s="312"/>
      <c r="X181" s="312"/>
      <c r="Y181" s="312"/>
      <c r="Z181" s="312"/>
      <c r="AA181" s="312"/>
      <c r="AB181" s="312"/>
      <c r="AC181" s="312"/>
      <c r="AD181" s="312"/>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AZ181" s="633"/>
      <c r="BA181" s="383"/>
      <c r="BB181" s="159"/>
      <c r="BC181" s="341"/>
      <c r="BD181" s="307"/>
      <c r="BE181" s="307"/>
      <c r="BF181" s="307"/>
      <c r="BG181" s="342"/>
      <c r="BH181" s="352"/>
      <c r="BI181" s="307"/>
      <c r="BJ181" s="307"/>
      <c r="BK181" s="307"/>
      <c r="BL181" s="342"/>
      <c r="BM181" s="352"/>
      <c r="BN181" s="307"/>
      <c r="BO181" s="307"/>
      <c r="BP181" s="307"/>
      <c r="BQ181" s="342"/>
      <c r="BR181" s="352"/>
      <c r="BS181" s="307"/>
      <c r="BT181" s="1924"/>
      <c r="BU181" s="1990"/>
      <c r="BV181" s="1990"/>
      <c r="BW181" s="1990"/>
      <c r="BX181" s="1990"/>
      <c r="BY181" s="1991"/>
      <c r="BZ181" s="1991"/>
      <c r="CA181" s="1991"/>
      <c r="CB181" s="1991"/>
      <c r="CC181" s="1991"/>
      <c r="CD181" s="1991"/>
      <c r="CE181" s="1991"/>
      <c r="CF181" s="1991"/>
      <c r="CG181" s="1991"/>
      <c r="CH181" s="1991"/>
      <c r="CI181" s="1991"/>
      <c r="CJ181" s="1991"/>
      <c r="CK181" s="1991"/>
      <c r="CL181" s="1991"/>
      <c r="CM181" s="1991"/>
      <c r="CN181" s="1991"/>
      <c r="CO181" s="1991"/>
      <c r="CP181" s="1991"/>
      <c r="CQ181" s="1991"/>
      <c r="CR181" s="1991"/>
      <c r="CS181" s="1991"/>
      <c r="CT181" s="1991"/>
      <c r="CU181" s="1991"/>
      <c r="CV181" s="1991"/>
      <c r="CW181" s="1991"/>
      <c r="CX181" s="1991"/>
      <c r="CY181" s="1991"/>
      <c r="CZ181" s="1991"/>
    </row>
    <row r="182" s="135" customFormat="true" ht="15" customHeight="true" x14ac:dyDescent="0.2">
      <c r="A182" s="779"/>
      <c r="B182" s="989"/>
      <c r="C182" s="914"/>
      <c r="D182" s="915"/>
      <c r="E182" s="915"/>
      <c r="F182" s="915"/>
      <c r="G182" s="916"/>
      <c r="H182" s="917"/>
      <c r="I182" s="915"/>
      <c r="J182" s="915"/>
      <c r="K182" s="915"/>
      <c r="L182" s="918"/>
      <c r="M182" s="919"/>
      <c r="N182" s="915"/>
      <c r="O182" s="915"/>
      <c r="P182" s="915"/>
      <c r="Q182" s="916"/>
      <c r="R182" s="917"/>
      <c r="S182" s="915"/>
      <c r="T182" s="1877"/>
      <c r="U182" s="312"/>
      <c r="V182" s="312"/>
      <c r="W182" s="312"/>
      <c r="X182" s="312"/>
      <c r="Y182" s="312"/>
      <c r="Z182" s="312"/>
      <c r="AA182" s="312"/>
      <c r="AB182" s="312"/>
      <c r="AC182" s="312"/>
      <c r="AD182" s="312"/>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AZ182" s="633"/>
      <c r="BA182" s="383"/>
      <c r="BB182" s="159"/>
      <c r="BC182" s="341"/>
      <c r="BD182" s="307"/>
      <c r="BE182" s="307"/>
      <c r="BF182" s="307"/>
      <c r="BG182" s="342"/>
      <c r="BH182" s="352"/>
      <c r="BI182" s="307"/>
      <c r="BJ182" s="307"/>
      <c r="BK182" s="307"/>
      <c r="BL182" s="342"/>
      <c r="BM182" s="352"/>
      <c r="BN182" s="307"/>
      <c r="BO182" s="307"/>
      <c r="BP182" s="307"/>
      <c r="BQ182" s="342"/>
      <c r="BR182" s="352"/>
      <c r="BS182" s="307"/>
      <c r="BT182" s="1924"/>
      <c r="BU182" s="1990"/>
      <c r="BV182" s="1990"/>
      <c r="BW182" s="1990"/>
      <c r="BX182" s="1990"/>
      <c r="BY182" s="1991"/>
      <c r="BZ182" s="1991"/>
      <c r="CA182" s="1991"/>
      <c r="CB182" s="1991"/>
      <c r="CC182" s="1991"/>
      <c r="CD182" s="1991"/>
      <c r="CE182" s="1991"/>
      <c r="CF182" s="1991"/>
      <c r="CG182" s="1991"/>
      <c r="CH182" s="1991"/>
      <c r="CI182" s="1991"/>
      <c r="CJ182" s="1991"/>
      <c r="CK182" s="1991"/>
      <c r="CL182" s="1991"/>
      <c r="CM182" s="1991"/>
      <c r="CN182" s="1991"/>
      <c r="CO182" s="1991"/>
      <c r="CP182" s="1991"/>
      <c r="CQ182" s="1991"/>
      <c r="CR182" s="1991"/>
      <c r="CS182" s="1991"/>
      <c r="CT182" s="1991"/>
      <c r="CU182" s="1991"/>
      <c r="CV182" s="1991"/>
      <c r="CW182" s="1991"/>
      <c r="CX182" s="1991"/>
      <c r="CY182" s="1991"/>
      <c r="CZ182" s="1991"/>
    </row>
    <row r="183" s="135" customFormat="true" ht="15" customHeight="true" x14ac:dyDescent="0.2">
      <c r="A183" s="779"/>
      <c r="B183" s="989"/>
      <c r="C183" s="914"/>
      <c r="D183" s="915"/>
      <c r="E183" s="915"/>
      <c r="F183" s="915"/>
      <c r="G183" s="916"/>
      <c r="H183" s="917"/>
      <c r="I183" s="915"/>
      <c r="J183" s="915"/>
      <c r="K183" s="915"/>
      <c r="L183" s="918"/>
      <c r="M183" s="919"/>
      <c r="N183" s="915"/>
      <c r="O183" s="915"/>
      <c r="P183" s="915"/>
      <c r="Q183" s="916"/>
      <c r="R183" s="917"/>
      <c r="S183" s="915"/>
      <c r="T183" s="1877"/>
      <c r="U183" s="312"/>
      <c r="V183" s="312"/>
      <c r="W183" s="312"/>
      <c r="X183" s="312"/>
      <c r="Y183" s="312"/>
      <c r="Z183" s="312"/>
      <c r="AA183" s="312"/>
      <c r="AB183" s="312"/>
      <c r="AC183" s="312"/>
      <c r="AD183" s="312"/>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AZ183" s="633"/>
      <c r="BA183" s="383"/>
      <c r="BB183" s="159"/>
      <c r="BC183" s="341"/>
      <c r="BD183" s="307"/>
      <c r="BE183" s="307"/>
      <c r="BF183" s="307"/>
      <c r="BG183" s="342"/>
      <c r="BH183" s="352"/>
      <c r="BI183" s="307"/>
      <c r="BJ183" s="307"/>
      <c r="BK183" s="307"/>
      <c r="BL183" s="342"/>
      <c r="BM183" s="352"/>
      <c r="BN183" s="307"/>
      <c r="BO183" s="307"/>
      <c r="BP183" s="307"/>
      <c r="BQ183" s="342"/>
      <c r="BR183" s="352"/>
      <c r="BS183" s="307"/>
      <c r="BT183" s="1924"/>
      <c r="BU183" s="1990"/>
      <c r="BV183" s="1990"/>
      <c r="BW183" s="1990"/>
      <c r="BX183" s="1990"/>
      <c r="BY183" s="1991"/>
      <c r="BZ183" s="1991"/>
      <c r="CA183" s="1991"/>
      <c r="CB183" s="1991"/>
      <c r="CC183" s="1991"/>
      <c r="CD183" s="1991"/>
      <c r="CE183" s="1991"/>
      <c r="CF183" s="1991"/>
      <c r="CG183" s="1991"/>
      <c r="CH183" s="1991"/>
      <c r="CI183" s="1991"/>
      <c r="CJ183" s="1991"/>
      <c r="CK183" s="1991"/>
      <c r="CL183" s="1991"/>
      <c r="CM183" s="1991"/>
      <c r="CN183" s="1991"/>
      <c r="CO183" s="1991"/>
      <c r="CP183" s="1991"/>
      <c r="CQ183" s="1991"/>
      <c r="CR183" s="1991"/>
      <c r="CS183" s="1991"/>
      <c r="CT183" s="1991"/>
      <c r="CU183" s="1991"/>
      <c r="CV183" s="1991"/>
      <c r="CW183" s="1991"/>
      <c r="CX183" s="1991"/>
      <c r="CY183" s="1991"/>
      <c r="CZ183" s="1991"/>
    </row>
    <row r="184" s="135" customFormat="true" ht="15" customHeight="true" x14ac:dyDescent="0.2">
      <c r="A184" s="779"/>
      <c r="B184" s="989"/>
      <c r="C184" s="914"/>
      <c r="D184" s="915"/>
      <c r="E184" s="915"/>
      <c r="F184" s="915"/>
      <c r="G184" s="916"/>
      <c r="H184" s="917"/>
      <c r="I184" s="915"/>
      <c r="J184" s="915"/>
      <c r="K184" s="915"/>
      <c r="L184" s="918"/>
      <c r="M184" s="919"/>
      <c r="N184" s="915"/>
      <c r="O184" s="915"/>
      <c r="P184" s="915"/>
      <c r="Q184" s="916"/>
      <c r="R184" s="917"/>
      <c r="S184" s="915"/>
      <c r="T184" s="1877"/>
      <c r="U184" s="312"/>
      <c r="V184" s="312"/>
      <c r="W184" s="312"/>
      <c r="X184" s="312"/>
      <c r="Y184" s="312"/>
      <c r="Z184" s="312"/>
      <c r="AA184" s="312"/>
      <c r="AB184" s="312"/>
      <c r="AC184" s="312"/>
      <c r="AD184" s="312"/>
      <c r="AE184" s="312"/>
      <c r="AF184" s="312"/>
      <c r="AG184" s="312"/>
      <c r="AH184" s="312"/>
      <c r="AI184" s="312"/>
      <c r="AJ184" s="312"/>
      <c r="AK184" s="312"/>
      <c r="AL184" s="312"/>
      <c r="AM184" s="312"/>
      <c r="AN184" s="312"/>
      <c r="AO184" s="312"/>
      <c r="AP184" s="312"/>
      <c r="AQ184" s="312"/>
      <c r="AR184" s="312"/>
      <c r="AS184" s="312"/>
      <c r="AT184" s="312"/>
      <c r="AU184" s="312"/>
      <c r="AV184" s="312"/>
      <c r="AW184" s="312"/>
      <c r="AX184" s="312"/>
      <c r="AY184" s="312"/>
      <c r="AZ184" s="633"/>
      <c r="BA184" s="383"/>
      <c r="BB184" s="159"/>
      <c r="BC184" s="341"/>
      <c r="BD184" s="307"/>
      <c r="BE184" s="307"/>
      <c r="BF184" s="307"/>
      <c r="BG184" s="342"/>
      <c r="BH184" s="352"/>
      <c r="BI184" s="307"/>
      <c r="BJ184" s="307"/>
      <c r="BK184" s="307"/>
      <c r="BL184" s="342"/>
      <c r="BM184" s="352"/>
      <c r="BN184" s="307"/>
      <c r="BO184" s="307"/>
      <c r="BP184" s="307"/>
      <c r="BQ184" s="342"/>
      <c r="BR184" s="352"/>
      <c r="BS184" s="307"/>
      <c r="BT184" s="1924"/>
      <c r="BU184" s="1990"/>
      <c r="BV184" s="1990"/>
      <c r="BW184" s="1990"/>
      <c r="BX184" s="1990"/>
      <c r="BY184" s="1991"/>
      <c r="BZ184" s="1991"/>
      <c r="CA184" s="1991"/>
      <c r="CB184" s="1991"/>
      <c r="CC184" s="1991"/>
      <c r="CD184" s="1991"/>
      <c r="CE184" s="1991"/>
      <c r="CF184" s="1991"/>
      <c r="CG184" s="1991"/>
      <c r="CH184" s="1991"/>
      <c r="CI184" s="1991"/>
      <c r="CJ184" s="1991"/>
      <c r="CK184" s="1991"/>
      <c r="CL184" s="1991"/>
      <c r="CM184" s="1991"/>
      <c r="CN184" s="1991"/>
      <c r="CO184" s="1991"/>
      <c r="CP184" s="1991"/>
      <c r="CQ184" s="1991"/>
      <c r="CR184" s="1991"/>
      <c r="CS184" s="1991"/>
      <c r="CT184" s="1991"/>
      <c r="CU184" s="1991"/>
      <c r="CV184" s="1991"/>
      <c r="CW184" s="1991"/>
      <c r="CX184" s="1991"/>
      <c r="CY184" s="1991"/>
      <c r="CZ184" s="1991"/>
    </row>
    <row r="185" s="135" customFormat="true" ht="15" customHeight="true" x14ac:dyDescent="0.2">
      <c r="A185" s="779"/>
      <c r="B185" s="989"/>
      <c r="C185" s="914"/>
      <c r="D185" s="915"/>
      <c r="E185" s="915"/>
      <c r="F185" s="915"/>
      <c r="G185" s="916"/>
      <c r="H185" s="917"/>
      <c r="I185" s="915"/>
      <c r="J185" s="915"/>
      <c r="K185" s="915"/>
      <c r="L185" s="918"/>
      <c r="M185" s="919"/>
      <c r="N185" s="915"/>
      <c r="O185" s="915"/>
      <c r="P185" s="915"/>
      <c r="Q185" s="916"/>
      <c r="R185" s="917"/>
      <c r="S185" s="915"/>
      <c r="T185" s="1877"/>
      <c r="U185" s="312"/>
      <c r="V185" s="312"/>
      <c r="W185" s="312"/>
      <c r="X185" s="312"/>
      <c r="Y185" s="312"/>
      <c r="Z185" s="312"/>
      <c r="AA185" s="312"/>
      <c r="AB185" s="312"/>
      <c r="AC185" s="312"/>
      <c r="AD185" s="312"/>
      <c r="AE185" s="312"/>
      <c r="AF185" s="312"/>
      <c r="AG185" s="312"/>
      <c r="AH185" s="312"/>
      <c r="AI185" s="312"/>
      <c r="AJ185" s="312"/>
      <c r="AK185" s="312"/>
      <c r="AL185" s="312"/>
      <c r="AM185" s="312"/>
      <c r="AN185" s="312"/>
      <c r="AO185" s="312"/>
      <c r="AP185" s="312"/>
      <c r="AQ185" s="312"/>
      <c r="AR185" s="312"/>
      <c r="AS185" s="312"/>
      <c r="AT185" s="312"/>
      <c r="AU185" s="312"/>
      <c r="AV185" s="312"/>
      <c r="AW185" s="312"/>
      <c r="AX185" s="312"/>
      <c r="AY185" s="312"/>
      <c r="AZ185" s="633"/>
      <c r="BA185" s="383"/>
      <c r="BB185" s="159"/>
      <c r="BC185" s="341"/>
      <c r="BD185" s="307"/>
      <c r="BE185" s="307"/>
      <c r="BF185" s="307"/>
      <c r="BG185" s="342"/>
      <c r="BH185" s="352"/>
      <c r="BI185" s="307"/>
      <c r="BJ185" s="307"/>
      <c r="BK185" s="307"/>
      <c r="BL185" s="342"/>
      <c r="BM185" s="352"/>
      <c r="BN185" s="307"/>
      <c r="BO185" s="307"/>
      <c r="BP185" s="307"/>
      <c r="BQ185" s="342"/>
      <c r="BR185" s="352"/>
      <c r="BS185" s="307"/>
      <c r="BT185" s="1924"/>
      <c r="BU185" s="1990"/>
      <c r="BV185" s="1990"/>
      <c r="BW185" s="1990"/>
      <c r="BX185" s="1990"/>
      <c r="BY185" s="1991"/>
      <c r="BZ185" s="1991"/>
      <c r="CA185" s="1991"/>
      <c r="CB185" s="1991"/>
      <c r="CC185" s="1991"/>
      <c r="CD185" s="1991"/>
      <c r="CE185" s="1991"/>
      <c r="CF185" s="1991"/>
      <c r="CG185" s="1991"/>
      <c r="CH185" s="1991"/>
      <c r="CI185" s="1991"/>
      <c r="CJ185" s="1991"/>
      <c r="CK185" s="1991"/>
      <c r="CL185" s="1991"/>
      <c r="CM185" s="1991"/>
      <c r="CN185" s="1991"/>
      <c r="CO185" s="1991"/>
      <c r="CP185" s="1991"/>
      <c r="CQ185" s="1991"/>
      <c r="CR185" s="1991"/>
      <c r="CS185" s="1991"/>
      <c r="CT185" s="1991"/>
      <c r="CU185" s="1991"/>
      <c r="CV185" s="1991"/>
      <c r="CW185" s="1991"/>
      <c r="CX185" s="1991"/>
      <c r="CY185" s="1991"/>
      <c r="CZ185" s="1991"/>
    </row>
    <row r="186" s="135" customFormat="true" ht="15" customHeight="true" x14ac:dyDescent="0.2">
      <c r="A186" s="779"/>
      <c r="B186" s="989"/>
      <c r="C186" s="914"/>
      <c r="D186" s="915"/>
      <c r="E186" s="915"/>
      <c r="F186" s="915"/>
      <c r="G186" s="916"/>
      <c r="H186" s="917"/>
      <c r="I186" s="915"/>
      <c r="J186" s="915"/>
      <c r="K186" s="915"/>
      <c r="L186" s="918"/>
      <c r="M186" s="919"/>
      <c r="N186" s="915"/>
      <c r="O186" s="915"/>
      <c r="P186" s="915"/>
      <c r="Q186" s="916"/>
      <c r="R186" s="917"/>
      <c r="S186" s="915"/>
      <c r="T186" s="1877"/>
      <c r="U186" s="312"/>
      <c r="V186" s="312"/>
      <c r="W186" s="312"/>
      <c r="X186" s="312"/>
      <c r="Y186" s="312"/>
      <c r="Z186" s="312"/>
      <c r="AA186" s="312"/>
      <c r="AB186" s="312"/>
      <c r="AC186" s="312"/>
      <c r="AD186" s="312"/>
      <c r="AE186" s="312"/>
      <c r="AF186" s="312"/>
      <c r="AG186" s="312"/>
      <c r="AH186" s="312"/>
      <c r="AI186" s="312"/>
      <c r="AJ186" s="312"/>
      <c r="AK186" s="312"/>
      <c r="AL186" s="312"/>
      <c r="AM186" s="312"/>
      <c r="AN186" s="312"/>
      <c r="AO186" s="312"/>
      <c r="AP186" s="312"/>
      <c r="AQ186" s="312"/>
      <c r="AR186" s="312"/>
      <c r="AS186" s="312"/>
      <c r="AT186" s="312"/>
      <c r="AU186" s="312"/>
      <c r="AV186" s="312"/>
      <c r="AW186" s="312"/>
      <c r="AX186" s="312"/>
      <c r="AY186" s="312"/>
      <c r="AZ186" s="633"/>
      <c r="BA186" s="383"/>
      <c r="BB186" s="159"/>
      <c r="BC186" s="341"/>
      <c r="BD186" s="307"/>
      <c r="BE186" s="307"/>
      <c r="BF186" s="307"/>
      <c r="BG186" s="342"/>
      <c r="BH186" s="352"/>
      <c r="BI186" s="307"/>
      <c r="BJ186" s="307"/>
      <c r="BK186" s="307"/>
      <c r="BL186" s="342"/>
      <c r="BM186" s="352"/>
      <c r="BN186" s="307"/>
      <c r="BO186" s="307"/>
      <c r="BP186" s="307"/>
      <c r="BQ186" s="342"/>
      <c r="BR186" s="352"/>
      <c r="BS186" s="307"/>
      <c r="BT186" s="1924"/>
      <c r="BU186" s="1990"/>
      <c r="BV186" s="1990"/>
      <c r="BW186" s="1990"/>
      <c r="BX186" s="1990"/>
      <c r="BY186" s="1991"/>
      <c r="BZ186" s="1991"/>
      <c r="CA186" s="1991"/>
      <c r="CB186" s="1991"/>
      <c r="CC186" s="1991"/>
      <c r="CD186" s="1991"/>
      <c r="CE186" s="1991"/>
      <c r="CF186" s="1991"/>
      <c r="CG186" s="1991"/>
      <c r="CH186" s="1991"/>
      <c r="CI186" s="1991"/>
      <c r="CJ186" s="1991"/>
      <c r="CK186" s="1991"/>
      <c r="CL186" s="1991"/>
      <c r="CM186" s="1991"/>
      <c r="CN186" s="1991"/>
      <c r="CO186" s="1991"/>
      <c r="CP186" s="1991"/>
      <c r="CQ186" s="1991"/>
      <c r="CR186" s="1991"/>
      <c r="CS186" s="1991"/>
      <c r="CT186" s="1991"/>
      <c r="CU186" s="1991"/>
      <c r="CV186" s="1991"/>
      <c r="CW186" s="1991"/>
      <c r="CX186" s="1991"/>
      <c r="CY186" s="1991"/>
      <c r="CZ186" s="1991"/>
    </row>
    <row r="187" s="135" customFormat="true" ht="15" customHeight="true" x14ac:dyDescent="0.2">
      <c r="A187" s="779"/>
      <c r="B187" s="989"/>
      <c r="C187" s="914"/>
      <c r="D187" s="915"/>
      <c r="E187" s="915"/>
      <c r="F187" s="915"/>
      <c r="G187" s="916"/>
      <c r="H187" s="917"/>
      <c r="I187" s="915"/>
      <c r="J187" s="915"/>
      <c r="K187" s="915"/>
      <c r="L187" s="918"/>
      <c r="M187" s="919"/>
      <c r="N187" s="915"/>
      <c r="O187" s="915"/>
      <c r="P187" s="915"/>
      <c r="Q187" s="916"/>
      <c r="R187" s="917"/>
      <c r="S187" s="915"/>
      <c r="T187" s="1877"/>
      <c r="U187" s="312"/>
      <c r="V187" s="312"/>
      <c r="W187" s="312"/>
      <c r="X187" s="312"/>
      <c r="Y187" s="312"/>
      <c r="Z187" s="312"/>
      <c r="AA187" s="312"/>
      <c r="AB187" s="312"/>
      <c r="AC187" s="312"/>
      <c r="AD187" s="312"/>
      <c r="AE187" s="312"/>
      <c r="AF187" s="312"/>
      <c r="AG187" s="312"/>
      <c r="AH187" s="312"/>
      <c r="AI187" s="312"/>
      <c r="AJ187" s="312"/>
      <c r="AK187" s="312"/>
      <c r="AL187" s="312"/>
      <c r="AM187" s="312"/>
      <c r="AN187" s="312"/>
      <c r="AO187" s="312"/>
      <c r="AP187" s="312"/>
      <c r="AQ187" s="312"/>
      <c r="AR187" s="312"/>
      <c r="AS187" s="312"/>
      <c r="AT187" s="312"/>
      <c r="AU187" s="312"/>
      <c r="AV187" s="312"/>
      <c r="AW187" s="312"/>
      <c r="AX187" s="312"/>
      <c r="AY187" s="312"/>
      <c r="AZ187" s="633"/>
      <c r="BA187" s="383"/>
      <c r="BB187" s="159"/>
      <c r="BC187" s="341"/>
      <c r="BD187" s="307"/>
      <c r="BE187" s="307"/>
      <c r="BF187" s="307"/>
      <c r="BG187" s="342"/>
      <c r="BH187" s="352"/>
      <c r="BI187" s="307"/>
      <c r="BJ187" s="307"/>
      <c r="BK187" s="307"/>
      <c r="BL187" s="342"/>
      <c r="BM187" s="352"/>
      <c r="BN187" s="307"/>
      <c r="BO187" s="307"/>
      <c r="BP187" s="307"/>
      <c r="BQ187" s="342"/>
      <c r="BR187" s="352"/>
      <c r="BS187" s="307"/>
      <c r="BT187" s="1924"/>
      <c r="BU187" s="1990"/>
      <c r="BV187" s="1990"/>
      <c r="BW187" s="1990"/>
      <c r="BX187" s="1990"/>
      <c r="BY187" s="1991"/>
      <c r="BZ187" s="1991"/>
      <c r="CA187" s="1991"/>
      <c r="CB187" s="1991"/>
      <c r="CC187" s="1991"/>
      <c r="CD187" s="1991"/>
      <c r="CE187" s="1991"/>
      <c r="CF187" s="1991"/>
      <c r="CG187" s="1991"/>
      <c r="CH187" s="1991"/>
      <c r="CI187" s="1991"/>
      <c r="CJ187" s="1991"/>
      <c r="CK187" s="1991"/>
      <c r="CL187" s="1991"/>
      <c r="CM187" s="1991"/>
      <c r="CN187" s="1991"/>
      <c r="CO187" s="1991"/>
      <c r="CP187" s="1991"/>
      <c r="CQ187" s="1991"/>
      <c r="CR187" s="1991"/>
      <c r="CS187" s="1991"/>
      <c r="CT187" s="1991"/>
      <c r="CU187" s="1991"/>
      <c r="CV187" s="1991"/>
      <c r="CW187" s="1991"/>
      <c r="CX187" s="1991"/>
      <c r="CY187" s="1991"/>
      <c r="CZ187" s="1991"/>
    </row>
    <row r="188" s="135" customFormat="true" ht="15" customHeight="true" x14ac:dyDescent="0.2">
      <c r="A188" s="780"/>
      <c r="B188" s="990"/>
      <c r="C188" s="920"/>
      <c r="D188" s="921"/>
      <c r="E188" s="921"/>
      <c r="F188" s="921"/>
      <c r="G188" s="922"/>
      <c r="H188" s="923"/>
      <c r="I188" s="921"/>
      <c r="J188" s="921"/>
      <c r="K188" s="921"/>
      <c r="L188" s="924"/>
      <c r="M188" s="925"/>
      <c r="N188" s="921"/>
      <c r="O188" s="921"/>
      <c r="P188" s="921"/>
      <c r="Q188" s="922"/>
      <c r="R188" s="923"/>
      <c r="S188" s="921"/>
      <c r="T188" s="1878"/>
      <c r="U188" s="312"/>
      <c r="V188" s="312"/>
      <c r="W188" s="312"/>
      <c r="X188" s="312"/>
      <c r="Y188" s="312"/>
      <c r="Z188" s="312"/>
      <c r="AA188" s="312"/>
      <c r="AB188" s="312"/>
      <c r="AC188" s="312"/>
      <c r="AD188" s="312"/>
      <c r="AE188" s="312"/>
      <c r="AF188" s="312"/>
      <c r="AG188" s="312"/>
      <c r="AH188" s="312"/>
      <c r="AI188" s="312"/>
      <c r="AJ188" s="312"/>
      <c r="AK188" s="312"/>
      <c r="AL188" s="312"/>
      <c r="AM188" s="312"/>
      <c r="AN188" s="312"/>
      <c r="AO188" s="312"/>
      <c r="AP188" s="312"/>
      <c r="AQ188" s="312"/>
      <c r="AR188" s="312"/>
      <c r="AS188" s="312"/>
      <c r="AT188" s="312"/>
      <c r="AU188" s="312"/>
      <c r="AV188" s="312"/>
      <c r="AW188" s="312"/>
      <c r="AX188" s="312"/>
      <c r="AY188" s="312"/>
      <c r="AZ188" s="633"/>
      <c r="BA188" s="383"/>
      <c r="BB188" s="159"/>
      <c r="BC188" s="341"/>
      <c r="BD188" s="307"/>
      <c r="BE188" s="307"/>
      <c r="BF188" s="307"/>
      <c r="BG188" s="342"/>
      <c r="BH188" s="352"/>
      <c r="BI188" s="307"/>
      <c r="BJ188" s="307"/>
      <c r="BK188" s="307"/>
      <c r="BL188" s="342"/>
      <c r="BM188" s="352"/>
      <c r="BN188" s="307"/>
      <c r="BO188" s="307"/>
      <c r="BP188" s="307"/>
      <c r="BQ188" s="342"/>
      <c r="BR188" s="352"/>
      <c r="BS188" s="307"/>
      <c r="BT188" s="1924"/>
      <c r="BU188" s="1990"/>
      <c r="BV188" s="1990"/>
      <c r="BW188" s="1990"/>
      <c r="BX188" s="1990"/>
      <c r="BY188" s="1991"/>
      <c r="BZ188" s="1991"/>
      <c r="CA188" s="1991"/>
      <c r="CB188" s="1991"/>
      <c r="CC188" s="1991"/>
      <c r="CD188" s="1991"/>
      <c r="CE188" s="1991"/>
      <c r="CF188" s="1991"/>
      <c r="CG188" s="1991"/>
      <c r="CH188" s="1991"/>
      <c r="CI188" s="1991"/>
      <c r="CJ188" s="1991"/>
      <c r="CK188" s="1991"/>
      <c r="CL188" s="1991"/>
      <c r="CM188" s="1991"/>
      <c r="CN188" s="1991"/>
      <c r="CO188" s="1991"/>
      <c r="CP188" s="1991"/>
      <c r="CQ188" s="1991"/>
      <c r="CR188" s="1991"/>
      <c r="CS188" s="1991"/>
      <c r="CT188" s="1991"/>
      <c r="CU188" s="1991"/>
      <c r="CV188" s="1991"/>
      <c r="CW188" s="1991"/>
      <c r="CX188" s="1991"/>
      <c r="CY188" s="1991"/>
      <c r="CZ188" s="1991"/>
    </row>
    <row r="189" s="413" customFormat="true" ht="15" customHeight="true" x14ac:dyDescent="0.2">
      <c r="A189" s="781"/>
      <c r="B189" s="796"/>
      <c r="C189" s="926"/>
      <c r="D189" s="927"/>
      <c r="E189" s="927"/>
      <c r="F189" s="927"/>
      <c r="G189" s="928"/>
      <c r="H189" s="929"/>
      <c r="I189" s="927"/>
      <c r="J189" s="927"/>
      <c r="K189" s="927"/>
      <c r="L189" s="930"/>
      <c r="M189" s="931"/>
      <c r="N189" s="927"/>
      <c r="O189" s="927"/>
      <c r="P189" s="927"/>
      <c r="Q189" s="928"/>
      <c r="R189" s="929"/>
      <c r="S189" s="927"/>
      <c r="T189" s="1879"/>
      <c r="U189" s="1899"/>
      <c r="V189" s="1899"/>
      <c r="W189" s="1899"/>
      <c r="X189" s="1899"/>
      <c r="Y189" s="1899"/>
      <c r="Z189" s="1899"/>
      <c r="AA189" s="1899"/>
      <c r="AB189" s="1900"/>
      <c r="AC189" s="599"/>
      <c r="AD189" s="599"/>
      <c r="AE189" s="599"/>
      <c r="AF189" s="599"/>
      <c r="AG189" s="599"/>
      <c r="AH189" s="599"/>
      <c r="AI189" s="599"/>
      <c r="AJ189" s="599"/>
      <c r="AK189" s="599"/>
      <c r="AL189" s="599"/>
      <c r="AM189" s="599"/>
      <c r="AN189" s="599"/>
      <c r="AO189" s="599"/>
      <c r="AP189" s="599"/>
      <c r="AQ189" s="599"/>
      <c r="AR189" s="599"/>
      <c r="AS189" s="599"/>
      <c r="AT189" s="599"/>
      <c r="AU189" s="599"/>
      <c r="AV189" s="599"/>
      <c r="AW189" s="599"/>
      <c r="AX189" s="599"/>
      <c r="AY189" s="599"/>
      <c r="AZ189" s="216"/>
      <c r="BA189" s="383"/>
      <c r="BB189" s="159"/>
      <c r="BC189" s="341"/>
      <c r="BD189" s="307"/>
      <c r="BE189" s="307"/>
      <c r="BF189" s="307"/>
      <c r="BG189" s="342"/>
      <c r="BH189" s="352"/>
      <c r="BI189" s="307"/>
      <c r="BJ189" s="307"/>
      <c r="BK189" s="307"/>
      <c r="BL189" s="342"/>
      <c r="BM189" s="352"/>
      <c r="BN189" s="307"/>
      <c r="BO189" s="307"/>
      <c r="BP189" s="307"/>
      <c r="BQ189" s="342"/>
      <c r="BR189" s="352"/>
      <c r="BS189" s="307"/>
      <c r="BT189" s="1924"/>
      <c r="BU189" s="1990"/>
      <c r="BV189" s="1990"/>
      <c r="BW189" s="1990"/>
      <c r="BX189" s="1990"/>
      <c r="BY189" s="1991"/>
      <c r="BZ189" s="1991"/>
      <c r="CA189" s="1991"/>
      <c r="CB189" s="1991"/>
      <c r="CC189" s="1991"/>
      <c r="CD189" s="1991"/>
      <c r="CE189" s="1991"/>
      <c r="CF189" s="1991"/>
      <c r="CG189" s="1991"/>
      <c r="CH189" s="1991"/>
      <c r="CI189" s="1991"/>
      <c r="CJ189" s="1991"/>
      <c r="CK189" s="1991"/>
      <c r="CL189" s="1991"/>
      <c r="CM189" s="1991"/>
      <c r="CN189" s="1991"/>
      <c r="CO189" s="1991"/>
      <c r="CP189" s="1991"/>
      <c r="CQ189" s="1991"/>
      <c r="CR189" s="1991"/>
      <c r="CS189" s="1991"/>
      <c r="CT189" s="1991"/>
      <c r="CU189" s="1991"/>
      <c r="CV189" s="1991"/>
      <c r="CW189" s="1991"/>
      <c r="CX189" s="1991"/>
      <c r="CY189" s="1991"/>
      <c r="CZ189" s="1991"/>
    </row>
    <row r="190" s="413" customFormat="true" ht="15" customHeight="true" x14ac:dyDescent="0.2">
      <c r="A190" s="781"/>
      <c r="B190" s="796"/>
      <c r="C190" s="926"/>
      <c r="D190" s="927"/>
      <c r="E190" s="927"/>
      <c r="F190" s="927"/>
      <c r="G190" s="928"/>
      <c r="H190" s="929"/>
      <c r="I190" s="927"/>
      <c r="J190" s="927"/>
      <c r="K190" s="927"/>
      <c r="L190" s="930"/>
      <c r="M190" s="931"/>
      <c r="N190" s="927"/>
      <c r="O190" s="927"/>
      <c r="P190" s="927"/>
      <c r="Q190" s="928"/>
      <c r="R190" s="929"/>
      <c r="S190" s="927"/>
      <c r="T190" s="1879"/>
      <c r="U190" s="1899"/>
      <c r="V190" s="1899"/>
      <c r="W190" s="1899"/>
      <c r="X190" s="1899"/>
      <c r="Y190" s="1899"/>
      <c r="Z190" s="1899"/>
      <c r="AA190" s="1899"/>
      <c r="AB190" s="1900"/>
      <c r="AC190" s="599"/>
      <c r="AD190" s="599"/>
      <c r="AE190" s="599"/>
      <c r="AF190" s="599"/>
      <c r="AG190" s="599"/>
      <c r="AH190" s="599"/>
      <c r="AI190" s="599"/>
      <c r="AJ190" s="599"/>
      <c r="AK190" s="599"/>
      <c r="AL190" s="599"/>
      <c r="AM190" s="599"/>
      <c r="AN190" s="599"/>
      <c r="AO190" s="599"/>
      <c r="AP190" s="599"/>
      <c r="AQ190" s="599"/>
      <c r="AR190" s="599"/>
      <c r="AS190" s="599"/>
      <c r="AT190" s="599"/>
      <c r="AU190" s="599"/>
      <c r="AV190" s="599"/>
      <c r="AW190" s="599"/>
      <c r="AX190" s="599"/>
      <c r="AY190" s="599"/>
      <c r="AZ190" s="216"/>
      <c r="BA190" s="383"/>
      <c r="BB190" s="159"/>
      <c r="BC190" s="341"/>
      <c r="BD190" s="307"/>
      <c r="BE190" s="307"/>
      <c r="BF190" s="307"/>
      <c r="BG190" s="342"/>
      <c r="BH190" s="352"/>
      <c r="BI190" s="307"/>
      <c r="BJ190" s="307"/>
      <c r="BK190" s="307"/>
      <c r="BL190" s="342"/>
      <c r="BM190" s="352"/>
      <c r="BN190" s="307"/>
      <c r="BO190" s="307"/>
      <c r="BP190" s="307"/>
      <c r="BQ190" s="342"/>
      <c r="BR190" s="352"/>
      <c r="BS190" s="307"/>
      <c r="BT190" s="1924"/>
      <c r="BU190" s="1990"/>
      <c r="BV190" s="1990"/>
      <c r="BW190" s="1990"/>
      <c r="BX190" s="1990"/>
      <c r="BY190" s="1991"/>
      <c r="BZ190" s="1991"/>
      <c r="CA190" s="1991"/>
      <c r="CB190" s="1991"/>
      <c r="CC190" s="1991"/>
      <c r="CD190" s="1991"/>
      <c r="CE190" s="1991"/>
      <c r="CF190" s="1991"/>
      <c r="CG190" s="1991"/>
      <c r="CH190" s="1991"/>
      <c r="CI190" s="1991"/>
      <c r="CJ190" s="1991"/>
      <c r="CK190" s="1991"/>
      <c r="CL190" s="1991"/>
      <c r="CM190" s="1991"/>
      <c r="CN190" s="1991"/>
      <c r="CO190" s="1991"/>
      <c r="CP190" s="1991"/>
      <c r="CQ190" s="1991"/>
      <c r="CR190" s="1991"/>
      <c r="CS190" s="1991"/>
      <c r="CT190" s="1991"/>
      <c r="CU190" s="1991"/>
      <c r="CV190" s="1991"/>
      <c r="CW190" s="1991"/>
      <c r="CX190" s="1991"/>
      <c r="CY190" s="1991"/>
      <c r="CZ190" s="1991"/>
    </row>
    <row r="191" s="413" customFormat="true" ht="15" customHeight="true" x14ac:dyDescent="0.2">
      <c r="A191" s="781"/>
      <c r="B191" s="796"/>
      <c r="C191" s="926"/>
      <c r="D191" s="927"/>
      <c r="E191" s="927"/>
      <c r="F191" s="927"/>
      <c r="G191" s="928"/>
      <c r="H191" s="929"/>
      <c r="I191" s="927"/>
      <c r="J191" s="927"/>
      <c r="K191" s="927"/>
      <c r="L191" s="930"/>
      <c r="M191" s="931"/>
      <c r="N191" s="927"/>
      <c r="O191" s="927"/>
      <c r="P191" s="927"/>
      <c r="Q191" s="928"/>
      <c r="R191" s="929"/>
      <c r="S191" s="927"/>
      <c r="T191" s="1879"/>
      <c r="U191" s="1899"/>
      <c r="V191" s="1899"/>
      <c r="W191" s="1899"/>
      <c r="X191" s="1899"/>
      <c r="Y191" s="1899"/>
      <c r="Z191" s="1899"/>
      <c r="AA191" s="1899"/>
      <c r="AB191" s="1900"/>
      <c r="AC191" s="599"/>
      <c r="AD191" s="599"/>
      <c r="AE191" s="599"/>
      <c r="AF191" s="599"/>
      <c r="AG191" s="599"/>
      <c r="AH191" s="599"/>
      <c r="AI191" s="599"/>
      <c r="AJ191" s="599"/>
      <c r="AK191" s="599"/>
      <c r="AL191" s="599"/>
      <c r="AM191" s="599"/>
      <c r="AN191" s="599"/>
      <c r="AO191" s="599"/>
      <c r="AP191" s="599"/>
      <c r="AQ191" s="599"/>
      <c r="AR191" s="599"/>
      <c r="AS191" s="599"/>
      <c r="AT191" s="599"/>
      <c r="AU191" s="599"/>
      <c r="AV191" s="599"/>
      <c r="AW191" s="599"/>
      <c r="AX191" s="599"/>
      <c r="AY191" s="599"/>
      <c r="AZ191" s="216"/>
      <c r="BA191" s="383"/>
      <c r="BB191" s="159"/>
      <c r="BC191" s="341"/>
      <c r="BD191" s="307"/>
      <c r="BE191" s="307"/>
      <c r="BF191" s="307"/>
      <c r="BG191" s="342"/>
      <c r="BH191" s="352"/>
      <c r="BI191" s="307"/>
      <c r="BJ191" s="307"/>
      <c r="BK191" s="307"/>
      <c r="BL191" s="342"/>
      <c r="BM191" s="352"/>
      <c r="BN191" s="307"/>
      <c r="BO191" s="307"/>
      <c r="BP191" s="307"/>
      <c r="BQ191" s="342"/>
      <c r="BR191" s="352"/>
      <c r="BS191" s="307"/>
      <c r="BT191" s="1924"/>
      <c r="BU191" s="1990"/>
      <c r="BV191" s="1990"/>
      <c r="BW191" s="1990"/>
      <c r="BX191" s="1990"/>
      <c r="BY191" s="1991"/>
      <c r="BZ191" s="1991"/>
      <c r="CA191" s="1991"/>
      <c r="CB191" s="1991"/>
      <c r="CC191" s="1991"/>
      <c r="CD191" s="1991"/>
      <c r="CE191" s="1991"/>
      <c r="CF191" s="1991"/>
      <c r="CG191" s="1991"/>
      <c r="CH191" s="1991"/>
      <c r="CI191" s="1991"/>
      <c r="CJ191" s="1991"/>
      <c r="CK191" s="1991"/>
      <c r="CL191" s="1991"/>
      <c r="CM191" s="1991"/>
      <c r="CN191" s="1991"/>
      <c r="CO191" s="1991"/>
      <c r="CP191" s="1991"/>
      <c r="CQ191" s="1991"/>
      <c r="CR191" s="1991"/>
      <c r="CS191" s="1991"/>
      <c r="CT191" s="1991"/>
      <c r="CU191" s="1991"/>
      <c r="CV191" s="1991"/>
      <c r="CW191" s="1991"/>
      <c r="CX191" s="1991"/>
      <c r="CY191" s="1991"/>
      <c r="CZ191" s="1991"/>
    </row>
    <row r="192" s="413" customFormat="true" ht="15" customHeight="true" x14ac:dyDescent="0.2">
      <c r="A192" s="781"/>
      <c r="B192" s="796"/>
      <c r="C192" s="926"/>
      <c r="D192" s="927"/>
      <c r="E192" s="927"/>
      <c r="F192" s="927"/>
      <c r="G192" s="928"/>
      <c r="H192" s="929"/>
      <c r="I192" s="927"/>
      <c r="J192" s="927"/>
      <c r="K192" s="927"/>
      <c r="L192" s="930"/>
      <c r="M192" s="931"/>
      <c r="N192" s="927"/>
      <c r="O192" s="927"/>
      <c r="P192" s="927"/>
      <c r="Q192" s="928"/>
      <c r="R192" s="929"/>
      <c r="S192" s="927"/>
      <c r="T192" s="1879"/>
      <c r="U192" s="1899"/>
      <c r="V192" s="1899"/>
      <c r="W192" s="1899"/>
      <c r="X192" s="1899"/>
      <c r="Y192" s="1899"/>
      <c r="Z192" s="1899"/>
      <c r="AA192" s="1899"/>
      <c r="AB192" s="1900"/>
      <c r="AC192" s="599"/>
      <c r="AD192" s="599"/>
      <c r="AE192" s="599"/>
      <c r="AF192" s="599"/>
      <c r="AG192" s="599"/>
      <c r="AH192" s="599"/>
      <c r="AI192" s="599"/>
      <c r="AJ192" s="599"/>
      <c r="AK192" s="599"/>
      <c r="AL192" s="599"/>
      <c r="AM192" s="599"/>
      <c r="AN192" s="599"/>
      <c r="AO192" s="599"/>
      <c r="AP192" s="599"/>
      <c r="AQ192" s="599"/>
      <c r="AR192" s="599"/>
      <c r="AS192" s="599"/>
      <c r="AT192" s="599"/>
      <c r="AU192" s="599"/>
      <c r="AV192" s="599"/>
      <c r="AW192" s="599"/>
      <c r="AX192" s="599"/>
      <c r="AY192" s="599"/>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1924"/>
      <c r="BU192" s="1990"/>
      <c r="BV192" s="1990"/>
      <c r="BW192" s="1990"/>
      <c r="BX192" s="1990"/>
      <c r="BY192" s="1991"/>
      <c r="BZ192" s="1991"/>
      <c r="CA192" s="1991"/>
      <c r="CB192" s="1991"/>
      <c r="CC192" s="1991"/>
      <c r="CD192" s="1991"/>
      <c r="CE192" s="1991"/>
      <c r="CF192" s="1991"/>
      <c r="CG192" s="1991"/>
      <c r="CH192" s="1991"/>
      <c r="CI192" s="1991"/>
      <c r="CJ192" s="1991"/>
      <c r="CK192" s="1991"/>
      <c r="CL192" s="1991"/>
      <c r="CM192" s="1991"/>
      <c r="CN192" s="1991"/>
      <c r="CO192" s="1991"/>
      <c r="CP192" s="1991"/>
      <c r="CQ192" s="1991"/>
      <c r="CR192" s="1991"/>
      <c r="CS192" s="1991"/>
      <c r="CT192" s="1991"/>
      <c r="CU192" s="1991"/>
      <c r="CV192" s="1991"/>
      <c r="CW192" s="1991"/>
      <c r="CX192" s="1991"/>
      <c r="CY192" s="1991"/>
      <c r="CZ192" s="1991"/>
    </row>
    <row r="193" s="413" customFormat="true" ht="15" customHeight="true" x14ac:dyDescent="0.2">
      <c r="A193" s="782"/>
      <c r="B193" s="797"/>
      <c r="C193" s="932"/>
      <c r="D193" s="933"/>
      <c r="E193" s="933"/>
      <c r="F193" s="933"/>
      <c r="G193" s="934"/>
      <c r="H193" s="935"/>
      <c r="I193" s="933"/>
      <c r="J193" s="933"/>
      <c r="K193" s="933"/>
      <c r="L193" s="936"/>
      <c r="M193" s="937"/>
      <c r="N193" s="933"/>
      <c r="O193" s="933"/>
      <c r="P193" s="933"/>
      <c r="Q193" s="934"/>
      <c r="R193" s="935"/>
      <c r="S193" s="933"/>
      <c r="T193" s="1880"/>
      <c r="U193" s="1901"/>
      <c r="V193" s="1901"/>
      <c r="W193" s="1901"/>
      <c r="X193" s="1901"/>
      <c r="Y193" s="1901"/>
      <c r="Z193" s="1901"/>
      <c r="AA193" s="1901"/>
      <c r="AB193" s="1902"/>
      <c r="AC193" s="599"/>
      <c r="AD193" s="599"/>
      <c r="AE193" s="599"/>
      <c r="AF193" s="599"/>
      <c r="AG193" s="599"/>
      <c r="AH193" s="599"/>
      <c r="AI193" s="599"/>
      <c r="AJ193" s="599"/>
      <c r="AK193" s="599"/>
      <c r="AL193" s="599"/>
      <c r="AM193" s="599"/>
      <c r="AN193" s="599"/>
      <c r="AO193" s="599"/>
      <c r="AP193" s="599"/>
      <c r="AQ193" s="599"/>
      <c r="AR193" s="599"/>
      <c r="AS193" s="599"/>
      <c r="AT193" s="599"/>
      <c r="AU193" s="599"/>
      <c r="AV193" s="599"/>
      <c r="AW193" s="599"/>
      <c r="AX193" s="599"/>
      <c r="AY193" s="599"/>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1924"/>
      <c r="BU193" s="1990"/>
      <c r="BV193" s="1990"/>
      <c r="BW193" s="1990"/>
      <c r="BX193" s="1990"/>
      <c r="BY193" s="1991"/>
      <c r="BZ193" s="1991"/>
      <c r="CA193" s="1991"/>
      <c r="CB193" s="1991"/>
      <c r="CC193" s="1991"/>
      <c r="CD193" s="1991"/>
      <c r="CE193" s="1991"/>
      <c r="CF193" s="1991"/>
      <c r="CG193" s="1991"/>
      <c r="CH193" s="1991"/>
      <c r="CI193" s="1991"/>
      <c r="CJ193" s="1991"/>
      <c r="CK193" s="1991"/>
      <c r="CL193" s="1991"/>
      <c r="CM193" s="1991"/>
      <c r="CN193" s="1991"/>
      <c r="CO193" s="1991"/>
      <c r="CP193" s="1991"/>
      <c r="CQ193" s="1991"/>
      <c r="CR193" s="1991"/>
      <c r="CS193" s="1991"/>
      <c r="CT193" s="1991"/>
      <c r="CU193" s="1991"/>
      <c r="CV193" s="1991"/>
      <c r="CW193" s="1991"/>
      <c r="CX193" s="1991"/>
      <c r="CY193" s="1991"/>
      <c r="CZ193" s="1991"/>
    </row>
    <row r="194" s="413" customFormat="true" ht="15" customHeight="true" x14ac:dyDescent="0.2">
      <c r="A194" s="710"/>
      <c r="B194" s="795"/>
      <c r="C194" s="902"/>
      <c r="D194" s="858"/>
      <c r="E194" s="858"/>
      <c r="F194" s="858"/>
      <c r="G194" s="859"/>
      <c r="H194" s="903"/>
      <c r="I194" s="858"/>
      <c r="J194" s="858"/>
      <c r="K194" s="858"/>
      <c r="L194" s="904"/>
      <c r="M194" s="902"/>
      <c r="N194" s="858"/>
      <c r="O194" s="858"/>
      <c r="P194" s="858"/>
      <c r="Q194" s="859"/>
      <c r="R194" s="903"/>
      <c r="S194" s="858"/>
      <c r="T194" s="904"/>
      <c r="U194" s="599"/>
      <c r="V194" s="599"/>
      <c r="W194" s="599"/>
      <c r="X194" s="599"/>
      <c r="Y194" s="599"/>
      <c r="Z194" s="599"/>
      <c r="AA194" s="599"/>
      <c r="AB194" s="599"/>
      <c r="AC194" s="599"/>
      <c r="AD194" s="599"/>
      <c r="AE194" s="599"/>
      <c r="AF194" s="599"/>
      <c r="AG194" s="599"/>
      <c r="AH194" s="599"/>
      <c r="AI194" s="599"/>
      <c r="AJ194" s="599"/>
      <c r="AK194" s="599"/>
      <c r="AL194" s="599"/>
      <c r="AM194" s="599"/>
      <c r="AN194" s="599"/>
      <c r="AO194" s="599"/>
      <c r="AP194" s="599"/>
      <c r="AQ194" s="599"/>
      <c r="AR194" s="599"/>
      <c r="AS194" s="599"/>
      <c r="AT194" s="599"/>
      <c r="AU194" s="599"/>
      <c r="AV194" s="599"/>
      <c r="AW194" s="599"/>
      <c r="AX194" s="599"/>
      <c r="AY194" s="599"/>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1924"/>
      <c r="BU194" s="1990"/>
      <c r="BV194" s="1990"/>
      <c r="BW194" s="1990"/>
      <c r="BX194" s="1990"/>
      <c r="BY194" s="1991"/>
      <c r="BZ194" s="1991"/>
      <c r="CA194" s="1991"/>
      <c r="CB194" s="1991"/>
      <c r="CC194" s="1991"/>
      <c r="CD194" s="1991"/>
      <c r="CE194" s="1991"/>
      <c r="CF194" s="1991"/>
      <c r="CG194" s="1991"/>
      <c r="CH194" s="1991"/>
      <c r="CI194" s="1991"/>
      <c r="CJ194" s="1991"/>
      <c r="CK194" s="1991"/>
      <c r="CL194" s="1991"/>
      <c r="CM194" s="1991"/>
      <c r="CN194" s="1991"/>
      <c r="CO194" s="1991"/>
      <c r="CP194" s="1991"/>
      <c r="CQ194" s="1991"/>
      <c r="CR194" s="1991"/>
      <c r="CS194" s="1991"/>
      <c r="CT194" s="1991"/>
      <c r="CU194" s="1991"/>
      <c r="CV194" s="1991"/>
      <c r="CW194" s="1991"/>
      <c r="CX194" s="1991"/>
      <c r="CY194" s="1991"/>
      <c r="CZ194" s="1991"/>
    </row>
    <row r="195" s="131" customFormat="true" ht="15" customHeight="true" x14ac:dyDescent="0.2">
      <c r="A195" s="710"/>
      <c r="B195" s="795"/>
      <c r="C195" s="902"/>
      <c r="D195" s="858"/>
      <c r="E195" s="858"/>
      <c r="F195" s="858"/>
      <c r="G195" s="859"/>
      <c r="H195" s="903"/>
      <c r="I195" s="858"/>
      <c r="J195" s="858"/>
      <c r="K195" s="858"/>
      <c r="L195" s="904"/>
      <c r="M195" s="902"/>
      <c r="N195" s="858"/>
      <c r="O195" s="858"/>
      <c r="P195" s="858"/>
      <c r="Q195" s="859"/>
      <c r="R195" s="903"/>
      <c r="S195" s="858"/>
      <c r="T195" s="904"/>
      <c r="U195" s="599"/>
      <c r="V195" s="599"/>
      <c r="W195" s="599"/>
      <c r="X195" s="599"/>
      <c r="Y195" s="599"/>
      <c r="Z195" s="599"/>
      <c r="AA195" s="599"/>
      <c r="AB195" s="599"/>
      <c r="AC195" s="599"/>
      <c r="AD195" s="599"/>
      <c r="AE195" s="599"/>
      <c r="AF195" s="599"/>
      <c r="AG195" s="599"/>
      <c r="AH195" s="599"/>
      <c r="AI195" s="599"/>
      <c r="AJ195" s="599"/>
      <c r="AK195" s="599"/>
      <c r="AL195" s="599"/>
      <c r="AM195" s="599"/>
      <c r="AN195" s="599"/>
      <c r="AO195" s="599"/>
      <c r="AP195" s="599"/>
      <c r="AQ195" s="599"/>
      <c r="AR195" s="599"/>
      <c r="AS195" s="599"/>
      <c r="AT195" s="599"/>
      <c r="AU195" s="599"/>
      <c r="AV195" s="599"/>
      <c r="AW195" s="599"/>
      <c r="AX195" s="599"/>
      <c r="AY195" s="599"/>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1924"/>
      <c r="BU195" s="1990"/>
      <c r="BV195" s="1990"/>
      <c r="BW195" s="1990"/>
      <c r="BX195" s="1990"/>
      <c r="BY195" s="1991"/>
      <c r="BZ195" s="1991"/>
      <c r="CA195" s="1991"/>
      <c r="CB195" s="1991"/>
      <c r="CC195" s="1991"/>
      <c r="CD195" s="1991"/>
      <c r="CE195" s="1991"/>
      <c r="CF195" s="1991"/>
      <c r="CG195" s="1991"/>
      <c r="CH195" s="1991"/>
      <c r="CI195" s="1991"/>
      <c r="CJ195" s="1991"/>
      <c r="CK195" s="1991"/>
      <c r="CL195" s="1991"/>
      <c r="CM195" s="1991"/>
      <c r="CN195" s="1991"/>
      <c r="CO195" s="1991"/>
      <c r="CP195" s="1991"/>
      <c r="CQ195" s="1991"/>
      <c r="CR195" s="1991"/>
      <c r="CS195" s="1991"/>
      <c r="CT195" s="1991"/>
      <c r="CU195" s="1991"/>
      <c r="CV195" s="1991"/>
      <c r="CW195" s="1991"/>
      <c r="CX195" s="1991"/>
      <c r="CY195" s="1991"/>
      <c r="CZ195" s="1991"/>
    </row>
    <row r="196" s="131" customFormat="true" ht="15" customHeight="true" x14ac:dyDescent="0.2">
      <c r="A196" s="710"/>
      <c r="B196" s="795"/>
      <c r="C196" s="902"/>
      <c r="D196" s="858"/>
      <c r="E196" s="858"/>
      <c r="F196" s="858"/>
      <c r="G196" s="859"/>
      <c r="H196" s="903"/>
      <c r="I196" s="858"/>
      <c r="J196" s="858"/>
      <c r="K196" s="858"/>
      <c r="L196" s="904"/>
      <c r="M196" s="902"/>
      <c r="N196" s="858"/>
      <c r="O196" s="858"/>
      <c r="P196" s="858"/>
      <c r="Q196" s="859"/>
      <c r="R196" s="903"/>
      <c r="S196" s="858"/>
      <c r="T196" s="904"/>
      <c r="U196" s="599"/>
      <c r="V196" s="599"/>
      <c r="W196" s="599"/>
      <c r="X196" s="599"/>
      <c r="Y196" s="599"/>
      <c r="Z196" s="599"/>
      <c r="AA196" s="599"/>
      <c r="AB196" s="599"/>
      <c r="AC196" s="599"/>
      <c r="AD196" s="599"/>
      <c r="AE196" s="599"/>
      <c r="AF196" s="599"/>
      <c r="AG196" s="599"/>
      <c r="AH196" s="599"/>
      <c r="AI196" s="599"/>
      <c r="AJ196" s="599"/>
      <c r="AK196" s="599"/>
      <c r="AL196" s="599"/>
      <c r="AM196" s="599"/>
      <c r="AN196" s="599"/>
      <c r="AO196" s="599"/>
      <c r="AP196" s="599"/>
      <c r="AQ196" s="599"/>
      <c r="AR196" s="599"/>
      <c r="AS196" s="599"/>
      <c r="AT196" s="599"/>
      <c r="AU196" s="599"/>
      <c r="AV196" s="599"/>
      <c r="AW196" s="599"/>
      <c r="AX196" s="599"/>
      <c r="AY196" s="599"/>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1924"/>
      <c r="BU196" s="1990"/>
      <c r="BV196" s="1990"/>
      <c r="BW196" s="1990"/>
      <c r="BX196" s="1990"/>
      <c r="BY196" s="1991"/>
      <c r="BZ196" s="1991"/>
      <c r="CA196" s="1991"/>
      <c r="CB196" s="1991"/>
      <c r="CC196" s="1991"/>
      <c r="CD196" s="1991"/>
      <c r="CE196" s="1991"/>
      <c r="CF196" s="1991"/>
      <c r="CG196" s="1991"/>
      <c r="CH196" s="1991"/>
      <c r="CI196" s="1991"/>
      <c r="CJ196" s="1991"/>
      <c r="CK196" s="1991"/>
      <c r="CL196" s="1991"/>
      <c r="CM196" s="1991"/>
      <c r="CN196" s="1991"/>
      <c r="CO196" s="1991"/>
      <c r="CP196" s="1991"/>
      <c r="CQ196" s="1991"/>
      <c r="CR196" s="1991"/>
      <c r="CS196" s="1991"/>
      <c r="CT196" s="1991"/>
      <c r="CU196" s="1991"/>
      <c r="CV196" s="1991"/>
      <c r="CW196" s="1991"/>
      <c r="CX196" s="1991"/>
      <c r="CY196" s="1991"/>
      <c r="CZ196" s="1991"/>
    </row>
    <row r="197" s="131" customFormat="true" ht="15" customHeight="true" x14ac:dyDescent="0.2">
      <c r="A197" s="710"/>
      <c r="B197" s="795"/>
      <c r="C197" s="902"/>
      <c r="D197" s="858"/>
      <c r="E197" s="858"/>
      <c r="F197" s="858"/>
      <c r="G197" s="859"/>
      <c r="H197" s="903"/>
      <c r="I197" s="858"/>
      <c r="J197" s="858"/>
      <c r="K197" s="858"/>
      <c r="L197" s="904"/>
      <c r="M197" s="902"/>
      <c r="N197" s="858"/>
      <c r="O197" s="858"/>
      <c r="P197" s="858"/>
      <c r="Q197" s="859"/>
      <c r="R197" s="903"/>
      <c r="S197" s="858"/>
      <c r="T197" s="904"/>
      <c r="U197" s="599"/>
      <c r="V197" s="599"/>
      <c r="W197" s="599"/>
      <c r="X197" s="599"/>
      <c r="Y197" s="599"/>
      <c r="Z197" s="599"/>
      <c r="AA197" s="599"/>
      <c r="AB197" s="599"/>
      <c r="AC197" s="599"/>
      <c r="AD197" s="599"/>
      <c r="AE197" s="599"/>
      <c r="AF197" s="599"/>
      <c r="AG197" s="599"/>
      <c r="AH197" s="599"/>
      <c r="AI197" s="599"/>
      <c r="AJ197" s="599"/>
      <c r="AK197" s="599"/>
      <c r="AL197" s="599"/>
      <c r="AM197" s="599"/>
      <c r="AN197" s="599"/>
      <c r="AO197" s="599"/>
      <c r="AP197" s="599"/>
      <c r="AQ197" s="599"/>
      <c r="AR197" s="599"/>
      <c r="AS197" s="599"/>
      <c r="AT197" s="599"/>
      <c r="AU197" s="599"/>
      <c r="AV197" s="599"/>
      <c r="AW197" s="599"/>
      <c r="AX197" s="599"/>
      <c r="AY197" s="599"/>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1924"/>
      <c r="BU197" s="1990"/>
      <c r="BV197" s="1990"/>
      <c r="BW197" s="1990"/>
      <c r="BX197" s="1990"/>
      <c r="BY197" s="1991"/>
      <c r="BZ197" s="1991"/>
      <c r="CA197" s="1991"/>
      <c r="CB197" s="1991"/>
      <c r="CC197" s="1991"/>
      <c r="CD197" s="1991"/>
      <c r="CE197" s="1991"/>
      <c r="CF197" s="1991"/>
      <c r="CG197" s="1991"/>
      <c r="CH197" s="1991"/>
      <c r="CI197" s="1991"/>
      <c r="CJ197" s="1991"/>
      <c r="CK197" s="1991"/>
      <c r="CL197" s="1991"/>
      <c r="CM197" s="1991"/>
      <c r="CN197" s="1991"/>
      <c r="CO197" s="1991"/>
      <c r="CP197" s="1991"/>
      <c r="CQ197" s="1991"/>
      <c r="CR197" s="1991"/>
      <c r="CS197" s="1991"/>
      <c r="CT197" s="1991"/>
      <c r="CU197" s="1991"/>
      <c r="CV197" s="1991"/>
      <c r="CW197" s="1991"/>
      <c r="CX197" s="1991"/>
      <c r="CY197" s="1991"/>
      <c r="CZ197" s="1991"/>
    </row>
    <row r="198" s="131" customFormat="true" ht="15" customHeight="true" x14ac:dyDescent="0.2">
      <c r="A198" s="710"/>
      <c r="B198" s="795"/>
      <c r="C198" s="902"/>
      <c r="D198" s="858"/>
      <c r="E198" s="858"/>
      <c r="F198" s="858"/>
      <c r="G198" s="859"/>
      <c r="H198" s="903"/>
      <c r="I198" s="858"/>
      <c r="J198" s="858"/>
      <c r="K198" s="858"/>
      <c r="L198" s="904"/>
      <c r="M198" s="902"/>
      <c r="N198" s="858"/>
      <c r="O198" s="858"/>
      <c r="P198" s="858"/>
      <c r="Q198" s="859"/>
      <c r="R198" s="903"/>
      <c r="S198" s="858"/>
      <c r="T198" s="904"/>
      <c r="U198" s="599"/>
      <c r="V198" s="599"/>
      <c r="W198" s="599"/>
      <c r="X198" s="599"/>
      <c r="Y198" s="599"/>
      <c r="Z198" s="599"/>
      <c r="AA198" s="599"/>
      <c r="AB198" s="599"/>
      <c r="AC198" s="599"/>
      <c r="AD198" s="599"/>
      <c r="AE198" s="599"/>
      <c r="AF198" s="599"/>
      <c r="AG198" s="599"/>
      <c r="AH198" s="599"/>
      <c r="AI198" s="599"/>
      <c r="AJ198" s="599"/>
      <c r="AK198" s="599"/>
      <c r="AL198" s="599"/>
      <c r="AM198" s="599"/>
      <c r="AN198" s="599"/>
      <c r="AO198" s="599"/>
      <c r="AP198" s="599"/>
      <c r="AQ198" s="599"/>
      <c r="AR198" s="599"/>
      <c r="AS198" s="599"/>
      <c r="AT198" s="599"/>
      <c r="AU198" s="599"/>
      <c r="AV198" s="599"/>
      <c r="AW198" s="599"/>
      <c r="AX198" s="599"/>
      <c r="AY198" s="599"/>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1924"/>
      <c r="BU198" s="1990"/>
      <c r="BV198" s="1990"/>
      <c r="BW198" s="1990"/>
      <c r="BX198" s="1990"/>
      <c r="BY198" s="1991"/>
      <c r="BZ198" s="1991"/>
      <c r="CA198" s="1991"/>
      <c r="CB198" s="1991"/>
      <c r="CC198" s="1991"/>
      <c r="CD198" s="1991"/>
      <c r="CE198" s="1991"/>
      <c r="CF198" s="1991"/>
      <c r="CG198" s="1991"/>
      <c r="CH198" s="1991"/>
      <c r="CI198" s="1991"/>
      <c r="CJ198" s="1991"/>
      <c r="CK198" s="1991"/>
      <c r="CL198" s="1991"/>
      <c r="CM198" s="1991"/>
      <c r="CN198" s="1991"/>
      <c r="CO198" s="1991"/>
      <c r="CP198" s="1991"/>
      <c r="CQ198" s="1991"/>
      <c r="CR198" s="1991"/>
      <c r="CS198" s="1991"/>
      <c r="CT198" s="1991"/>
      <c r="CU198" s="1991"/>
      <c r="CV198" s="1991"/>
      <c r="CW198" s="1991"/>
      <c r="CX198" s="1991"/>
      <c r="CY198" s="1991"/>
      <c r="CZ198" s="1991"/>
    </row>
    <row r="199" s="131" customFormat="true" ht="15" customHeight="true" x14ac:dyDescent="0.2">
      <c r="A199" s="710"/>
      <c r="B199" s="795"/>
      <c r="C199" s="902"/>
      <c r="D199" s="858"/>
      <c r="E199" s="858"/>
      <c r="F199" s="858"/>
      <c r="G199" s="859"/>
      <c r="H199" s="903"/>
      <c r="I199" s="858"/>
      <c r="J199" s="858"/>
      <c r="K199" s="858"/>
      <c r="L199" s="904"/>
      <c r="M199" s="902"/>
      <c r="N199" s="858"/>
      <c r="O199" s="858"/>
      <c r="P199" s="858"/>
      <c r="Q199" s="859"/>
      <c r="R199" s="903"/>
      <c r="S199" s="858"/>
      <c r="T199" s="904"/>
      <c r="U199" s="599"/>
      <c r="V199" s="599"/>
      <c r="W199" s="599"/>
      <c r="X199" s="599"/>
      <c r="Y199" s="599"/>
      <c r="Z199" s="599"/>
      <c r="AA199" s="599"/>
      <c r="AB199" s="599"/>
      <c r="AC199" s="599"/>
      <c r="AD199" s="599"/>
      <c r="AE199" s="599"/>
      <c r="AF199" s="599"/>
      <c r="AG199" s="599"/>
      <c r="AH199" s="599"/>
      <c r="AI199" s="599"/>
      <c r="AJ199" s="599"/>
      <c r="AK199" s="599"/>
      <c r="AL199" s="599"/>
      <c r="AM199" s="599"/>
      <c r="AN199" s="599"/>
      <c r="AO199" s="599"/>
      <c r="AP199" s="599"/>
      <c r="AQ199" s="599"/>
      <c r="AR199" s="599"/>
      <c r="AS199" s="599"/>
      <c r="AT199" s="599"/>
      <c r="AU199" s="599"/>
      <c r="AV199" s="599"/>
      <c r="AW199" s="599"/>
      <c r="AX199" s="599"/>
      <c r="AY199" s="599"/>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1924"/>
      <c r="BU199" s="1990"/>
      <c r="BV199" s="1990"/>
      <c r="BW199" s="1990"/>
      <c r="BX199" s="1990"/>
      <c r="BY199" s="1991"/>
      <c r="BZ199" s="1991"/>
      <c r="CA199" s="1991"/>
      <c r="CB199" s="1991"/>
      <c r="CC199" s="1991"/>
      <c r="CD199" s="1991"/>
      <c r="CE199" s="1991"/>
      <c r="CF199" s="1991"/>
      <c r="CG199" s="1991"/>
      <c r="CH199" s="1991"/>
      <c r="CI199" s="1991"/>
      <c r="CJ199" s="1991"/>
      <c r="CK199" s="1991"/>
      <c r="CL199" s="1991"/>
      <c r="CM199" s="1991"/>
      <c r="CN199" s="1991"/>
      <c r="CO199" s="1991"/>
      <c r="CP199" s="1991"/>
      <c r="CQ199" s="1991"/>
      <c r="CR199" s="1991"/>
      <c r="CS199" s="1991"/>
      <c r="CT199" s="1991"/>
      <c r="CU199" s="1991"/>
      <c r="CV199" s="1991"/>
      <c r="CW199" s="1991"/>
      <c r="CX199" s="1991"/>
      <c r="CY199" s="1991"/>
      <c r="CZ199" s="1991"/>
    </row>
    <row r="200" s="131" customFormat="true" ht="15" customHeight="true" x14ac:dyDescent="0.2">
      <c r="A200" s="710"/>
      <c r="B200" s="795"/>
      <c r="C200" s="902"/>
      <c r="D200" s="858"/>
      <c r="E200" s="858"/>
      <c r="F200" s="858"/>
      <c r="G200" s="859"/>
      <c r="H200" s="903"/>
      <c r="I200" s="858"/>
      <c r="J200" s="858"/>
      <c r="K200" s="858"/>
      <c r="L200" s="904"/>
      <c r="M200" s="902"/>
      <c r="N200" s="858"/>
      <c r="O200" s="858"/>
      <c r="P200" s="858"/>
      <c r="Q200" s="859"/>
      <c r="R200" s="903"/>
      <c r="S200" s="858"/>
      <c r="T200" s="904"/>
      <c r="U200" s="599"/>
      <c r="V200" s="599"/>
      <c r="W200" s="599"/>
      <c r="X200" s="599"/>
      <c r="Y200" s="599"/>
      <c r="Z200" s="599"/>
      <c r="AA200" s="599"/>
      <c r="AB200" s="599"/>
      <c r="AC200" s="599"/>
      <c r="AD200" s="599"/>
      <c r="AE200" s="599"/>
      <c r="AF200" s="599"/>
      <c r="AG200" s="599"/>
      <c r="AH200" s="599"/>
      <c r="AI200" s="599"/>
      <c r="AJ200" s="599"/>
      <c r="AK200" s="599"/>
      <c r="AL200" s="599"/>
      <c r="AM200" s="599"/>
      <c r="AN200" s="599"/>
      <c r="AO200" s="599"/>
      <c r="AP200" s="599"/>
      <c r="AQ200" s="599"/>
      <c r="AR200" s="599"/>
      <c r="AS200" s="599"/>
      <c r="AT200" s="599"/>
      <c r="AU200" s="599"/>
      <c r="AV200" s="599"/>
      <c r="AW200" s="599"/>
      <c r="AX200" s="599"/>
      <c r="AY200" s="599"/>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1924"/>
      <c r="BU200" s="1990"/>
      <c r="BV200" s="1990"/>
      <c r="BW200" s="1990"/>
      <c r="BX200" s="1990"/>
      <c r="BY200" s="1991"/>
      <c r="BZ200" s="1991"/>
      <c r="CA200" s="1991"/>
      <c r="CB200" s="1991"/>
      <c r="CC200" s="1991"/>
      <c r="CD200" s="1991"/>
      <c r="CE200" s="1991"/>
      <c r="CF200" s="1991"/>
      <c r="CG200" s="1991"/>
      <c r="CH200" s="1991"/>
      <c r="CI200" s="1991"/>
      <c r="CJ200" s="1991"/>
      <c r="CK200" s="1991"/>
      <c r="CL200" s="1991"/>
      <c r="CM200" s="1991"/>
      <c r="CN200" s="1991"/>
      <c r="CO200" s="1991"/>
      <c r="CP200" s="1991"/>
      <c r="CQ200" s="1991"/>
      <c r="CR200" s="1991"/>
      <c r="CS200" s="1991"/>
      <c r="CT200" s="1991"/>
      <c r="CU200" s="1991"/>
      <c r="CV200" s="1991"/>
      <c r="CW200" s="1991"/>
      <c r="CX200" s="1991"/>
      <c r="CY200" s="1991"/>
      <c r="CZ200" s="1991"/>
    </row>
    <row r="201" s="131" customFormat="true" ht="15" customHeight="true" x14ac:dyDescent="0.2">
      <c r="A201" s="710"/>
      <c r="B201" s="795"/>
      <c r="C201" s="902"/>
      <c r="D201" s="858"/>
      <c r="E201" s="858"/>
      <c r="F201" s="858"/>
      <c r="G201" s="859"/>
      <c r="H201" s="903"/>
      <c r="I201" s="858"/>
      <c r="J201" s="858"/>
      <c r="K201" s="858"/>
      <c r="L201" s="904"/>
      <c r="M201" s="902"/>
      <c r="N201" s="858"/>
      <c r="O201" s="858"/>
      <c r="P201" s="858"/>
      <c r="Q201" s="859"/>
      <c r="R201" s="903"/>
      <c r="S201" s="858"/>
      <c r="T201" s="904"/>
      <c r="U201" s="599"/>
      <c r="V201" s="599"/>
      <c r="W201" s="599"/>
      <c r="X201" s="599"/>
      <c r="Y201" s="599"/>
      <c r="Z201" s="599"/>
      <c r="AA201" s="599"/>
      <c r="AB201" s="599"/>
      <c r="AC201" s="599"/>
      <c r="AD201" s="599"/>
      <c r="AE201" s="599"/>
      <c r="AF201" s="599"/>
      <c r="AG201" s="599"/>
      <c r="AH201" s="599"/>
      <c r="AI201" s="599"/>
      <c r="AJ201" s="599"/>
      <c r="AK201" s="599"/>
      <c r="AL201" s="599"/>
      <c r="AM201" s="599"/>
      <c r="AN201" s="599"/>
      <c r="AO201" s="599"/>
      <c r="AP201" s="599"/>
      <c r="AQ201" s="599"/>
      <c r="AR201" s="599"/>
      <c r="AS201" s="599"/>
      <c r="AT201" s="599"/>
      <c r="AU201" s="599"/>
      <c r="AV201" s="599"/>
      <c r="AW201" s="599"/>
      <c r="AX201" s="599"/>
      <c r="AY201" s="599"/>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1924"/>
      <c r="BU201" s="1990"/>
      <c r="BV201" s="1990"/>
      <c r="BW201" s="1990"/>
      <c r="BX201" s="1990"/>
      <c r="BY201" s="1991"/>
      <c r="BZ201" s="1991"/>
      <c r="CA201" s="1991"/>
      <c r="CB201" s="1991"/>
      <c r="CC201" s="1991"/>
      <c r="CD201" s="1991"/>
      <c r="CE201" s="1991"/>
      <c r="CF201" s="1991"/>
      <c r="CG201" s="1991"/>
      <c r="CH201" s="1991"/>
      <c r="CI201" s="1991"/>
      <c r="CJ201" s="1991"/>
      <c r="CK201" s="1991"/>
      <c r="CL201" s="1991"/>
      <c r="CM201" s="1991"/>
      <c r="CN201" s="1991"/>
      <c r="CO201" s="1991"/>
      <c r="CP201" s="1991"/>
      <c r="CQ201" s="1991"/>
      <c r="CR201" s="1991"/>
      <c r="CS201" s="1991"/>
      <c r="CT201" s="1991"/>
      <c r="CU201" s="1991"/>
      <c r="CV201" s="1991"/>
      <c r="CW201" s="1991"/>
      <c r="CX201" s="1991"/>
      <c r="CY201" s="1991"/>
      <c r="CZ201" s="1991"/>
    </row>
    <row r="202" s="131" customFormat="true" ht="15" customHeight="true" x14ac:dyDescent="0.2">
      <c r="A202" s="710"/>
      <c r="B202" s="795"/>
      <c r="C202" s="902"/>
      <c r="D202" s="858"/>
      <c r="E202" s="858"/>
      <c r="F202" s="858"/>
      <c r="G202" s="859"/>
      <c r="H202" s="903"/>
      <c r="I202" s="858"/>
      <c r="J202" s="858"/>
      <c r="K202" s="858"/>
      <c r="L202" s="904"/>
      <c r="M202" s="902"/>
      <c r="N202" s="858"/>
      <c r="O202" s="858"/>
      <c r="P202" s="858"/>
      <c r="Q202" s="859"/>
      <c r="R202" s="903"/>
      <c r="S202" s="858"/>
      <c r="T202" s="904"/>
      <c r="U202" s="599"/>
      <c r="V202" s="599"/>
      <c r="W202" s="599"/>
      <c r="X202" s="599"/>
      <c r="Y202" s="599"/>
      <c r="Z202" s="599"/>
      <c r="AA202" s="599"/>
      <c r="AB202" s="599"/>
      <c r="AC202" s="599"/>
      <c r="AD202" s="599"/>
      <c r="AE202" s="599"/>
      <c r="AF202" s="599"/>
      <c r="AG202" s="599"/>
      <c r="AH202" s="599"/>
      <c r="AI202" s="599"/>
      <c r="AJ202" s="599"/>
      <c r="AK202" s="599"/>
      <c r="AL202" s="599"/>
      <c r="AM202" s="599"/>
      <c r="AN202" s="599"/>
      <c r="AO202" s="599"/>
      <c r="AP202" s="599"/>
      <c r="AQ202" s="599"/>
      <c r="AR202" s="599"/>
      <c r="AS202" s="599"/>
      <c r="AT202" s="599"/>
      <c r="AU202" s="599"/>
      <c r="AV202" s="599"/>
      <c r="AW202" s="599"/>
      <c r="AX202" s="599"/>
      <c r="AY202" s="599"/>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1924"/>
      <c r="BU202" s="1990"/>
      <c r="BV202" s="1990"/>
      <c r="BW202" s="1990"/>
      <c r="BX202" s="1990"/>
      <c r="BY202" s="1991"/>
      <c r="BZ202" s="1991"/>
      <c r="CA202" s="1991"/>
      <c r="CB202" s="1991"/>
      <c r="CC202" s="1991"/>
      <c r="CD202" s="1991"/>
      <c r="CE202" s="1991"/>
      <c r="CF202" s="1991"/>
      <c r="CG202" s="1991"/>
      <c r="CH202" s="1991"/>
      <c r="CI202" s="1991"/>
      <c r="CJ202" s="1991"/>
      <c r="CK202" s="1991"/>
      <c r="CL202" s="1991"/>
      <c r="CM202" s="1991"/>
      <c r="CN202" s="1991"/>
      <c r="CO202" s="1991"/>
      <c r="CP202" s="1991"/>
      <c r="CQ202" s="1991"/>
      <c r="CR202" s="1991"/>
      <c r="CS202" s="1991"/>
      <c r="CT202" s="1991"/>
      <c r="CU202" s="1991"/>
      <c r="CV202" s="1991"/>
      <c r="CW202" s="1991"/>
      <c r="CX202" s="1991"/>
      <c r="CY202" s="1991"/>
      <c r="CZ202" s="1991"/>
    </row>
    <row r="203" s="632" customFormat="true" ht="15" customHeight="true" x14ac:dyDescent="0.2">
      <c r="A203" s="779"/>
      <c r="B203" s="989"/>
      <c r="C203" s="896"/>
      <c r="D203" s="897"/>
      <c r="E203" s="897"/>
      <c r="F203" s="897"/>
      <c r="G203" s="898"/>
      <c r="H203" s="899"/>
      <c r="I203" s="897"/>
      <c r="J203" s="897"/>
      <c r="K203" s="897"/>
      <c r="L203" s="900"/>
      <c r="M203" s="901"/>
      <c r="N203" s="897"/>
      <c r="O203" s="897"/>
      <c r="P203" s="897"/>
      <c r="Q203" s="898"/>
      <c r="R203" s="899"/>
      <c r="S203" s="897"/>
      <c r="T203" s="1870"/>
      <c r="U203" s="312"/>
      <c r="V203" s="312"/>
      <c r="W203" s="312"/>
      <c r="X203" s="312"/>
      <c r="Y203" s="312"/>
      <c r="Z203" s="312"/>
      <c r="AA203" s="312"/>
      <c r="AB203" s="312"/>
      <c r="AC203" s="312"/>
      <c r="AD203" s="312"/>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633"/>
      <c r="BA203" s="383"/>
      <c r="BB203" s="159"/>
      <c r="BC203" s="341"/>
      <c r="BD203" s="307"/>
      <c r="BE203" s="307"/>
      <c r="BF203" s="307"/>
      <c r="BG203" s="342"/>
      <c r="BH203" s="352"/>
      <c r="BI203" s="307"/>
      <c r="BJ203" s="307"/>
      <c r="BK203" s="307"/>
      <c r="BL203" s="342"/>
      <c r="BM203" s="352"/>
      <c r="BN203" s="307"/>
      <c r="BO203" s="307"/>
      <c r="BP203" s="307"/>
      <c r="BQ203" s="342"/>
      <c r="BR203" s="352"/>
      <c r="BS203" s="307"/>
      <c r="BT203" s="1924"/>
      <c r="BU203" s="1990"/>
      <c r="BV203" s="1990"/>
      <c r="BW203" s="1990"/>
      <c r="BX203" s="1990"/>
      <c r="BY203" s="1991"/>
      <c r="BZ203" s="1991"/>
      <c r="CA203" s="1991"/>
      <c r="CB203" s="1991"/>
      <c r="CC203" s="1991"/>
      <c r="CD203" s="1991"/>
      <c r="CE203" s="1991"/>
      <c r="CF203" s="1991"/>
      <c r="CG203" s="1991"/>
      <c r="CH203" s="1991"/>
      <c r="CI203" s="1991"/>
      <c r="CJ203" s="1991"/>
      <c r="CK203" s="1991"/>
      <c r="CL203" s="1991"/>
      <c r="CM203" s="1991"/>
      <c r="CN203" s="1991"/>
      <c r="CO203" s="1991"/>
      <c r="CP203" s="1991"/>
      <c r="CQ203" s="1991"/>
      <c r="CR203" s="1991"/>
      <c r="CS203" s="1991"/>
      <c r="CT203" s="1991"/>
      <c r="CU203" s="1991"/>
      <c r="CV203" s="1991"/>
      <c r="CW203" s="1991"/>
      <c r="CX203" s="1991"/>
      <c r="CY203" s="1991"/>
      <c r="CZ203" s="1991"/>
    </row>
    <row r="204" s="632" customFormat="true" ht="15" customHeight="true" x14ac:dyDescent="0.2">
      <c r="A204" s="779"/>
      <c r="B204" s="989"/>
      <c r="C204" s="896"/>
      <c r="D204" s="897"/>
      <c r="E204" s="897"/>
      <c r="F204" s="897"/>
      <c r="G204" s="898"/>
      <c r="H204" s="899"/>
      <c r="I204" s="897"/>
      <c r="J204" s="897"/>
      <c r="K204" s="897"/>
      <c r="L204" s="900"/>
      <c r="M204" s="901"/>
      <c r="N204" s="897"/>
      <c r="O204" s="897"/>
      <c r="P204" s="897"/>
      <c r="Q204" s="898"/>
      <c r="R204" s="899"/>
      <c r="S204" s="897"/>
      <c r="T204" s="1870"/>
      <c r="U204" s="312"/>
      <c r="V204" s="312"/>
      <c r="W204" s="312"/>
      <c r="X204" s="312"/>
      <c r="Y204" s="312"/>
      <c r="Z204" s="312"/>
      <c r="AA204" s="312"/>
      <c r="AB204" s="312"/>
      <c r="AC204" s="312"/>
      <c r="AD204" s="312"/>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AZ204" s="633"/>
      <c r="BA204" s="383"/>
      <c r="BB204" s="159"/>
      <c r="BC204" s="341"/>
      <c r="BD204" s="307"/>
      <c r="BE204" s="307"/>
      <c r="BF204" s="307"/>
      <c r="BG204" s="342"/>
      <c r="BH204" s="352"/>
      <c r="BI204" s="307"/>
      <c r="BJ204" s="307"/>
      <c r="BK204" s="307"/>
      <c r="BL204" s="342"/>
      <c r="BM204" s="352"/>
      <c r="BN204" s="307"/>
      <c r="BO204" s="307"/>
      <c r="BP204" s="307"/>
      <c r="BQ204" s="342"/>
      <c r="BR204" s="352"/>
      <c r="BS204" s="307"/>
      <c r="BT204" s="1924"/>
      <c r="BU204" s="1990"/>
      <c r="BV204" s="1990"/>
      <c r="BW204" s="1990"/>
      <c r="BX204" s="1990"/>
      <c r="BY204" s="1991"/>
      <c r="BZ204" s="1991"/>
      <c r="CA204" s="1991"/>
      <c r="CB204" s="1991"/>
      <c r="CC204" s="1991"/>
      <c r="CD204" s="1991"/>
      <c r="CE204" s="1991"/>
      <c r="CF204" s="1991"/>
      <c r="CG204" s="1991"/>
      <c r="CH204" s="1991"/>
      <c r="CI204" s="1991"/>
      <c r="CJ204" s="1991"/>
      <c r="CK204" s="1991"/>
      <c r="CL204" s="1991"/>
      <c r="CM204" s="1991"/>
      <c r="CN204" s="1991"/>
      <c r="CO204" s="1991"/>
      <c r="CP204" s="1991"/>
      <c r="CQ204" s="1991"/>
      <c r="CR204" s="1991"/>
      <c r="CS204" s="1991"/>
      <c r="CT204" s="1991"/>
      <c r="CU204" s="1991"/>
      <c r="CV204" s="1991"/>
      <c r="CW204" s="1991"/>
      <c r="CX204" s="1991"/>
      <c r="CY204" s="1991"/>
      <c r="CZ204" s="1991"/>
    </row>
    <row r="205" s="632" customFormat="true" ht="15" customHeight="true" x14ac:dyDescent="0.2">
      <c r="A205" s="790"/>
      <c r="B205" s="991"/>
      <c r="C205" s="938"/>
      <c r="D205" s="939"/>
      <c r="E205" s="939"/>
      <c r="F205" s="939"/>
      <c r="G205" s="940"/>
      <c r="H205" s="941"/>
      <c r="I205" s="939"/>
      <c r="J205" s="939"/>
      <c r="K205" s="939"/>
      <c r="L205" s="942"/>
      <c r="M205" s="943"/>
      <c r="N205" s="939"/>
      <c r="O205" s="939"/>
      <c r="P205" s="939"/>
      <c r="Q205" s="940"/>
      <c r="R205" s="941"/>
      <c r="S205" s="939"/>
      <c r="T205" s="1881"/>
      <c r="U205" s="312"/>
      <c r="V205" s="312"/>
      <c r="W205" s="312"/>
      <c r="X205" s="312"/>
      <c r="Y205" s="312"/>
      <c r="Z205" s="312"/>
      <c r="AA205" s="312"/>
      <c r="AB205" s="312"/>
      <c r="AC205" s="312"/>
      <c r="AD205" s="312"/>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AZ205" s="633"/>
      <c r="BA205" s="383"/>
      <c r="BB205" s="159"/>
      <c r="BC205" s="360"/>
      <c r="BD205" s="357"/>
      <c r="BE205" s="357"/>
      <c r="BF205" s="357"/>
      <c r="BG205" s="359"/>
      <c r="BH205" s="356"/>
      <c r="BI205" s="357"/>
      <c r="BJ205" s="357"/>
      <c r="BK205" s="357"/>
      <c r="BL205" s="359"/>
      <c r="BM205" s="356"/>
      <c r="BN205" s="357"/>
      <c r="BO205" s="357"/>
      <c r="BP205" s="357"/>
      <c r="BQ205" s="359"/>
      <c r="BR205" s="356"/>
      <c r="BS205" s="357"/>
      <c r="BT205" s="1925"/>
      <c r="BU205" s="1990"/>
      <c r="BV205" s="1990"/>
      <c r="BW205" s="1990"/>
      <c r="BX205" s="1990"/>
      <c r="BY205" s="1991"/>
      <c r="BZ205" s="1991"/>
      <c r="CA205" s="1991"/>
      <c r="CB205" s="1991"/>
      <c r="CC205" s="1991"/>
      <c r="CD205" s="1991"/>
      <c r="CE205" s="1991"/>
      <c r="CF205" s="1991"/>
      <c r="CG205" s="1991"/>
      <c r="CH205" s="1991"/>
      <c r="CI205" s="1991"/>
      <c r="CJ205" s="1991"/>
      <c r="CK205" s="1991"/>
      <c r="CL205" s="1991"/>
      <c r="CM205" s="1991"/>
      <c r="CN205" s="1991"/>
      <c r="CO205" s="1991"/>
      <c r="CP205" s="1991"/>
      <c r="CQ205" s="1991"/>
      <c r="CR205" s="1991"/>
      <c r="CS205" s="1991"/>
      <c r="CT205" s="1991"/>
      <c r="CU205" s="1991"/>
      <c r="CV205" s="1991"/>
      <c r="CW205" s="1991"/>
      <c r="CX205" s="1991"/>
      <c r="CY205" s="1991"/>
      <c r="CZ205" s="1991"/>
    </row>
    <row r="206" s="636" customFormat="true" ht="250.15" customHeight="true" x14ac:dyDescent="0.2">
      <c r="B206" s="632"/>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15"/>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U207" s="211"/>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U207" s="211"/>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241" t="str">
        <f>A1026</f>
        <v>Somalia</v>
      </c>
      <c r="B208" s="2242"/>
      <c r="U208" s="211"/>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U208" s="211"/>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U209" s="211"/>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111</v>
      </c>
      <c r="B210" s="141"/>
      <c r="U210" s="21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U210" s="211"/>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U211" s="211"/>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97</v>
      </c>
      <c r="B212" s="222"/>
      <c r="U212" s="211"/>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U212" s="211"/>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U213" s="211"/>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U214" s="211"/>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U214" s="211"/>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MICS06</v>
      </c>
      <c r="U215" s="211"/>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U215" s="211"/>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41"/>
      <c r="B216" s="639"/>
      <c r="U216" s="21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U216" s="211"/>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41"/>
      <c r="B217" s="640"/>
      <c r="U217" s="211"/>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U217" s="211"/>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41"/>
      <c r="B218" s="639"/>
      <c r="U218" s="21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U218" s="211"/>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42"/>
      <c r="B219" s="643"/>
      <c r="U219" s="211"/>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U219" s="211"/>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86</v>
      </c>
      <c r="B220" s="206"/>
      <c r="C220" s="2229" t="s">
        <v>114</v>
      </c>
      <c r="D220" s="2230"/>
      <c r="E220" s="2230"/>
      <c r="F220" s="2230"/>
      <c r="G220" s="2231"/>
      <c r="H220" s="2232" t="s">
        <v>39</v>
      </c>
      <c r="I220" s="2233"/>
      <c r="J220" s="2233"/>
      <c r="K220" s="2233"/>
      <c r="L220" s="2234"/>
      <c r="M220" s="2235" t="s">
        <v>38</v>
      </c>
      <c r="N220" s="2236"/>
      <c r="O220" s="2236"/>
      <c r="P220" s="2236"/>
      <c r="Q220" s="2237"/>
      <c r="R220" s="1813" t="s">
        <v>137</v>
      </c>
      <c r="S220" s="1852"/>
      <c r="T220" s="1853"/>
      <c r="U220" s="312"/>
      <c r="V220" s="312"/>
      <c r="W220" s="312"/>
      <c r="X220" s="312"/>
      <c r="Y220" s="312"/>
      <c r="Z220" s="312"/>
      <c r="AA220" s="312"/>
      <c r="AB220" s="312"/>
      <c r="AC220" s="312"/>
      <c r="AD220" s="312"/>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633"/>
      <c r="BA220" s="217" t="s">
        <v>128</v>
      </c>
      <c r="BB220" s="114" t="s">
        <v>86</v>
      </c>
      <c r="BC220" s="2362" t="s">
        <v>114</v>
      </c>
      <c r="BD220" s="2363"/>
      <c r="BE220" s="2363"/>
      <c r="BF220" s="2363"/>
      <c r="BG220" s="2364"/>
      <c r="BH220" s="2365" t="s">
        <v>39</v>
      </c>
      <c r="BI220" s="2363"/>
      <c r="BJ220" s="2363"/>
      <c r="BK220" s="2363"/>
      <c r="BL220" s="2364"/>
      <c r="BM220" s="2365" t="s">
        <v>38</v>
      </c>
      <c r="BN220" s="2363"/>
      <c r="BO220" s="2363"/>
      <c r="BP220" s="2363"/>
      <c r="BQ220" s="2366"/>
      <c r="BR220" s="1833" t="s">
        <v>137</v>
      </c>
      <c r="BS220" s="1834"/>
      <c r="BT220" s="1834"/>
      <c r="BU220" s="1992"/>
      <c r="BV220" s="1992"/>
      <c r="BW220" s="1992"/>
      <c r="BX220" s="1992"/>
      <c r="BY220" s="1993"/>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12.75" x14ac:dyDescent="0.2">
      <c r="A221" s="190" t="s">
        <v>87</v>
      </c>
      <c r="B221" s="247"/>
      <c r="C221" s="285" t="s">
        <v>0</v>
      </c>
      <c r="D221" s="286" t="s">
        <v>1</v>
      </c>
      <c r="E221" s="286" t="s">
        <v>2</v>
      </c>
      <c r="F221" s="286" t="s">
        <v>3</v>
      </c>
      <c r="G221" s="287" t="s">
        <v>4</v>
      </c>
      <c r="H221" s="757" t="s">
        <v>0</v>
      </c>
      <c r="I221" s="706" t="s">
        <v>1</v>
      </c>
      <c r="J221" s="706" t="s">
        <v>2</v>
      </c>
      <c r="K221" s="706" t="s">
        <v>3</v>
      </c>
      <c r="L221" s="707" t="s">
        <v>4</v>
      </c>
      <c r="M221" s="744" t="s">
        <v>0</v>
      </c>
      <c r="N221" s="706" t="s">
        <v>1</v>
      </c>
      <c r="O221" s="706" t="s">
        <v>2</v>
      </c>
      <c r="P221" s="706" t="s">
        <v>3</v>
      </c>
      <c r="Q221" s="772" t="s">
        <v>4</v>
      </c>
      <c r="R221" s="757" t="s">
        <v>146</v>
      </c>
      <c r="S221" s="706" t="s">
        <v>147</v>
      </c>
      <c r="T221" s="708" t="s">
        <v>148</v>
      </c>
      <c r="U221" s="312"/>
      <c r="V221" s="312"/>
      <c r="W221" s="312"/>
      <c r="X221" s="312"/>
      <c r="Y221" s="312"/>
      <c r="Z221" s="312"/>
      <c r="AA221" s="312"/>
      <c r="AB221" s="312"/>
      <c r="AC221" s="312"/>
      <c r="AD221" s="312"/>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633"/>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146</v>
      </c>
      <c r="BS221" s="176" t="s">
        <v>147</v>
      </c>
      <c r="BT221" s="1926" t="s">
        <v>148</v>
      </c>
      <c r="BU221" s="1994"/>
      <c r="BV221" s="1994"/>
      <c r="BW221" s="1994"/>
      <c r="BX221" s="1994"/>
      <c r="BY221" s="1995"/>
      <c r="BZ221" s="1995"/>
      <c r="CA221" s="1995"/>
      <c r="CB221" s="1995"/>
      <c r="CC221" s="1995"/>
      <c r="CD221" s="1995"/>
      <c r="CE221" s="1995"/>
      <c r="CF221" s="1995"/>
      <c r="CG221" s="1995"/>
      <c r="CH221" s="1995"/>
      <c r="CI221" s="1995"/>
      <c r="CJ221" s="1995"/>
      <c r="CK221" s="1995"/>
      <c r="CL221" s="1995"/>
      <c r="CM221" s="1995"/>
      <c r="CN221" s="1995"/>
      <c r="CO221" s="1995"/>
      <c r="CP221" s="1995"/>
      <c r="CQ221" s="1995"/>
      <c r="CR221" s="1995"/>
      <c r="CS221" s="1995"/>
      <c r="CT221" s="1995"/>
      <c r="CU221" s="1995"/>
      <c r="CV221" s="1995"/>
      <c r="CW221" s="1995"/>
      <c r="CX221" s="1995"/>
      <c r="CY221" s="1995"/>
      <c r="CZ221" s="1995"/>
    </row>
    <row r="222" s="135" customFormat="true" ht="15" customHeight="true" x14ac:dyDescent="0.2">
      <c r="A222" s="2238" t="s">
        <v>37</v>
      </c>
      <c r="B222" s="992" t="s">
        <v>15</v>
      </c>
      <c r="C222" s="1003" t="s">
        <v>36</v>
      </c>
      <c r="D222" s="1009" t="s">
        <v>36</v>
      </c>
      <c r="E222" s="1009" t="s">
        <v>36</v>
      </c>
      <c r="F222" s="1009" t="s">
        <v>36</v>
      </c>
      <c r="G222" s="1015" t="s">
        <v>36</v>
      </c>
      <c r="H222" s="1021" t="s">
        <v>36</v>
      </c>
      <c r="I222" s="1009" t="s">
        <v>36</v>
      </c>
      <c r="J222" s="1009" t="s">
        <v>36</v>
      </c>
      <c r="K222" s="1009" t="s">
        <v>36</v>
      </c>
      <c r="L222" s="1027" t="s">
        <v>36</v>
      </c>
      <c r="M222" s="1033" t="s">
        <v>36</v>
      </c>
      <c r="N222" s="1009" t="s">
        <v>36</v>
      </c>
      <c r="O222" s="1009" t="s">
        <v>36</v>
      </c>
      <c r="P222" s="1009" t="s">
        <v>36</v>
      </c>
      <c r="Q222" s="1015" t="s">
        <v>36</v>
      </c>
      <c r="R222" s="1021" t="s">
        <v>36</v>
      </c>
      <c r="S222" s="1009" t="s">
        <v>36</v>
      </c>
      <c r="T222" s="1882" t="s">
        <v>36</v>
      </c>
      <c r="U222" s="312"/>
      <c r="V222" s="312"/>
      <c r="W222" s="312"/>
      <c r="X222" s="312"/>
      <c r="Y222" s="312"/>
      <c r="Z222" s="312"/>
      <c r="AA222" s="312"/>
      <c r="AB222" s="312"/>
      <c r="AC222" s="312"/>
      <c r="AD222" s="312"/>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633"/>
      <c r="BA222" s="2367" t="s">
        <v>37</v>
      </c>
      <c r="BB222" s="160" t="s">
        <v>15</v>
      </c>
      <c r="BC222" s="1049" t="s">
        <v>36</v>
      </c>
      <c r="BD222" s="1068" t="s">
        <v>36</v>
      </c>
      <c r="BE222" s="1068" t="s">
        <v>36</v>
      </c>
      <c r="BF222" s="1068" t="s">
        <v>36</v>
      </c>
      <c r="BG222" s="1088" t="s">
        <v>36</v>
      </c>
      <c r="BH222" s="1108" t="s">
        <v>36</v>
      </c>
      <c r="BI222" s="1068" t="s">
        <v>36</v>
      </c>
      <c r="BJ222" s="1068" t="s">
        <v>36</v>
      </c>
      <c r="BK222" s="1068" t="s">
        <v>36</v>
      </c>
      <c r="BL222" s="1088" t="s">
        <v>36</v>
      </c>
      <c r="BM222" s="1108" t="s">
        <v>36</v>
      </c>
      <c r="BN222" s="1068" t="s">
        <v>36</v>
      </c>
      <c r="BO222" s="1068" t="s">
        <v>36</v>
      </c>
      <c r="BP222" s="1068" t="s">
        <v>36</v>
      </c>
      <c r="BQ222" s="1088" t="s">
        <v>36</v>
      </c>
      <c r="BR222" s="1108" t="s">
        <v>36</v>
      </c>
      <c r="BS222" s="1068" t="s">
        <v>36</v>
      </c>
      <c r="BT222" s="1927" t="s">
        <v>36</v>
      </c>
      <c r="BU222" s="1996"/>
      <c r="BV222" s="1996"/>
      <c r="BW222" s="1996"/>
      <c r="BX222" s="1996"/>
      <c r="BY222" s="1997"/>
      <c r="BZ222" s="1997"/>
      <c r="CA222" s="1997"/>
      <c r="CB222" s="1997"/>
      <c r="CC222" s="1997"/>
      <c r="CD222" s="1997"/>
      <c r="CE222" s="1997"/>
      <c r="CF222" s="1997"/>
      <c r="CG222" s="1997"/>
      <c r="CH222" s="1997"/>
      <c r="CI222" s="1997"/>
      <c r="CJ222" s="1997"/>
      <c r="CK222" s="1997"/>
      <c r="CL222" s="1997"/>
      <c r="CM222" s="1997"/>
      <c r="CN222" s="1997"/>
      <c r="CO222" s="1997"/>
      <c r="CP222" s="1997"/>
      <c r="CQ222" s="1997"/>
      <c r="CR222" s="1997"/>
      <c r="CS222" s="1997"/>
      <c r="CT222" s="1997"/>
      <c r="CU222" s="1997"/>
      <c r="CV222" s="1997"/>
      <c r="CW222" s="1997"/>
      <c r="CX222" s="1997"/>
      <c r="CY222" s="1997"/>
      <c r="CZ222" s="1998"/>
    </row>
    <row r="223" s="135" customFormat="true" ht="15" customHeight="true" x14ac:dyDescent="0.2">
      <c r="A223" s="2239"/>
      <c r="B223" s="993" t="s">
        <v>16</v>
      </c>
      <c r="C223" s="1004" t="s">
        <v>36</v>
      </c>
      <c r="D223" s="1010" t="s">
        <v>36</v>
      </c>
      <c r="E223" s="1010" t="s">
        <v>36</v>
      </c>
      <c r="F223" s="1010" t="s">
        <v>36</v>
      </c>
      <c r="G223" s="1016" t="s">
        <v>36</v>
      </c>
      <c r="H223" s="1022" t="s">
        <v>36</v>
      </c>
      <c r="I223" s="1010" t="s">
        <v>36</v>
      </c>
      <c r="J223" s="1010" t="s">
        <v>36</v>
      </c>
      <c r="K223" s="1010" t="s">
        <v>36</v>
      </c>
      <c r="L223" s="1028" t="s">
        <v>36</v>
      </c>
      <c r="M223" s="1034" t="s">
        <v>36</v>
      </c>
      <c r="N223" s="1010" t="s">
        <v>36</v>
      </c>
      <c r="O223" s="1010" t="s">
        <v>36</v>
      </c>
      <c r="P223" s="1010" t="s">
        <v>36</v>
      </c>
      <c r="Q223" s="1016" t="s">
        <v>36</v>
      </c>
      <c r="R223" s="1022" t="s">
        <v>36</v>
      </c>
      <c r="S223" s="1010" t="s">
        <v>36</v>
      </c>
      <c r="T223" s="1883" t="s">
        <v>36</v>
      </c>
      <c r="U223" s="312"/>
      <c r="V223" s="312"/>
      <c r="W223" s="312"/>
      <c r="X223" s="312"/>
      <c r="Y223" s="312"/>
      <c r="Z223" s="312"/>
      <c r="AA223" s="312"/>
      <c r="AB223" s="312"/>
      <c r="AC223" s="312"/>
      <c r="AD223" s="312"/>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633"/>
      <c r="BA223" s="2368"/>
      <c r="BB223" s="161" t="s">
        <v>16</v>
      </c>
      <c r="BC223" s="1050" t="s">
        <v>36</v>
      </c>
      <c r="BD223" s="1069" t="s">
        <v>36</v>
      </c>
      <c r="BE223" s="1069" t="s">
        <v>36</v>
      </c>
      <c r="BF223" s="1069" t="s">
        <v>36</v>
      </c>
      <c r="BG223" s="1089" t="s">
        <v>36</v>
      </c>
      <c r="BH223" s="1109" t="s">
        <v>36</v>
      </c>
      <c r="BI223" s="1069" t="s">
        <v>36</v>
      </c>
      <c r="BJ223" s="1069" t="s">
        <v>36</v>
      </c>
      <c r="BK223" s="1069" t="s">
        <v>36</v>
      </c>
      <c r="BL223" s="1089" t="s">
        <v>36</v>
      </c>
      <c r="BM223" s="1109" t="s">
        <v>36</v>
      </c>
      <c r="BN223" s="1069" t="s">
        <v>36</v>
      </c>
      <c r="BO223" s="1069" t="s">
        <v>36</v>
      </c>
      <c r="BP223" s="1069" t="s">
        <v>36</v>
      </c>
      <c r="BQ223" s="1089" t="s">
        <v>36</v>
      </c>
      <c r="BR223" s="1109" t="s">
        <v>36</v>
      </c>
      <c r="BS223" s="1069" t="s">
        <v>36</v>
      </c>
      <c r="BT223" s="1928" t="s">
        <v>36</v>
      </c>
      <c r="BU223" s="1999"/>
      <c r="BV223" s="1999"/>
      <c r="BW223" s="1999"/>
      <c r="BX223" s="1999"/>
      <c r="BY223" s="2000"/>
      <c r="BZ223" s="2000"/>
      <c r="CA223" s="2000"/>
      <c r="CB223" s="2000"/>
      <c r="CC223" s="2000"/>
      <c r="CD223" s="2000"/>
      <c r="CE223" s="2000"/>
      <c r="CF223" s="2000"/>
      <c r="CG223" s="2000"/>
      <c r="CH223" s="2000"/>
      <c r="CI223" s="2000"/>
      <c r="CJ223" s="2000"/>
      <c r="CK223" s="2000"/>
      <c r="CL223" s="2000"/>
      <c r="CM223" s="2000"/>
      <c r="CN223" s="2000"/>
      <c r="CO223" s="2000"/>
      <c r="CP223" s="2000"/>
      <c r="CQ223" s="2000"/>
      <c r="CR223" s="2000"/>
      <c r="CS223" s="2000"/>
      <c r="CT223" s="2000"/>
      <c r="CU223" s="2000"/>
      <c r="CV223" s="2000"/>
      <c r="CW223" s="2000"/>
      <c r="CX223" s="2000"/>
      <c r="CY223" s="2000"/>
      <c r="CZ223" s="2001"/>
    </row>
    <row r="224" s="135" customFormat="true" ht="15" customHeight="true" x14ac:dyDescent="0.2">
      <c r="A224" s="2240"/>
      <c r="B224" s="994" t="s">
        <v>20</v>
      </c>
      <c r="C224" s="1005" t="s">
        <v>36</v>
      </c>
      <c r="D224" s="1011" t="s">
        <v>36</v>
      </c>
      <c r="E224" s="1011" t="s">
        <v>36</v>
      </c>
      <c r="F224" s="1011" t="s">
        <v>36</v>
      </c>
      <c r="G224" s="1017" t="s">
        <v>36</v>
      </c>
      <c r="H224" s="1023" t="s">
        <v>36</v>
      </c>
      <c r="I224" s="1011" t="s">
        <v>36</v>
      </c>
      <c r="J224" s="1011" t="s">
        <v>36</v>
      </c>
      <c r="K224" s="1011" t="s">
        <v>36</v>
      </c>
      <c r="L224" s="1029" t="s">
        <v>36</v>
      </c>
      <c r="M224" s="1035" t="s">
        <v>36</v>
      </c>
      <c r="N224" s="1011" t="s">
        <v>36</v>
      </c>
      <c r="O224" s="1011" t="s">
        <v>36</v>
      </c>
      <c r="P224" s="1011" t="s">
        <v>36</v>
      </c>
      <c r="Q224" s="1017" t="s">
        <v>36</v>
      </c>
      <c r="R224" s="1023" t="s">
        <v>36</v>
      </c>
      <c r="S224" s="1011" t="s">
        <v>36</v>
      </c>
      <c r="T224" s="1884" t="s">
        <v>36</v>
      </c>
      <c r="U224" s="312"/>
      <c r="V224" s="312"/>
      <c r="W224" s="312"/>
      <c r="X224" s="312"/>
      <c r="Y224" s="312"/>
      <c r="Z224" s="312"/>
      <c r="AA224" s="312"/>
      <c r="AB224" s="312"/>
      <c r="AC224" s="312"/>
      <c r="AD224" s="312"/>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633"/>
      <c r="BA224" s="2368"/>
      <c r="BB224" s="161" t="s">
        <v>20</v>
      </c>
      <c r="BC224" s="1050" t="s">
        <v>36</v>
      </c>
      <c r="BD224" s="1069" t="s">
        <v>36</v>
      </c>
      <c r="BE224" s="1069" t="s">
        <v>36</v>
      </c>
      <c r="BF224" s="1069" t="s">
        <v>36</v>
      </c>
      <c r="BG224" s="1089" t="s">
        <v>36</v>
      </c>
      <c r="BH224" s="1109" t="s">
        <v>36</v>
      </c>
      <c r="BI224" s="1069" t="s">
        <v>36</v>
      </c>
      <c r="BJ224" s="1069" t="s">
        <v>36</v>
      </c>
      <c r="BK224" s="1069" t="s">
        <v>36</v>
      </c>
      <c r="BL224" s="1089" t="s">
        <v>36</v>
      </c>
      <c r="BM224" s="1109" t="s">
        <v>36</v>
      </c>
      <c r="BN224" s="1069" t="s">
        <v>36</v>
      </c>
      <c r="BO224" s="1069" t="s">
        <v>36</v>
      </c>
      <c r="BP224" s="1069" t="s">
        <v>36</v>
      </c>
      <c r="BQ224" s="1089" t="s">
        <v>36</v>
      </c>
      <c r="BR224" s="1109" t="s">
        <v>36</v>
      </c>
      <c r="BS224" s="1069" t="s">
        <v>36</v>
      </c>
      <c r="BT224" s="1928" t="s">
        <v>36</v>
      </c>
      <c r="BU224" s="1999"/>
      <c r="BV224" s="1999"/>
      <c r="BW224" s="1999"/>
      <c r="BX224" s="1999"/>
      <c r="BY224" s="2000"/>
      <c r="BZ224" s="2000"/>
      <c r="CA224" s="2000"/>
      <c r="CB224" s="2000"/>
      <c r="CC224" s="2000"/>
      <c r="CD224" s="2000"/>
      <c r="CE224" s="2000"/>
      <c r="CF224" s="2000"/>
      <c r="CG224" s="2000"/>
      <c r="CH224" s="2000"/>
      <c r="CI224" s="2000"/>
      <c r="CJ224" s="2000"/>
      <c r="CK224" s="2000"/>
      <c r="CL224" s="2000"/>
      <c r="CM224" s="2000"/>
      <c r="CN224" s="2000"/>
      <c r="CO224" s="2000"/>
      <c r="CP224" s="2000"/>
      <c r="CQ224" s="2000"/>
      <c r="CR224" s="2000"/>
      <c r="CS224" s="2000"/>
      <c r="CT224" s="2000"/>
      <c r="CU224" s="2000"/>
      <c r="CV224" s="2000"/>
      <c r="CW224" s="2000"/>
      <c r="CX224" s="2000"/>
      <c r="CY224" s="2000"/>
      <c r="CZ224" s="2001"/>
    </row>
    <row r="225" s="135" customFormat="true" ht="15" customHeight="true" x14ac:dyDescent="0.2">
      <c r="A225" s="965"/>
      <c r="B225" s="798"/>
      <c r="C225" s="905"/>
      <c r="D225" s="812"/>
      <c r="E225" s="812"/>
      <c r="F225" s="812"/>
      <c r="G225" s="813"/>
      <c r="H225" s="906"/>
      <c r="I225" s="812"/>
      <c r="J225" s="812"/>
      <c r="K225" s="812"/>
      <c r="L225" s="907"/>
      <c r="M225" s="905"/>
      <c r="N225" s="812"/>
      <c r="O225" s="812"/>
      <c r="P225" s="812"/>
      <c r="Q225" s="813"/>
      <c r="R225" s="906"/>
      <c r="S225" s="812"/>
      <c r="T225" s="907"/>
      <c r="U225" s="312"/>
      <c r="V225" s="312"/>
      <c r="W225" s="312"/>
      <c r="X225" s="312"/>
      <c r="Y225" s="312"/>
      <c r="Z225" s="312"/>
      <c r="AA225" s="312"/>
      <c r="AB225" s="312"/>
      <c r="AC225" s="312"/>
      <c r="AD225" s="312"/>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633"/>
      <c r="BA225" s="2368" t="s">
        <v>70</v>
      </c>
      <c r="BB225" s="161" t="s">
        <v>71</v>
      </c>
      <c r="BC225" s="1050" t="s">
        <v>36</v>
      </c>
      <c r="BD225" s="1069" t="s">
        <v>36</v>
      </c>
      <c r="BE225" s="1069" t="s">
        <v>36</v>
      </c>
      <c r="BF225" s="1069" t="s">
        <v>36</v>
      </c>
      <c r="BG225" s="1089" t="s">
        <v>36</v>
      </c>
      <c r="BH225" s="1109" t="s">
        <v>36</v>
      </c>
      <c r="BI225" s="1069" t="s">
        <v>36</v>
      </c>
      <c r="BJ225" s="1069" t="s">
        <v>36</v>
      </c>
      <c r="BK225" s="1069" t="s">
        <v>36</v>
      </c>
      <c r="BL225" s="1089" t="s">
        <v>36</v>
      </c>
      <c r="BM225" s="1109" t="s">
        <v>36</v>
      </c>
      <c r="BN225" s="1069" t="s">
        <v>36</v>
      </c>
      <c r="BO225" s="1069" t="s">
        <v>36</v>
      </c>
      <c r="BP225" s="1069" t="s">
        <v>36</v>
      </c>
      <c r="BQ225" s="1089" t="s">
        <v>36</v>
      </c>
      <c r="BR225" s="1109" t="s">
        <v>36</v>
      </c>
      <c r="BS225" s="1069" t="s">
        <v>36</v>
      </c>
      <c r="BT225" s="1928" t="s">
        <v>36</v>
      </c>
      <c r="BU225" s="2002"/>
      <c r="BV225" s="2002"/>
      <c r="BW225" s="2002"/>
      <c r="BX225" s="2002"/>
      <c r="BY225" s="2001"/>
      <c r="BZ225" s="2001"/>
      <c r="CA225" s="2001"/>
      <c r="CB225" s="2001"/>
      <c r="CC225" s="2001"/>
      <c r="CD225" s="2001"/>
      <c r="CE225" s="2001"/>
      <c r="CF225" s="2001"/>
      <c r="CG225" s="2001"/>
      <c r="CH225" s="2001"/>
      <c r="CI225" s="2001"/>
      <c r="CJ225" s="2001"/>
      <c r="CK225" s="2001"/>
      <c r="CL225" s="2001"/>
      <c r="CM225" s="2001"/>
      <c r="CN225" s="2001"/>
      <c r="CO225" s="2001"/>
      <c r="CP225" s="2001"/>
      <c r="CQ225" s="2001"/>
      <c r="CR225" s="2001"/>
      <c r="CS225" s="2001"/>
      <c r="CT225" s="2001"/>
      <c r="CU225" s="2001"/>
      <c r="CV225" s="2001"/>
      <c r="CW225" s="2001"/>
      <c r="CX225" s="2001"/>
      <c r="CY225" s="2001"/>
      <c r="CZ225" s="2001"/>
    </row>
    <row r="226" s="135" customFormat="true" ht="15" customHeight="true" x14ac:dyDescent="0.2">
      <c r="A226" s="783"/>
      <c r="B226" s="995"/>
      <c r="C226" s="724"/>
      <c r="D226" s="725"/>
      <c r="E226" s="725"/>
      <c r="F226" s="725"/>
      <c r="G226" s="770"/>
      <c r="H226" s="758"/>
      <c r="I226" s="725"/>
      <c r="J226" s="725"/>
      <c r="K226" s="725"/>
      <c r="L226" s="733"/>
      <c r="M226" s="745"/>
      <c r="N226" s="725"/>
      <c r="O226" s="725"/>
      <c r="P226" s="725"/>
      <c r="Q226" s="770"/>
      <c r="R226" s="758"/>
      <c r="S226" s="725"/>
      <c r="T226" s="1885"/>
      <c r="U226" s="312"/>
      <c r="V226" s="312"/>
      <c r="W226" s="312"/>
      <c r="X226" s="312"/>
      <c r="Y226" s="312"/>
      <c r="Z226" s="312"/>
      <c r="AA226" s="312"/>
      <c r="AB226" s="312"/>
      <c r="AC226" s="312"/>
      <c r="AD226" s="312"/>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633"/>
      <c r="BA226" s="2368"/>
      <c r="BB226" s="161" t="s">
        <v>72</v>
      </c>
      <c r="BC226" s="1050" t="s">
        <v>36</v>
      </c>
      <c r="BD226" s="1069" t="s">
        <v>36</v>
      </c>
      <c r="BE226" s="1069" t="s">
        <v>36</v>
      </c>
      <c r="BF226" s="1069" t="s">
        <v>36</v>
      </c>
      <c r="BG226" s="1089" t="s">
        <v>36</v>
      </c>
      <c r="BH226" s="1109" t="s">
        <v>36</v>
      </c>
      <c r="BI226" s="1069" t="s">
        <v>36</v>
      </c>
      <c r="BJ226" s="1069" t="s">
        <v>36</v>
      </c>
      <c r="BK226" s="1069" t="s">
        <v>36</v>
      </c>
      <c r="BL226" s="1089" t="s">
        <v>36</v>
      </c>
      <c r="BM226" s="1109" t="s">
        <v>36</v>
      </c>
      <c r="BN226" s="1069" t="s">
        <v>36</v>
      </c>
      <c r="BO226" s="1069" t="s">
        <v>36</v>
      </c>
      <c r="BP226" s="1069" t="s">
        <v>36</v>
      </c>
      <c r="BQ226" s="1089" t="s">
        <v>36</v>
      </c>
      <c r="BR226" s="1109" t="s">
        <v>36</v>
      </c>
      <c r="BS226" s="1069" t="s">
        <v>36</v>
      </c>
      <c r="BT226" s="1928" t="s">
        <v>36</v>
      </c>
      <c r="BU226" s="2002"/>
      <c r="BV226" s="2002"/>
      <c r="BW226" s="2002"/>
      <c r="BX226" s="2002"/>
      <c r="BY226" s="2001"/>
      <c r="BZ226" s="2001"/>
      <c r="CA226" s="2001"/>
      <c r="CB226" s="2001"/>
      <c r="CC226" s="2001"/>
      <c r="CD226" s="2001"/>
      <c r="CE226" s="2001"/>
      <c r="CF226" s="2001"/>
      <c r="CG226" s="2001"/>
      <c r="CH226" s="2001"/>
      <c r="CI226" s="2001"/>
      <c r="CJ226" s="2001"/>
      <c r="CK226" s="2001"/>
      <c r="CL226" s="2001"/>
      <c r="CM226" s="2001"/>
      <c r="CN226" s="2001"/>
      <c r="CO226" s="2001"/>
      <c r="CP226" s="2001"/>
      <c r="CQ226" s="2001"/>
      <c r="CR226" s="2001"/>
      <c r="CS226" s="2001"/>
      <c r="CT226" s="2001"/>
      <c r="CU226" s="2001"/>
      <c r="CV226" s="2001"/>
      <c r="CW226" s="2001"/>
      <c r="CX226" s="2001"/>
      <c r="CY226" s="2001"/>
      <c r="CZ226" s="2001"/>
    </row>
    <row r="227" s="135" customFormat="true" ht="15" customHeight="true" x14ac:dyDescent="0.2">
      <c r="A227" s="784"/>
      <c r="B227" s="996"/>
      <c r="C227" s="726"/>
      <c r="D227" s="727"/>
      <c r="E227" s="727"/>
      <c r="F227" s="727"/>
      <c r="G227" s="771"/>
      <c r="H227" s="759"/>
      <c r="I227" s="727"/>
      <c r="J227" s="727"/>
      <c r="K227" s="727"/>
      <c r="L227" s="734"/>
      <c r="M227" s="746"/>
      <c r="N227" s="727"/>
      <c r="O227" s="727"/>
      <c r="P227" s="727"/>
      <c r="Q227" s="771"/>
      <c r="R227" s="759"/>
      <c r="S227" s="727"/>
      <c r="T227" s="1886"/>
      <c r="U227" s="312"/>
      <c r="V227" s="312"/>
      <c r="W227" s="312"/>
      <c r="X227" s="312"/>
      <c r="Y227" s="312"/>
      <c r="Z227" s="312"/>
      <c r="AA227" s="312"/>
      <c r="AB227" s="312"/>
      <c r="AC227" s="312"/>
      <c r="AD227" s="312"/>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633"/>
      <c r="BA227" s="2368" t="s">
        <v>94</v>
      </c>
      <c r="BB227" s="161" t="s">
        <v>62</v>
      </c>
      <c r="BC227" s="1050" t="s">
        <v>36</v>
      </c>
      <c r="BD227" s="1069" t="s">
        <v>36</v>
      </c>
      <c r="BE227" s="1069" t="s">
        <v>36</v>
      </c>
      <c r="BF227" s="1069" t="s">
        <v>36</v>
      </c>
      <c r="BG227" s="1089" t="s">
        <v>36</v>
      </c>
      <c r="BH227" s="1109" t="s">
        <v>36</v>
      </c>
      <c r="BI227" s="1069" t="s">
        <v>36</v>
      </c>
      <c r="BJ227" s="1069" t="s">
        <v>36</v>
      </c>
      <c r="BK227" s="1069" t="s">
        <v>36</v>
      </c>
      <c r="BL227" s="1089" t="s">
        <v>36</v>
      </c>
      <c r="BM227" s="1109" t="s">
        <v>36</v>
      </c>
      <c r="BN227" s="1069" t="s">
        <v>36</v>
      </c>
      <c r="BO227" s="1069" t="s">
        <v>36</v>
      </c>
      <c r="BP227" s="1069" t="s">
        <v>36</v>
      </c>
      <c r="BQ227" s="1089" t="s">
        <v>36</v>
      </c>
      <c r="BR227" s="1109" t="s">
        <v>36</v>
      </c>
      <c r="BS227" s="1069" t="s">
        <v>36</v>
      </c>
      <c r="BT227" s="1928" t="s">
        <v>36</v>
      </c>
      <c r="BU227" s="2002"/>
      <c r="BV227" s="2002"/>
      <c r="BW227" s="2002"/>
      <c r="BX227" s="2002"/>
      <c r="BY227" s="2001"/>
      <c r="BZ227" s="2001"/>
      <c r="CA227" s="2001"/>
      <c r="CB227" s="2001"/>
      <c r="CC227" s="2001"/>
      <c r="CD227" s="2001"/>
      <c r="CE227" s="2001"/>
      <c r="CF227" s="2001"/>
      <c r="CG227" s="2001"/>
      <c r="CH227" s="2001"/>
      <c r="CI227" s="2001"/>
      <c r="CJ227" s="2001"/>
      <c r="CK227" s="2001"/>
      <c r="CL227" s="2001"/>
      <c r="CM227" s="2001"/>
      <c r="CN227" s="2001"/>
      <c r="CO227" s="2001"/>
      <c r="CP227" s="2001"/>
      <c r="CQ227" s="2001"/>
      <c r="CR227" s="2001"/>
      <c r="CS227" s="2001"/>
      <c r="CT227" s="2001"/>
      <c r="CU227" s="2001"/>
      <c r="CV227" s="2001"/>
      <c r="CW227" s="2001"/>
      <c r="CX227" s="2001"/>
      <c r="CY227" s="2001"/>
      <c r="CZ227" s="2001"/>
    </row>
    <row r="228" s="135" customFormat="true" ht="15" customHeight="true" x14ac:dyDescent="0.2">
      <c r="A228" s="785"/>
      <c r="B228" s="997"/>
      <c r="C228" s="944"/>
      <c r="D228" s="945"/>
      <c r="E228" s="945"/>
      <c r="F228" s="945"/>
      <c r="G228" s="946"/>
      <c r="H228" s="947"/>
      <c r="I228" s="945"/>
      <c r="J228" s="945"/>
      <c r="K228" s="945"/>
      <c r="L228" s="948"/>
      <c r="M228" s="949"/>
      <c r="N228" s="945"/>
      <c r="O228" s="945"/>
      <c r="P228" s="945"/>
      <c r="Q228" s="946"/>
      <c r="R228" s="947"/>
      <c r="S228" s="945"/>
      <c r="T228" s="1887"/>
      <c r="U228" s="312"/>
      <c r="V228" s="312"/>
      <c r="W228" s="312"/>
      <c r="X228" s="312"/>
      <c r="Y228" s="312"/>
      <c r="Z228" s="312"/>
      <c r="AA228" s="312"/>
      <c r="AB228" s="312"/>
      <c r="AC228" s="312"/>
      <c r="AD228" s="312"/>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633"/>
      <c r="BA228" s="2368"/>
      <c r="BB228" s="161" t="s">
        <v>91</v>
      </c>
      <c r="BC228" s="1050" t="s">
        <v>36</v>
      </c>
      <c r="BD228" s="1069" t="s">
        <v>36</v>
      </c>
      <c r="BE228" s="1069" t="s">
        <v>36</v>
      </c>
      <c r="BF228" s="1069" t="s">
        <v>36</v>
      </c>
      <c r="BG228" s="1089" t="s">
        <v>36</v>
      </c>
      <c r="BH228" s="1109" t="s">
        <v>36</v>
      </c>
      <c r="BI228" s="1069" t="s">
        <v>36</v>
      </c>
      <c r="BJ228" s="1069" t="s">
        <v>36</v>
      </c>
      <c r="BK228" s="1069" t="s">
        <v>36</v>
      </c>
      <c r="BL228" s="1089" t="s">
        <v>36</v>
      </c>
      <c r="BM228" s="1109" t="s">
        <v>36</v>
      </c>
      <c r="BN228" s="1069" t="s">
        <v>36</v>
      </c>
      <c r="BO228" s="1069" t="s">
        <v>36</v>
      </c>
      <c r="BP228" s="1069" t="s">
        <v>36</v>
      </c>
      <c r="BQ228" s="1089" t="s">
        <v>36</v>
      </c>
      <c r="BR228" s="1109" t="s">
        <v>36</v>
      </c>
      <c r="BS228" s="1069" t="s">
        <v>36</v>
      </c>
      <c r="BT228" s="1928" t="s">
        <v>36</v>
      </c>
      <c r="BU228" s="2002"/>
      <c r="BV228" s="2002"/>
      <c r="BW228" s="2002"/>
      <c r="BX228" s="2002"/>
      <c r="BY228" s="2001"/>
      <c r="BZ228" s="2001"/>
      <c r="CA228" s="2001"/>
      <c r="CB228" s="2001"/>
      <c r="CC228" s="2001"/>
      <c r="CD228" s="2001"/>
      <c r="CE228" s="2001"/>
      <c r="CF228" s="2001"/>
      <c r="CG228" s="2001"/>
      <c r="CH228" s="2001"/>
      <c r="CI228" s="2001"/>
      <c r="CJ228" s="2001"/>
      <c r="CK228" s="2001"/>
      <c r="CL228" s="2001"/>
      <c r="CM228" s="2001"/>
      <c r="CN228" s="2001"/>
      <c r="CO228" s="2001"/>
      <c r="CP228" s="2001"/>
      <c r="CQ228" s="2001"/>
      <c r="CR228" s="2001"/>
      <c r="CS228" s="2001"/>
      <c r="CT228" s="2001"/>
      <c r="CU228" s="2001"/>
      <c r="CV228" s="2001"/>
      <c r="CW228" s="2001"/>
      <c r="CX228" s="2001"/>
      <c r="CY228" s="2001"/>
      <c r="CZ228" s="2001"/>
    </row>
    <row r="229" s="135" customFormat="true" ht="15" customHeight="true" x14ac:dyDescent="0.2">
      <c r="A229" s="786"/>
      <c r="B229" s="998"/>
      <c r="C229" s="950"/>
      <c r="D229" s="951"/>
      <c r="E229" s="951"/>
      <c r="F229" s="951"/>
      <c r="G229" s="952"/>
      <c r="H229" s="953"/>
      <c r="I229" s="951"/>
      <c r="J229" s="951"/>
      <c r="K229" s="951"/>
      <c r="L229" s="954"/>
      <c r="M229" s="955"/>
      <c r="N229" s="951"/>
      <c r="O229" s="951"/>
      <c r="P229" s="951"/>
      <c r="Q229" s="952"/>
      <c r="R229" s="953"/>
      <c r="S229" s="951"/>
      <c r="T229" s="1888"/>
      <c r="U229" s="312"/>
      <c r="V229" s="312"/>
      <c r="W229" s="312"/>
      <c r="X229" s="312"/>
      <c r="Y229" s="312"/>
      <c r="Z229" s="312"/>
      <c r="AA229" s="312"/>
      <c r="AB229" s="312"/>
      <c r="AC229" s="312"/>
      <c r="AD229" s="31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633"/>
      <c r="BA229" s="2368"/>
      <c r="BB229" s="161" t="s">
        <v>92</v>
      </c>
      <c r="BC229" s="1050" t="s">
        <v>36</v>
      </c>
      <c r="BD229" s="1069" t="s">
        <v>36</v>
      </c>
      <c r="BE229" s="1069" t="s">
        <v>36</v>
      </c>
      <c r="BF229" s="1069" t="s">
        <v>36</v>
      </c>
      <c r="BG229" s="1089" t="s">
        <v>36</v>
      </c>
      <c r="BH229" s="1109" t="s">
        <v>36</v>
      </c>
      <c r="BI229" s="1069" t="s">
        <v>36</v>
      </c>
      <c r="BJ229" s="1069" t="s">
        <v>36</v>
      </c>
      <c r="BK229" s="1069" t="s">
        <v>36</v>
      </c>
      <c r="BL229" s="1089" t="s">
        <v>36</v>
      </c>
      <c r="BM229" s="1109" t="s">
        <v>36</v>
      </c>
      <c r="BN229" s="1069" t="s">
        <v>36</v>
      </c>
      <c r="BO229" s="1069" t="s">
        <v>36</v>
      </c>
      <c r="BP229" s="1069" t="s">
        <v>36</v>
      </c>
      <c r="BQ229" s="1089" t="s">
        <v>36</v>
      </c>
      <c r="BR229" s="1109" t="s">
        <v>36</v>
      </c>
      <c r="BS229" s="1069" t="s">
        <v>36</v>
      </c>
      <c r="BT229" s="1928" t="s">
        <v>36</v>
      </c>
      <c r="BU229" s="2002"/>
      <c r="BV229" s="2002"/>
      <c r="BW229" s="2002"/>
      <c r="BX229" s="2002"/>
      <c r="BY229" s="2001"/>
      <c r="BZ229" s="2001"/>
      <c r="CA229" s="2001"/>
      <c r="CB229" s="2001"/>
      <c r="CC229" s="2001"/>
      <c r="CD229" s="2001"/>
      <c r="CE229" s="2001"/>
      <c r="CF229" s="2001"/>
      <c r="CG229" s="2001"/>
      <c r="CH229" s="2001"/>
      <c r="CI229" s="2001"/>
      <c r="CJ229" s="2001"/>
      <c r="CK229" s="2001"/>
      <c r="CL229" s="2001"/>
      <c r="CM229" s="2001"/>
      <c r="CN229" s="2001"/>
      <c r="CO229" s="2001"/>
      <c r="CP229" s="2001"/>
      <c r="CQ229" s="2001"/>
      <c r="CR229" s="2001"/>
      <c r="CS229" s="2001"/>
      <c r="CT229" s="2001"/>
      <c r="CU229" s="2001"/>
      <c r="CV229" s="2001"/>
      <c r="CW229" s="2001"/>
      <c r="CX229" s="2001"/>
      <c r="CY229" s="2001"/>
      <c r="CZ229" s="2001"/>
    </row>
    <row r="230" s="135" customFormat="true" ht="15" customHeight="true" x14ac:dyDescent="0.2">
      <c r="A230" s="787"/>
      <c r="B230" s="999"/>
      <c r="C230" s="956"/>
      <c r="D230" s="957"/>
      <c r="E230" s="957"/>
      <c r="F230" s="957"/>
      <c r="G230" s="958"/>
      <c r="H230" s="959"/>
      <c r="I230" s="957"/>
      <c r="J230" s="957"/>
      <c r="K230" s="957"/>
      <c r="L230" s="960"/>
      <c r="M230" s="961"/>
      <c r="N230" s="957"/>
      <c r="O230" s="957"/>
      <c r="P230" s="957"/>
      <c r="Q230" s="958"/>
      <c r="R230" s="959"/>
      <c r="S230" s="957"/>
      <c r="T230" s="1889"/>
      <c r="U230" s="312"/>
      <c r="V230" s="312"/>
      <c r="W230" s="312"/>
      <c r="X230" s="312"/>
      <c r="Y230" s="312"/>
      <c r="Z230" s="312"/>
      <c r="AA230" s="312"/>
      <c r="AB230" s="312"/>
      <c r="AC230" s="312"/>
      <c r="AD230" s="312"/>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633"/>
      <c r="BA230" s="2368"/>
      <c r="BB230" s="161" t="s">
        <v>93</v>
      </c>
      <c r="BC230" s="1050" t="s">
        <v>36</v>
      </c>
      <c r="BD230" s="1069" t="s">
        <v>36</v>
      </c>
      <c r="BE230" s="1069" t="s">
        <v>36</v>
      </c>
      <c r="BF230" s="1069" t="s">
        <v>36</v>
      </c>
      <c r="BG230" s="1089" t="s">
        <v>36</v>
      </c>
      <c r="BH230" s="1109" t="s">
        <v>36</v>
      </c>
      <c r="BI230" s="1069" t="s">
        <v>36</v>
      </c>
      <c r="BJ230" s="1069" t="s">
        <v>36</v>
      </c>
      <c r="BK230" s="1069" t="s">
        <v>36</v>
      </c>
      <c r="BL230" s="1089" t="s">
        <v>36</v>
      </c>
      <c r="BM230" s="1109" t="s">
        <v>36</v>
      </c>
      <c r="BN230" s="1069" t="s">
        <v>36</v>
      </c>
      <c r="BO230" s="1069" t="s">
        <v>36</v>
      </c>
      <c r="BP230" s="1069" t="s">
        <v>36</v>
      </c>
      <c r="BQ230" s="1089" t="s">
        <v>36</v>
      </c>
      <c r="BR230" s="1109" t="s">
        <v>36</v>
      </c>
      <c r="BS230" s="1069" t="s">
        <v>36</v>
      </c>
      <c r="BT230" s="1928" t="s">
        <v>36</v>
      </c>
      <c r="BU230" s="2002"/>
      <c r="BV230" s="2002"/>
      <c r="BW230" s="2002"/>
      <c r="BX230" s="2002"/>
      <c r="BY230" s="2001"/>
      <c r="BZ230" s="2001"/>
      <c r="CA230" s="2001"/>
      <c r="CB230" s="2001"/>
      <c r="CC230" s="2001"/>
      <c r="CD230" s="2001"/>
      <c r="CE230" s="2001"/>
      <c r="CF230" s="2001"/>
      <c r="CG230" s="2001"/>
      <c r="CH230" s="2001"/>
      <c r="CI230" s="2001"/>
      <c r="CJ230" s="2001"/>
      <c r="CK230" s="2001"/>
      <c r="CL230" s="2001"/>
      <c r="CM230" s="2001"/>
      <c r="CN230" s="2001"/>
      <c r="CO230" s="2001"/>
      <c r="CP230" s="2001"/>
      <c r="CQ230" s="2001"/>
      <c r="CR230" s="2001"/>
      <c r="CS230" s="2001"/>
      <c r="CT230" s="2001"/>
      <c r="CU230" s="2001"/>
      <c r="CV230" s="2001"/>
      <c r="CW230" s="2001"/>
      <c r="CX230" s="2001"/>
      <c r="CY230" s="2001"/>
      <c r="CZ230" s="2001"/>
    </row>
    <row r="231" s="135" customFormat="true" ht="15" customHeight="true" x14ac:dyDescent="0.2">
      <c r="A231" s="710"/>
      <c r="B231" s="795"/>
      <c r="C231" s="905"/>
      <c r="D231" s="812"/>
      <c r="E231" s="812"/>
      <c r="F231" s="812"/>
      <c r="G231" s="813"/>
      <c r="H231" s="906"/>
      <c r="I231" s="812"/>
      <c r="J231" s="812"/>
      <c r="K231" s="812"/>
      <c r="L231" s="907"/>
      <c r="M231" s="905"/>
      <c r="N231" s="812"/>
      <c r="O231" s="812"/>
      <c r="P231" s="812"/>
      <c r="Q231" s="813"/>
      <c r="R231" s="906"/>
      <c r="S231" s="812"/>
      <c r="T231" s="907"/>
      <c r="U231" s="312"/>
      <c r="V231" s="312"/>
      <c r="W231" s="312"/>
      <c r="X231" s="312"/>
      <c r="Y231" s="312"/>
      <c r="Z231" s="312"/>
      <c r="AA231" s="312"/>
      <c r="AB231" s="312"/>
      <c r="AC231" s="312"/>
      <c r="AD231" s="312"/>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633"/>
      <c r="BA231" s="637"/>
      <c r="BB231" s="161"/>
      <c r="BC231" s="345"/>
      <c r="BD231" s="309"/>
      <c r="BE231" s="309"/>
      <c r="BF231" s="309"/>
      <c r="BG231" s="346"/>
      <c r="BH231" s="354"/>
      <c r="BI231" s="309"/>
      <c r="BJ231" s="309"/>
      <c r="BK231" s="309"/>
      <c r="BL231" s="346"/>
      <c r="BM231" s="354"/>
      <c r="BN231" s="309"/>
      <c r="BO231" s="309"/>
      <c r="BP231" s="309"/>
      <c r="BQ231" s="346"/>
      <c r="BR231" s="354"/>
      <c r="BS231" s="309"/>
      <c r="BT231" s="1929"/>
      <c r="BU231" s="2003"/>
      <c r="BV231" s="2003"/>
      <c r="BW231" s="2003"/>
      <c r="BX231" s="2003"/>
      <c r="BY231" s="2004"/>
      <c r="BZ231" s="2004"/>
      <c r="CA231" s="2004"/>
      <c r="CB231" s="2004"/>
      <c r="CC231" s="2004"/>
      <c r="CD231" s="2004"/>
      <c r="CE231" s="2004"/>
      <c r="CF231" s="2004"/>
      <c r="CG231" s="2004"/>
      <c r="CH231" s="2004"/>
      <c r="CI231" s="2004"/>
      <c r="CJ231" s="2004"/>
      <c r="CK231" s="2004"/>
      <c r="CL231" s="2004"/>
      <c r="CM231" s="2004"/>
      <c r="CN231" s="2004"/>
      <c r="CO231" s="2004"/>
      <c r="CP231" s="2004"/>
      <c r="CQ231" s="2004"/>
      <c r="CR231" s="2004"/>
      <c r="CS231" s="2004"/>
      <c r="CT231" s="2004"/>
      <c r="CU231" s="2004"/>
      <c r="CV231" s="2004"/>
      <c r="CW231" s="2004"/>
      <c r="CX231" s="2004"/>
      <c r="CY231" s="2004"/>
      <c r="CZ231" s="2004"/>
    </row>
    <row r="232" s="135" customFormat="true" ht="15" customHeight="true" x14ac:dyDescent="0.2">
      <c r="A232" s="710"/>
      <c r="B232" s="795"/>
      <c r="C232" s="905"/>
      <c r="D232" s="812"/>
      <c r="E232" s="812"/>
      <c r="F232" s="812"/>
      <c r="G232" s="813"/>
      <c r="H232" s="906"/>
      <c r="I232" s="812"/>
      <c r="J232" s="812"/>
      <c r="K232" s="812"/>
      <c r="L232" s="907"/>
      <c r="M232" s="905"/>
      <c r="N232" s="812"/>
      <c r="O232" s="812"/>
      <c r="P232" s="812"/>
      <c r="Q232" s="813"/>
      <c r="R232" s="906"/>
      <c r="S232" s="812"/>
      <c r="T232" s="907"/>
      <c r="U232" s="312"/>
      <c r="V232" s="312"/>
      <c r="W232" s="312"/>
      <c r="X232" s="312"/>
      <c r="Y232" s="312"/>
      <c r="Z232" s="312"/>
      <c r="AA232" s="312"/>
      <c r="AB232" s="312"/>
      <c r="AC232" s="312"/>
      <c r="AD232" s="312"/>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633"/>
      <c r="BA232" s="386"/>
      <c r="BB232" s="161"/>
      <c r="BC232" s="345"/>
      <c r="BD232" s="309"/>
      <c r="BE232" s="309"/>
      <c r="BF232" s="309"/>
      <c r="BG232" s="346"/>
      <c r="BH232" s="354"/>
      <c r="BI232" s="309"/>
      <c r="BJ232" s="309"/>
      <c r="BK232" s="309"/>
      <c r="BL232" s="346"/>
      <c r="BM232" s="354"/>
      <c r="BN232" s="309"/>
      <c r="BO232" s="309"/>
      <c r="BP232" s="309"/>
      <c r="BQ232" s="346"/>
      <c r="BR232" s="354"/>
      <c r="BS232" s="309"/>
      <c r="BT232" s="1929"/>
      <c r="BU232" s="2003"/>
      <c r="BV232" s="2003"/>
      <c r="BW232" s="2003"/>
      <c r="BX232" s="2003"/>
      <c r="BY232" s="2004"/>
      <c r="BZ232" s="2004"/>
      <c r="CA232" s="2004"/>
      <c r="CB232" s="2004"/>
      <c r="CC232" s="2004"/>
      <c r="CD232" s="2004"/>
      <c r="CE232" s="2004"/>
      <c r="CF232" s="2004"/>
      <c r="CG232" s="2004"/>
      <c r="CH232" s="2004"/>
      <c r="CI232" s="2004"/>
      <c r="CJ232" s="2004"/>
      <c r="CK232" s="2004"/>
      <c r="CL232" s="2004"/>
      <c r="CM232" s="2004"/>
      <c r="CN232" s="2004"/>
      <c r="CO232" s="2004"/>
      <c r="CP232" s="2004"/>
      <c r="CQ232" s="2004"/>
      <c r="CR232" s="2004"/>
      <c r="CS232" s="2004"/>
      <c r="CT232" s="2004"/>
      <c r="CU232" s="2004"/>
      <c r="CV232" s="2004"/>
      <c r="CW232" s="2004"/>
      <c r="CX232" s="2004"/>
      <c r="CY232" s="2004"/>
      <c r="CZ232" s="2004"/>
    </row>
    <row r="233" s="135" customFormat="true" ht="15" customHeight="true" x14ac:dyDescent="0.2">
      <c r="A233" s="710"/>
      <c r="B233" s="795"/>
      <c r="C233" s="905"/>
      <c r="D233" s="812"/>
      <c r="E233" s="812"/>
      <c r="F233" s="812"/>
      <c r="G233" s="813"/>
      <c r="H233" s="906"/>
      <c r="I233" s="812"/>
      <c r="J233" s="812"/>
      <c r="K233" s="812"/>
      <c r="L233" s="907"/>
      <c r="M233" s="905"/>
      <c r="N233" s="812"/>
      <c r="O233" s="812"/>
      <c r="P233" s="812"/>
      <c r="Q233" s="813"/>
      <c r="R233" s="906"/>
      <c r="S233" s="812"/>
      <c r="T233" s="907"/>
      <c r="U233" s="312"/>
      <c r="V233" s="312"/>
      <c r="W233" s="312"/>
      <c r="X233" s="312"/>
      <c r="Y233" s="312"/>
      <c r="Z233" s="312"/>
      <c r="AA233" s="312"/>
      <c r="AB233" s="312"/>
      <c r="AC233" s="312"/>
      <c r="AD233" s="312"/>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633"/>
      <c r="BA233" s="386"/>
      <c r="BB233" s="161"/>
      <c r="BC233" s="345"/>
      <c r="BD233" s="309"/>
      <c r="BE233" s="309"/>
      <c r="BF233" s="309"/>
      <c r="BG233" s="346"/>
      <c r="BH233" s="354"/>
      <c r="BI233" s="309"/>
      <c r="BJ233" s="309"/>
      <c r="BK233" s="309"/>
      <c r="BL233" s="346"/>
      <c r="BM233" s="354"/>
      <c r="BN233" s="309"/>
      <c r="BO233" s="309"/>
      <c r="BP233" s="309"/>
      <c r="BQ233" s="346"/>
      <c r="BR233" s="354"/>
      <c r="BS233" s="309"/>
      <c r="BT233" s="1929"/>
      <c r="BU233" s="2003"/>
      <c r="BV233" s="2003"/>
      <c r="BW233" s="2003"/>
      <c r="BX233" s="2003"/>
      <c r="BY233" s="2004"/>
      <c r="BZ233" s="2004"/>
      <c r="CA233" s="2004"/>
      <c r="CB233" s="2004"/>
      <c r="CC233" s="2004"/>
      <c r="CD233" s="2004"/>
      <c r="CE233" s="2004"/>
      <c r="CF233" s="2004"/>
      <c r="CG233" s="2004"/>
      <c r="CH233" s="2004"/>
      <c r="CI233" s="2004"/>
      <c r="CJ233" s="2004"/>
      <c r="CK233" s="2004"/>
      <c r="CL233" s="2004"/>
      <c r="CM233" s="2004"/>
      <c r="CN233" s="2004"/>
      <c r="CO233" s="2004"/>
      <c r="CP233" s="2004"/>
      <c r="CQ233" s="2004"/>
      <c r="CR233" s="2004"/>
      <c r="CS233" s="2004"/>
      <c r="CT233" s="2004"/>
      <c r="CU233" s="2004"/>
      <c r="CV233" s="2004"/>
      <c r="CW233" s="2004"/>
      <c r="CX233" s="2004"/>
      <c r="CY233" s="2004"/>
      <c r="CZ233" s="2004"/>
    </row>
    <row r="234" s="135" customFormat="true" ht="15" customHeight="true" x14ac:dyDescent="0.2">
      <c r="A234" s="710"/>
      <c r="B234" s="795"/>
      <c r="C234" s="905"/>
      <c r="D234" s="812"/>
      <c r="E234" s="812"/>
      <c r="F234" s="812"/>
      <c r="G234" s="813"/>
      <c r="H234" s="906"/>
      <c r="I234" s="812"/>
      <c r="J234" s="812"/>
      <c r="K234" s="812"/>
      <c r="L234" s="907"/>
      <c r="M234" s="905"/>
      <c r="N234" s="812"/>
      <c r="O234" s="812"/>
      <c r="P234" s="812"/>
      <c r="Q234" s="813"/>
      <c r="R234" s="906"/>
      <c r="S234" s="812"/>
      <c r="T234" s="907"/>
      <c r="U234" s="312"/>
      <c r="V234" s="312"/>
      <c r="W234" s="312"/>
      <c r="X234" s="312"/>
      <c r="Y234" s="312"/>
      <c r="Z234" s="312"/>
      <c r="AA234" s="312"/>
      <c r="AB234" s="312"/>
      <c r="AC234" s="312"/>
      <c r="AD234" s="312"/>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633"/>
      <c r="BA234" s="386"/>
      <c r="BB234" s="161"/>
      <c r="BC234" s="345"/>
      <c r="BD234" s="309"/>
      <c r="BE234" s="309"/>
      <c r="BF234" s="309"/>
      <c r="BG234" s="346"/>
      <c r="BH234" s="354"/>
      <c r="BI234" s="309"/>
      <c r="BJ234" s="309"/>
      <c r="BK234" s="309"/>
      <c r="BL234" s="346"/>
      <c r="BM234" s="354"/>
      <c r="BN234" s="309"/>
      <c r="BO234" s="309"/>
      <c r="BP234" s="309"/>
      <c r="BQ234" s="346"/>
      <c r="BR234" s="354"/>
      <c r="BS234" s="309"/>
      <c r="BT234" s="1929"/>
      <c r="BU234" s="2003"/>
      <c r="BV234" s="2003"/>
      <c r="BW234" s="2003"/>
      <c r="BX234" s="2003"/>
      <c r="BY234" s="2004"/>
      <c r="BZ234" s="2004"/>
      <c r="CA234" s="2004"/>
      <c r="CB234" s="2004"/>
      <c r="CC234" s="2004"/>
      <c r="CD234" s="2004"/>
      <c r="CE234" s="2004"/>
      <c r="CF234" s="2004"/>
      <c r="CG234" s="2004"/>
      <c r="CH234" s="2004"/>
      <c r="CI234" s="2004"/>
      <c r="CJ234" s="2004"/>
      <c r="CK234" s="2004"/>
      <c r="CL234" s="2004"/>
      <c r="CM234" s="2004"/>
      <c r="CN234" s="2004"/>
      <c r="CO234" s="2004"/>
      <c r="CP234" s="2004"/>
      <c r="CQ234" s="2004"/>
      <c r="CR234" s="2004"/>
      <c r="CS234" s="2004"/>
      <c r="CT234" s="2004"/>
      <c r="CU234" s="2004"/>
      <c r="CV234" s="2004"/>
      <c r="CW234" s="2004"/>
      <c r="CX234" s="2004"/>
      <c r="CY234" s="2004"/>
      <c r="CZ234" s="2004"/>
    </row>
    <row r="235" s="135" customFormat="true" ht="15" customHeight="true" x14ac:dyDescent="0.2">
      <c r="A235" s="710"/>
      <c r="B235" s="795"/>
      <c r="C235" s="905"/>
      <c r="D235" s="812"/>
      <c r="E235" s="812"/>
      <c r="F235" s="812"/>
      <c r="G235" s="813"/>
      <c r="H235" s="906"/>
      <c r="I235" s="812"/>
      <c r="J235" s="812"/>
      <c r="K235" s="812"/>
      <c r="L235" s="907"/>
      <c r="M235" s="905"/>
      <c r="N235" s="812"/>
      <c r="O235" s="812"/>
      <c r="P235" s="812"/>
      <c r="Q235" s="813"/>
      <c r="R235" s="906"/>
      <c r="S235" s="812"/>
      <c r="T235" s="907"/>
      <c r="U235" s="312"/>
      <c r="V235" s="312"/>
      <c r="W235" s="312"/>
      <c r="X235" s="312"/>
      <c r="Y235" s="312"/>
      <c r="Z235" s="312"/>
      <c r="AA235" s="312"/>
      <c r="AB235" s="312"/>
      <c r="AC235" s="312"/>
      <c r="AD235" s="312"/>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633"/>
      <c r="BA235" s="386"/>
      <c r="BB235" s="161"/>
      <c r="BC235" s="345"/>
      <c r="BD235" s="309"/>
      <c r="BE235" s="309"/>
      <c r="BF235" s="309"/>
      <c r="BG235" s="346"/>
      <c r="BH235" s="354"/>
      <c r="BI235" s="309"/>
      <c r="BJ235" s="309"/>
      <c r="BK235" s="309"/>
      <c r="BL235" s="346"/>
      <c r="BM235" s="354"/>
      <c r="BN235" s="309"/>
      <c r="BO235" s="309"/>
      <c r="BP235" s="309"/>
      <c r="BQ235" s="346"/>
      <c r="BR235" s="354"/>
      <c r="BS235" s="309"/>
      <c r="BT235" s="1929"/>
      <c r="BU235" s="2003"/>
      <c r="BV235" s="2003"/>
      <c r="BW235" s="2003"/>
      <c r="BX235" s="2003"/>
      <c r="BY235" s="2004"/>
      <c r="BZ235" s="2004"/>
      <c r="CA235" s="2004"/>
      <c r="CB235" s="2004"/>
      <c r="CC235" s="2004"/>
      <c r="CD235" s="2004"/>
      <c r="CE235" s="2004"/>
      <c r="CF235" s="2004"/>
      <c r="CG235" s="2004"/>
      <c r="CH235" s="2004"/>
      <c r="CI235" s="2004"/>
      <c r="CJ235" s="2004"/>
      <c r="CK235" s="2004"/>
      <c r="CL235" s="2004"/>
      <c r="CM235" s="2004"/>
      <c r="CN235" s="2004"/>
      <c r="CO235" s="2004"/>
      <c r="CP235" s="2004"/>
      <c r="CQ235" s="2004"/>
      <c r="CR235" s="2004"/>
      <c r="CS235" s="2004"/>
      <c r="CT235" s="2004"/>
      <c r="CU235" s="2004"/>
      <c r="CV235" s="2004"/>
      <c r="CW235" s="2004"/>
      <c r="CX235" s="2004"/>
      <c r="CY235" s="2004"/>
      <c r="CZ235" s="2004"/>
    </row>
    <row r="236" s="135" customFormat="true" ht="15" customHeight="true" x14ac:dyDescent="0.2">
      <c r="A236" s="710"/>
      <c r="B236" s="795"/>
      <c r="C236" s="905"/>
      <c r="D236" s="812"/>
      <c r="E236" s="812"/>
      <c r="F236" s="812"/>
      <c r="G236" s="813"/>
      <c r="H236" s="906"/>
      <c r="I236" s="812"/>
      <c r="J236" s="812"/>
      <c r="K236" s="812"/>
      <c r="L236" s="907"/>
      <c r="M236" s="905"/>
      <c r="N236" s="812"/>
      <c r="O236" s="812"/>
      <c r="P236" s="812"/>
      <c r="Q236" s="813"/>
      <c r="R236" s="906"/>
      <c r="S236" s="812"/>
      <c r="T236" s="907"/>
      <c r="U236" s="312"/>
      <c r="V236" s="312"/>
      <c r="W236" s="312"/>
      <c r="X236" s="312"/>
      <c r="Y236" s="312"/>
      <c r="Z236" s="312"/>
      <c r="AA236" s="312"/>
      <c r="AB236" s="312"/>
      <c r="AC236" s="312"/>
      <c r="AD236" s="312"/>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633"/>
      <c r="BA236" s="386"/>
      <c r="BB236" s="161"/>
      <c r="BC236" s="345"/>
      <c r="BD236" s="309"/>
      <c r="BE236" s="309"/>
      <c r="BF236" s="309"/>
      <c r="BG236" s="346"/>
      <c r="BH236" s="354"/>
      <c r="BI236" s="309"/>
      <c r="BJ236" s="309"/>
      <c r="BK236" s="309"/>
      <c r="BL236" s="346"/>
      <c r="BM236" s="354"/>
      <c r="BN236" s="309"/>
      <c r="BO236" s="309"/>
      <c r="BP236" s="309"/>
      <c r="BQ236" s="346"/>
      <c r="BR236" s="354"/>
      <c r="BS236" s="309"/>
      <c r="BT236" s="1929"/>
      <c r="BU236" s="2003"/>
      <c r="BV236" s="2003"/>
      <c r="BW236" s="2003"/>
      <c r="BX236" s="2003"/>
      <c r="BY236" s="2004"/>
      <c r="BZ236" s="2004"/>
      <c r="CA236" s="2004"/>
      <c r="CB236" s="2004"/>
      <c r="CC236" s="2004"/>
      <c r="CD236" s="2004"/>
      <c r="CE236" s="2004"/>
      <c r="CF236" s="2004"/>
      <c r="CG236" s="2004"/>
      <c r="CH236" s="2004"/>
      <c r="CI236" s="2004"/>
      <c r="CJ236" s="2004"/>
      <c r="CK236" s="2004"/>
      <c r="CL236" s="2004"/>
      <c r="CM236" s="2004"/>
      <c r="CN236" s="2004"/>
      <c r="CO236" s="2004"/>
      <c r="CP236" s="2004"/>
      <c r="CQ236" s="2004"/>
      <c r="CR236" s="2004"/>
      <c r="CS236" s="2004"/>
      <c r="CT236" s="2004"/>
      <c r="CU236" s="2004"/>
      <c r="CV236" s="2004"/>
      <c r="CW236" s="2004"/>
      <c r="CX236" s="2004"/>
      <c r="CY236" s="2004"/>
      <c r="CZ236" s="2004"/>
    </row>
    <row r="237" s="135" customFormat="true" ht="15" customHeight="true" x14ac:dyDescent="0.2">
      <c r="A237" s="710"/>
      <c r="B237" s="795"/>
      <c r="C237" s="905"/>
      <c r="D237" s="812"/>
      <c r="E237" s="812"/>
      <c r="F237" s="812"/>
      <c r="G237" s="813"/>
      <c r="H237" s="906"/>
      <c r="I237" s="812"/>
      <c r="J237" s="812"/>
      <c r="K237" s="812"/>
      <c r="L237" s="907"/>
      <c r="M237" s="905"/>
      <c r="N237" s="812"/>
      <c r="O237" s="812"/>
      <c r="P237" s="812"/>
      <c r="Q237" s="813"/>
      <c r="R237" s="906"/>
      <c r="S237" s="812"/>
      <c r="T237" s="907"/>
      <c r="U237" s="312"/>
      <c r="V237" s="312"/>
      <c r="W237" s="312"/>
      <c r="X237" s="312"/>
      <c r="Y237" s="312"/>
      <c r="Z237" s="312"/>
      <c r="AA237" s="312"/>
      <c r="AB237" s="312"/>
      <c r="AC237" s="312"/>
      <c r="AD237" s="312"/>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633"/>
      <c r="BA237" s="386"/>
      <c r="BB237" s="161"/>
      <c r="BC237" s="345"/>
      <c r="BD237" s="309"/>
      <c r="BE237" s="309"/>
      <c r="BF237" s="309"/>
      <c r="BG237" s="346"/>
      <c r="BH237" s="354"/>
      <c r="BI237" s="309"/>
      <c r="BJ237" s="309"/>
      <c r="BK237" s="309"/>
      <c r="BL237" s="346"/>
      <c r="BM237" s="354"/>
      <c r="BN237" s="309"/>
      <c r="BO237" s="309"/>
      <c r="BP237" s="309"/>
      <c r="BQ237" s="346"/>
      <c r="BR237" s="354"/>
      <c r="BS237" s="309"/>
      <c r="BT237" s="1929"/>
      <c r="BU237" s="2003"/>
      <c r="BV237" s="2003"/>
      <c r="BW237" s="2003"/>
      <c r="BX237" s="2003"/>
      <c r="BY237" s="2004"/>
      <c r="BZ237" s="2004"/>
      <c r="CA237" s="2004"/>
      <c r="CB237" s="2004"/>
      <c r="CC237" s="2004"/>
      <c r="CD237" s="2004"/>
      <c r="CE237" s="2004"/>
      <c r="CF237" s="2004"/>
      <c r="CG237" s="2004"/>
      <c r="CH237" s="2004"/>
      <c r="CI237" s="2004"/>
      <c r="CJ237" s="2004"/>
      <c r="CK237" s="2004"/>
      <c r="CL237" s="2004"/>
      <c r="CM237" s="2004"/>
      <c r="CN237" s="2004"/>
      <c r="CO237" s="2004"/>
      <c r="CP237" s="2004"/>
      <c r="CQ237" s="2004"/>
      <c r="CR237" s="2004"/>
      <c r="CS237" s="2004"/>
      <c r="CT237" s="2004"/>
      <c r="CU237" s="2004"/>
      <c r="CV237" s="2004"/>
      <c r="CW237" s="2004"/>
      <c r="CX237" s="2004"/>
      <c r="CY237" s="2004"/>
      <c r="CZ237" s="2004"/>
    </row>
    <row r="238" s="135" customFormat="true" ht="15" customHeight="true" x14ac:dyDescent="0.2">
      <c r="A238" s="710"/>
      <c r="B238" s="795"/>
      <c r="C238" s="905"/>
      <c r="D238" s="812"/>
      <c r="E238" s="812"/>
      <c r="F238" s="812"/>
      <c r="G238" s="813"/>
      <c r="H238" s="906"/>
      <c r="I238" s="812"/>
      <c r="J238" s="812"/>
      <c r="K238" s="812"/>
      <c r="L238" s="907"/>
      <c r="M238" s="905"/>
      <c r="N238" s="812"/>
      <c r="O238" s="812"/>
      <c r="P238" s="812"/>
      <c r="Q238" s="813"/>
      <c r="R238" s="906"/>
      <c r="S238" s="812"/>
      <c r="T238" s="907"/>
      <c r="U238" s="312"/>
      <c r="V238" s="312"/>
      <c r="W238" s="312"/>
      <c r="X238" s="312"/>
      <c r="Y238" s="312"/>
      <c r="Z238" s="312"/>
      <c r="AA238" s="312"/>
      <c r="AB238" s="312"/>
      <c r="AC238" s="312"/>
      <c r="AD238" s="312"/>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633"/>
      <c r="BA238" s="386"/>
      <c r="BB238" s="161"/>
      <c r="BC238" s="345"/>
      <c r="BD238" s="309"/>
      <c r="BE238" s="309"/>
      <c r="BF238" s="309"/>
      <c r="BG238" s="346"/>
      <c r="BH238" s="354"/>
      <c r="BI238" s="309"/>
      <c r="BJ238" s="309"/>
      <c r="BK238" s="309"/>
      <c r="BL238" s="346"/>
      <c r="BM238" s="354"/>
      <c r="BN238" s="309"/>
      <c r="BO238" s="309"/>
      <c r="BP238" s="309"/>
      <c r="BQ238" s="346"/>
      <c r="BR238" s="354"/>
      <c r="BS238" s="309"/>
      <c r="BT238" s="1929"/>
      <c r="BU238" s="2003"/>
      <c r="BV238" s="2003"/>
      <c r="BW238" s="2003"/>
      <c r="BX238" s="2003"/>
      <c r="BY238" s="2004"/>
      <c r="BZ238" s="2004"/>
      <c r="CA238" s="2004"/>
      <c r="CB238" s="2004"/>
      <c r="CC238" s="2004"/>
      <c r="CD238" s="2004"/>
      <c r="CE238" s="2004"/>
      <c r="CF238" s="2004"/>
      <c r="CG238" s="2004"/>
      <c r="CH238" s="2004"/>
      <c r="CI238" s="2004"/>
      <c r="CJ238" s="2004"/>
      <c r="CK238" s="2004"/>
      <c r="CL238" s="2004"/>
      <c r="CM238" s="2004"/>
      <c r="CN238" s="2004"/>
      <c r="CO238" s="2004"/>
      <c r="CP238" s="2004"/>
      <c r="CQ238" s="2004"/>
      <c r="CR238" s="2004"/>
      <c r="CS238" s="2004"/>
      <c r="CT238" s="2004"/>
      <c r="CU238" s="2004"/>
      <c r="CV238" s="2004"/>
      <c r="CW238" s="2004"/>
      <c r="CX238" s="2004"/>
      <c r="CY238" s="2004"/>
      <c r="CZ238" s="2004"/>
    </row>
    <row r="239" s="135" customFormat="true" ht="15" customHeight="true" x14ac:dyDescent="0.2">
      <c r="A239" s="710"/>
      <c r="B239" s="795"/>
      <c r="C239" s="905"/>
      <c r="D239" s="812"/>
      <c r="E239" s="812"/>
      <c r="F239" s="812"/>
      <c r="G239" s="813"/>
      <c r="H239" s="906"/>
      <c r="I239" s="812"/>
      <c r="J239" s="812"/>
      <c r="K239" s="812"/>
      <c r="L239" s="907"/>
      <c r="M239" s="905"/>
      <c r="N239" s="812"/>
      <c r="O239" s="812"/>
      <c r="P239" s="812"/>
      <c r="Q239" s="813"/>
      <c r="R239" s="906"/>
      <c r="S239" s="812"/>
      <c r="T239" s="907"/>
      <c r="U239" s="312"/>
      <c r="V239" s="312"/>
      <c r="W239" s="312"/>
      <c r="X239" s="312"/>
      <c r="Y239" s="312"/>
      <c r="Z239" s="312"/>
      <c r="AA239" s="312"/>
      <c r="AB239" s="312"/>
      <c r="AC239" s="312"/>
      <c r="AD239" s="312"/>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633"/>
      <c r="BA239" s="386"/>
      <c r="BB239" s="161"/>
      <c r="BC239" s="345"/>
      <c r="BD239" s="309"/>
      <c r="BE239" s="309"/>
      <c r="BF239" s="309"/>
      <c r="BG239" s="346"/>
      <c r="BH239" s="354"/>
      <c r="BI239" s="309"/>
      <c r="BJ239" s="309"/>
      <c r="BK239" s="309"/>
      <c r="BL239" s="346"/>
      <c r="BM239" s="354"/>
      <c r="BN239" s="309"/>
      <c r="BO239" s="309"/>
      <c r="BP239" s="309"/>
      <c r="BQ239" s="346"/>
      <c r="BR239" s="354"/>
      <c r="BS239" s="309"/>
      <c r="BT239" s="1929"/>
      <c r="BU239" s="2003"/>
      <c r="BV239" s="2003"/>
      <c r="BW239" s="2003"/>
      <c r="BX239" s="2003"/>
      <c r="BY239" s="2004"/>
      <c r="BZ239" s="2004"/>
      <c r="CA239" s="2004"/>
      <c r="CB239" s="2004"/>
      <c r="CC239" s="2004"/>
      <c r="CD239" s="2004"/>
      <c r="CE239" s="2004"/>
      <c r="CF239" s="2004"/>
      <c r="CG239" s="2004"/>
      <c r="CH239" s="2004"/>
      <c r="CI239" s="2004"/>
      <c r="CJ239" s="2004"/>
      <c r="CK239" s="2004"/>
      <c r="CL239" s="2004"/>
      <c r="CM239" s="2004"/>
      <c r="CN239" s="2004"/>
      <c r="CO239" s="2004"/>
      <c r="CP239" s="2004"/>
      <c r="CQ239" s="2004"/>
      <c r="CR239" s="2004"/>
      <c r="CS239" s="2004"/>
      <c r="CT239" s="2004"/>
      <c r="CU239" s="2004"/>
      <c r="CV239" s="2004"/>
      <c r="CW239" s="2004"/>
      <c r="CX239" s="2004"/>
      <c r="CY239" s="2004"/>
      <c r="CZ239" s="2004"/>
    </row>
    <row r="240" s="135" customFormat="true" ht="15" customHeight="true" x14ac:dyDescent="0.2">
      <c r="A240" s="710"/>
      <c r="B240" s="795"/>
      <c r="C240" s="905"/>
      <c r="D240" s="812"/>
      <c r="E240" s="812"/>
      <c r="F240" s="812"/>
      <c r="G240" s="813"/>
      <c r="H240" s="906"/>
      <c r="I240" s="812"/>
      <c r="J240" s="812"/>
      <c r="K240" s="812"/>
      <c r="L240" s="907"/>
      <c r="M240" s="905"/>
      <c r="N240" s="812"/>
      <c r="O240" s="812"/>
      <c r="P240" s="812"/>
      <c r="Q240" s="813"/>
      <c r="R240" s="906"/>
      <c r="S240" s="812"/>
      <c r="T240" s="907"/>
      <c r="U240" s="312"/>
      <c r="V240" s="312"/>
      <c r="W240" s="312"/>
      <c r="X240" s="312"/>
      <c r="Y240" s="312"/>
      <c r="Z240" s="312"/>
      <c r="AA240" s="312"/>
      <c r="AB240" s="312"/>
      <c r="AC240" s="312"/>
      <c r="AD240" s="312"/>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633"/>
      <c r="BA240" s="386"/>
      <c r="BB240" s="161"/>
      <c r="BC240" s="345"/>
      <c r="BD240" s="309"/>
      <c r="BE240" s="309"/>
      <c r="BF240" s="309"/>
      <c r="BG240" s="346"/>
      <c r="BH240" s="354"/>
      <c r="BI240" s="309"/>
      <c r="BJ240" s="309"/>
      <c r="BK240" s="309"/>
      <c r="BL240" s="346"/>
      <c r="BM240" s="354"/>
      <c r="BN240" s="309"/>
      <c r="BO240" s="309"/>
      <c r="BP240" s="309"/>
      <c r="BQ240" s="346"/>
      <c r="BR240" s="354"/>
      <c r="BS240" s="309"/>
      <c r="BT240" s="1929"/>
      <c r="BU240" s="2003"/>
      <c r="BV240" s="2003"/>
      <c r="BW240" s="2003"/>
      <c r="BX240" s="2003"/>
      <c r="BY240" s="2004"/>
      <c r="BZ240" s="2004"/>
      <c r="CA240" s="2004"/>
      <c r="CB240" s="2004"/>
      <c r="CC240" s="2004"/>
      <c r="CD240" s="2004"/>
      <c r="CE240" s="2004"/>
      <c r="CF240" s="2004"/>
      <c r="CG240" s="2004"/>
      <c r="CH240" s="2004"/>
      <c r="CI240" s="2004"/>
      <c r="CJ240" s="2004"/>
      <c r="CK240" s="2004"/>
      <c r="CL240" s="2004"/>
      <c r="CM240" s="2004"/>
      <c r="CN240" s="2004"/>
      <c r="CO240" s="2004"/>
      <c r="CP240" s="2004"/>
      <c r="CQ240" s="2004"/>
      <c r="CR240" s="2004"/>
      <c r="CS240" s="2004"/>
      <c r="CT240" s="2004"/>
      <c r="CU240" s="2004"/>
      <c r="CV240" s="2004"/>
      <c r="CW240" s="2004"/>
      <c r="CX240" s="2004"/>
      <c r="CY240" s="2004"/>
      <c r="CZ240" s="2004"/>
    </row>
    <row r="241" s="135" customFormat="true" ht="15" customHeight="true" x14ac:dyDescent="0.2">
      <c r="A241" s="710"/>
      <c r="B241" s="795"/>
      <c r="C241" s="905"/>
      <c r="D241" s="812"/>
      <c r="E241" s="812"/>
      <c r="F241" s="812"/>
      <c r="G241" s="813"/>
      <c r="H241" s="906"/>
      <c r="I241" s="812"/>
      <c r="J241" s="812"/>
      <c r="K241" s="812"/>
      <c r="L241" s="907"/>
      <c r="M241" s="905"/>
      <c r="N241" s="812"/>
      <c r="O241" s="812"/>
      <c r="P241" s="812"/>
      <c r="Q241" s="813"/>
      <c r="R241" s="906"/>
      <c r="S241" s="812"/>
      <c r="T241" s="907"/>
      <c r="U241" s="312"/>
      <c r="V241" s="312"/>
      <c r="W241" s="312"/>
      <c r="X241" s="312"/>
      <c r="Y241" s="312"/>
      <c r="Z241" s="312"/>
      <c r="AA241" s="312"/>
      <c r="AB241" s="312"/>
      <c r="AC241" s="312"/>
      <c r="AD241" s="312"/>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633"/>
      <c r="BA241" s="386"/>
      <c r="BB241" s="161"/>
      <c r="BC241" s="345"/>
      <c r="BD241" s="309"/>
      <c r="BE241" s="309"/>
      <c r="BF241" s="309"/>
      <c r="BG241" s="346"/>
      <c r="BH241" s="354"/>
      <c r="BI241" s="309"/>
      <c r="BJ241" s="309"/>
      <c r="BK241" s="309"/>
      <c r="BL241" s="346"/>
      <c r="BM241" s="354"/>
      <c r="BN241" s="309"/>
      <c r="BO241" s="309"/>
      <c r="BP241" s="309"/>
      <c r="BQ241" s="346"/>
      <c r="BR241" s="354"/>
      <c r="BS241" s="309"/>
      <c r="BT241" s="1929"/>
      <c r="BU241" s="2003"/>
      <c r="BV241" s="2003"/>
      <c r="BW241" s="2003"/>
      <c r="BX241" s="2003"/>
      <c r="BY241" s="2004"/>
      <c r="BZ241" s="2004"/>
      <c r="CA241" s="2004"/>
      <c r="CB241" s="2004"/>
      <c r="CC241" s="2004"/>
      <c r="CD241" s="2004"/>
      <c r="CE241" s="2004"/>
      <c r="CF241" s="2004"/>
      <c r="CG241" s="2004"/>
      <c r="CH241" s="2004"/>
      <c r="CI241" s="2004"/>
      <c r="CJ241" s="2004"/>
      <c r="CK241" s="2004"/>
      <c r="CL241" s="2004"/>
      <c r="CM241" s="2004"/>
      <c r="CN241" s="2004"/>
      <c r="CO241" s="2004"/>
      <c r="CP241" s="2004"/>
      <c r="CQ241" s="2004"/>
      <c r="CR241" s="2004"/>
      <c r="CS241" s="2004"/>
      <c r="CT241" s="2004"/>
      <c r="CU241" s="2004"/>
      <c r="CV241" s="2004"/>
      <c r="CW241" s="2004"/>
      <c r="CX241" s="2004"/>
      <c r="CY241" s="2004"/>
      <c r="CZ241" s="2004"/>
    </row>
    <row r="242" s="135" customFormat="true" ht="15" customHeight="true" x14ac:dyDescent="0.2">
      <c r="A242" s="710"/>
      <c r="B242" s="795"/>
      <c r="C242" s="905"/>
      <c r="D242" s="812"/>
      <c r="E242" s="812"/>
      <c r="F242" s="812"/>
      <c r="G242" s="813"/>
      <c r="H242" s="906"/>
      <c r="I242" s="812"/>
      <c r="J242" s="812"/>
      <c r="K242" s="812"/>
      <c r="L242" s="907"/>
      <c r="M242" s="905"/>
      <c r="N242" s="812"/>
      <c r="O242" s="812"/>
      <c r="P242" s="812"/>
      <c r="Q242" s="813"/>
      <c r="R242" s="906"/>
      <c r="S242" s="812"/>
      <c r="T242" s="907"/>
      <c r="U242" s="312"/>
      <c r="V242" s="312"/>
      <c r="W242" s="312"/>
      <c r="X242" s="312"/>
      <c r="Y242" s="312"/>
      <c r="Z242" s="312"/>
      <c r="AA242" s="312"/>
      <c r="AB242" s="312"/>
      <c r="AC242" s="312"/>
      <c r="AD242" s="312"/>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633"/>
      <c r="BA242" s="386"/>
      <c r="BB242" s="161"/>
      <c r="BC242" s="345"/>
      <c r="BD242" s="309"/>
      <c r="BE242" s="309"/>
      <c r="BF242" s="309"/>
      <c r="BG242" s="346"/>
      <c r="BH242" s="354"/>
      <c r="BI242" s="309"/>
      <c r="BJ242" s="309"/>
      <c r="BK242" s="309"/>
      <c r="BL242" s="346"/>
      <c r="BM242" s="354"/>
      <c r="BN242" s="309"/>
      <c r="BO242" s="309"/>
      <c r="BP242" s="309"/>
      <c r="BQ242" s="346"/>
      <c r="BR242" s="354"/>
      <c r="BS242" s="309"/>
      <c r="BT242" s="1929"/>
      <c r="BU242" s="2003"/>
      <c r="BV242" s="2003"/>
      <c r="BW242" s="2003"/>
      <c r="BX242" s="2003"/>
      <c r="BY242" s="2004"/>
      <c r="BZ242" s="2004"/>
      <c r="CA242" s="2004"/>
      <c r="CB242" s="2004"/>
      <c r="CC242" s="2004"/>
      <c r="CD242" s="2004"/>
      <c r="CE242" s="2004"/>
      <c r="CF242" s="2004"/>
      <c r="CG242" s="2004"/>
      <c r="CH242" s="2004"/>
      <c r="CI242" s="2004"/>
      <c r="CJ242" s="2004"/>
      <c r="CK242" s="2004"/>
      <c r="CL242" s="2004"/>
      <c r="CM242" s="2004"/>
      <c r="CN242" s="2004"/>
      <c r="CO242" s="2004"/>
      <c r="CP242" s="2004"/>
      <c r="CQ242" s="2004"/>
      <c r="CR242" s="2004"/>
      <c r="CS242" s="2004"/>
      <c r="CT242" s="2004"/>
      <c r="CU242" s="2004"/>
      <c r="CV242" s="2004"/>
      <c r="CW242" s="2004"/>
      <c r="CX242" s="2004"/>
      <c r="CY242" s="2004"/>
      <c r="CZ242" s="2004"/>
    </row>
    <row r="243" s="135" customFormat="true" ht="15" customHeight="true" x14ac:dyDescent="0.2">
      <c r="A243" s="710"/>
      <c r="B243" s="795"/>
      <c r="C243" s="905"/>
      <c r="D243" s="812"/>
      <c r="E243" s="812"/>
      <c r="F243" s="812"/>
      <c r="G243" s="813"/>
      <c r="H243" s="906"/>
      <c r="I243" s="812"/>
      <c r="J243" s="812"/>
      <c r="K243" s="812"/>
      <c r="L243" s="907"/>
      <c r="M243" s="905"/>
      <c r="N243" s="812"/>
      <c r="O243" s="812"/>
      <c r="P243" s="812"/>
      <c r="Q243" s="813"/>
      <c r="R243" s="906"/>
      <c r="S243" s="812"/>
      <c r="T243" s="907"/>
      <c r="U243" s="312"/>
      <c r="V243" s="312"/>
      <c r="W243" s="312"/>
      <c r="X243" s="312"/>
      <c r="Y243" s="312"/>
      <c r="Z243" s="312"/>
      <c r="AA243" s="312"/>
      <c r="AB243" s="312"/>
      <c r="AC243" s="312"/>
      <c r="AD243" s="312"/>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633"/>
      <c r="BA243" s="386"/>
      <c r="BB243" s="161"/>
      <c r="BC243" s="345"/>
      <c r="BD243" s="309"/>
      <c r="BE243" s="309"/>
      <c r="BF243" s="309"/>
      <c r="BG243" s="346"/>
      <c r="BH243" s="354"/>
      <c r="BI243" s="309"/>
      <c r="BJ243" s="309"/>
      <c r="BK243" s="309"/>
      <c r="BL243" s="346"/>
      <c r="BM243" s="354"/>
      <c r="BN243" s="309"/>
      <c r="BO243" s="309"/>
      <c r="BP243" s="309"/>
      <c r="BQ243" s="346"/>
      <c r="BR243" s="354"/>
      <c r="BS243" s="309"/>
      <c r="BT243" s="1929"/>
      <c r="BU243" s="2003"/>
      <c r="BV243" s="2003"/>
      <c r="BW243" s="2003"/>
      <c r="BX243" s="2003"/>
      <c r="BY243" s="2004"/>
      <c r="BZ243" s="2004"/>
      <c r="CA243" s="2004"/>
      <c r="CB243" s="2004"/>
      <c r="CC243" s="2004"/>
      <c r="CD243" s="2004"/>
      <c r="CE243" s="2004"/>
      <c r="CF243" s="2004"/>
      <c r="CG243" s="2004"/>
      <c r="CH243" s="2004"/>
      <c r="CI243" s="2004"/>
      <c r="CJ243" s="2004"/>
      <c r="CK243" s="2004"/>
      <c r="CL243" s="2004"/>
      <c r="CM243" s="2004"/>
      <c r="CN243" s="2004"/>
      <c r="CO243" s="2004"/>
      <c r="CP243" s="2004"/>
      <c r="CQ243" s="2004"/>
      <c r="CR243" s="2004"/>
      <c r="CS243" s="2004"/>
      <c r="CT243" s="2004"/>
      <c r="CU243" s="2004"/>
      <c r="CV243" s="2004"/>
      <c r="CW243" s="2004"/>
      <c r="CX243" s="2004"/>
      <c r="CY243" s="2004"/>
      <c r="CZ243" s="2004"/>
    </row>
    <row r="244" s="135" customFormat="true" ht="15" customHeight="true" x14ac:dyDescent="0.2">
      <c r="A244" s="710"/>
      <c r="B244" s="795"/>
      <c r="C244" s="905"/>
      <c r="D244" s="812"/>
      <c r="E244" s="812"/>
      <c r="F244" s="812"/>
      <c r="G244" s="813"/>
      <c r="H244" s="906"/>
      <c r="I244" s="812"/>
      <c r="J244" s="812"/>
      <c r="K244" s="812"/>
      <c r="L244" s="907"/>
      <c r="M244" s="905"/>
      <c r="N244" s="812"/>
      <c r="O244" s="812"/>
      <c r="P244" s="812"/>
      <c r="Q244" s="813"/>
      <c r="R244" s="906"/>
      <c r="S244" s="812"/>
      <c r="T244" s="907"/>
      <c r="U244" s="312"/>
      <c r="V244" s="312"/>
      <c r="W244" s="312"/>
      <c r="X244" s="312"/>
      <c r="Y244" s="312"/>
      <c r="Z244" s="312"/>
      <c r="AA244" s="312"/>
      <c r="AB244" s="312"/>
      <c r="AC244" s="312"/>
      <c r="AD244" s="312"/>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633"/>
      <c r="BA244" s="386"/>
      <c r="BB244" s="161"/>
      <c r="BC244" s="345"/>
      <c r="BD244" s="309"/>
      <c r="BE244" s="309"/>
      <c r="BF244" s="309"/>
      <c r="BG244" s="346"/>
      <c r="BH244" s="354"/>
      <c r="BI244" s="309"/>
      <c r="BJ244" s="309"/>
      <c r="BK244" s="309"/>
      <c r="BL244" s="346"/>
      <c r="BM244" s="354"/>
      <c r="BN244" s="309"/>
      <c r="BO244" s="309"/>
      <c r="BP244" s="309"/>
      <c r="BQ244" s="346"/>
      <c r="BR244" s="354"/>
      <c r="BS244" s="309"/>
      <c r="BT244" s="1929"/>
      <c r="BU244" s="2003"/>
      <c r="BV244" s="2003"/>
      <c r="BW244" s="2003"/>
      <c r="BX244" s="2003"/>
      <c r="BY244" s="2004"/>
      <c r="BZ244" s="2004"/>
      <c r="CA244" s="2004"/>
      <c r="CB244" s="2004"/>
      <c r="CC244" s="2004"/>
      <c r="CD244" s="2004"/>
      <c r="CE244" s="2004"/>
      <c r="CF244" s="2004"/>
      <c r="CG244" s="2004"/>
      <c r="CH244" s="2004"/>
      <c r="CI244" s="2004"/>
      <c r="CJ244" s="2004"/>
      <c r="CK244" s="2004"/>
      <c r="CL244" s="2004"/>
      <c r="CM244" s="2004"/>
      <c r="CN244" s="2004"/>
      <c r="CO244" s="2004"/>
      <c r="CP244" s="2004"/>
      <c r="CQ244" s="2004"/>
      <c r="CR244" s="2004"/>
      <c r="CS244" s="2004"/>
      <c r="CT244" s="2004"/>
      <c r="CU244" s="2004"/>
      <c r="CV244" s="2004"/>
      <c r="CW244" s="2004"/>
      <c r="CX244" s="2004"/>
      <c r="CY244" s="2004"/>
      <c r="CZ244" s="2004"/>
    </row>
    <row r="245" s="135" customFormat="true" ht="15" customHeight="true" x14ac:dyDescent="0.2">
      <c r="A245" s="710"/>
      <c r="B245" s="795"/>
      <c r="C245" s="905"/>
      <c r="D245" s="812"/>
      <c r="E245" s="812"/>
      <c r="F245" s="812"/>
      <c r="G245" s="813"/>
      <c r="H245" s="906"/>
      <c r="I245" s="812"/>
      <c r="J245" s="812"/>
      <c r="K245" s="812"/>
      <c r="L245" s="907"/>
      <c r="M245" s="905"/>
      <c r="N245" s="812"/>
      <c r="O245" s="812"/>
      <c r="P245" s="812"/>
      <c r="Q245" s="813"/>
      <c r="R245" s="906"/>
      <c r="S245" s="812"/>
      <c r="T245" s="907"/>
      <c r="U245" s="312"/>
      <c r="V245" s="312"/>
      <c r="W245" s="312"/>
      <c r="X245" s="312"/>
      <c r="Y245" s="312"/>
      <c r="Z245" s="312"/>
      <c r="AA245" s="312"/>
      <c r="AB245" s="312"/>
      <c r="AC245" s="312"/>
      <c r="AD245" s="312"/>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633"/>
      <c r="BA245" s="386"/>
      <c r="BB245" s="161"/>
      <c r="BC245" s="345"/>
      <c r="BD245" s="309"/>
      <c r="BE245" s="309"/>
      <c r="BF245" s="309"/>
      <c r="BG245" s="346"/>
      <c r="BH245" s="354"/>
      <c r="BI245" s="309"/>
      <c r="BJ245" s="309"/>
      <c r="BK245" s="309"/>
      <c r="BL245" s="346"/>
      <c r="BM245" s="354"/>
      <c r="BN245" s="309"/>
      <c r="BO245" s="309"/>
      <c r="BP245" s="309"/>
      <c r="BQ245" s="346"/>
      <c r="BR245" s="354"/>
      <c r="BS245" s="309"/>
      <c r="BT245" s="1929"/>
      <c r="BU245" s="2003"/>
      <c r="BV245" s="2003"/>
      <c r="BW245" s="2003"/>
      <c r="BX245" s="2003"/>
      <c r="BY245" s="2004"/>
      <c r="BZ245" s="2004"/>
      <c r="CA245" s="2004"/>
      <c r="CB245" s="2004"/>
      <c r="CC245" s="2004"/>
      <c r="CD245" s="2004"/>
      <c r="CE245" s="2004"/>
      <c r="CF245" s="2004"/>
      <c r="CG245" s="2004"/>
      <c r="CH245" s="2004"/>
      <c r="CI245" s="2004"/>
      <c r="CJ245" s="2004"/>
      <c r="CK245" s="2004"/>
      <c r="CL245" s="2004"/>
      <c r="CM245" s="2004"/>
      <c r="CN245" s="2004"/>
      <c r="CO245" s="2004"/>
      <c r="CP245" s="2004"/>
      <c r="CQ245" s="2004"/>
      <c r="CR245" s="2004"/>
      <c r="CS245" s="2004"/>
      <c r="CT245" s="2004"/>
      <c r="CU245" s="2004"/>
      <c r="CV245" s="2004"/>
      <c r="CW245" s="2004"/>
      <c r="CX245" s="2004"/>
      <c r="CY245" s="2004"/>
      <c r="CZ245" s="2004"/>
    </row>
    <row r="246" s="135" customFormat="true" ht="15" customHeight="true" x14ac:dyDescent="0.2">
      <c r="A246" s="710"/>
      <c r="B246" s="795"/>
      <c r="C246" s="905"/>
      <c r="D246" s="812"/>
      <c r="E246" s="812"/>
      <c r="F246" s="812"/>
      <c r="G246" s="813"/>
      <c r="H246" s="906"/>
      <c r="I246" s="812"/>
      <c r="J246" s="812"/>
      <c r="K246" s="812"/>
      <c r="L246" s="907"/>
      <c r="M246" s="905"/>
      <c r="N246" s="812"/>
      <c r="O246" s="812"/>
      <c r="P246" s="812"/>
      <c r="Q246" s="813"/>
      <c r="R246" s="906"/>
      <c r="S246" s="812"/>
      <c r="T246" s="907"/>
      <c r="U246" s="312"/>
      <c r="V246" s="312"/>
      <c r="W246" s="312"/>
      <c r="X246" s="312"/>
      <c r="Y246" s="312"/>
      <c r="Z246" s="312"/>
      <c r="AA246" s="312"/>
      <c r="AB246" s="312"/>
      <c r="AC246" s="312"/>
      <c r="AD246" s="312"/>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633"/>
      <c r="BA246" s="386"/>
      <c r="BB246" s="161"/>
      <c r="BC246" s="345"/>
      <c r="BD246" s="309"/>
      <c r="BE246" s="309"/>
      <c r="BF246" s="309"/>
      <c r="BG246" s="346"/>
      <c r="BH246" s="354"/>
      <c r="BI246" s="309"/>
      <c r="BJ246" s="309"/>
      <c r="BK246" s="309"/>
      <c r="BL246" s="346"/>
      <c r="BM246" s="354"/>
      <c r="BN246" s="309"/>
      <c r="BO246" s="309"/>
      <c r="BP246" s="309"/>
      <c r="BQ246" s="346"/>
      <c r="BR246" s="354"/>
      <c r="BS246" s="309"/>
      <c r="BT246" s="1929"/>
      <c r="BU246" s="2003"/>
      <c r="BV246" s="2003"/>
      <c r="BW246" s="2003"/>
      <c r="BX246" s="2003"/>
      <c r="BY246" s="2004"/>
      <c r="BZ246" s="2004"/>
      <c r="CA246" s="2004"/>
      <c r="CB246" s="2004"/>
      <c r="CC246" s="2004"/>
      <c r="CD246" s="2004"/>
      <c r="CE246" s="2004"/>
      <c r="CF246" s="2004"/>
      <c r="CG246" s="2004"/>
      <c r="CH246" s="2004"/>
      <c r="CI246" s="2004"/>
      <c r="CJ246" s="2004"/>
      <c r="CK246" s="2004"/>
      <c r="CL246" s="2004"/>
      <c r="CM246" s="2004"/>
      <c r="CN246" s="2004"/>
      <c r="CO246" s="2004"/>
      <c r="CP246" s="2004"/>
      <c r="CQ246" s="2004"/>
      <c r="CR246" s="2004"/>
      <c r="CS246" s="2004"/>
      <c r="CT246" s="2004"/>
      <c r="CU246" s="2004"/>
      <c r="CV246" s="2004"/>
      <c r="CW246" s="2004"/>
      <c r="CX246" s="2004"/>
      <c r="CY246" s="2004"/>
      <c r="CZ246" s="2004"/>
    </row>
    <row r="247" s="135" customFormat="true" ht="15" customHeight="true" x14ac:dyDescent="0.2">
      <c r="A247" s="710"/>
      <c r="B247" s="795"/>
      <c r="C247" s="905"/>
      <c r="D247" s="812"/>
      <c r="E247" s="812"/>
      <c r="F247" s="812"/>
      <c r="G247" s="813"/>
      <c r="H247" s="906"/>
      <c r="I247" s="812"/>
      <c r="J247" s="812"/>
      <c r="K247" s="812"/>
      <c r="L247" s="907"/>
      <c r="M247" s="905"/>
      <c r="N247" s="812"/>
      <c r="O247" s="812"/>
      <c r="P247" s="812"/>
      <c r="Q247" s="813"/>
      <c r="R247" s="906"/>
      <c r="S247" s="812"/>
      <c r="T247" s="907"/>
      <c r="U247" s="312"/>
      <c r="V247" s="312"/>
      <c r="W247" s="312"/>
      <c r="X247" s="312"/>
      <c r="Y247" s="312"/>
      <c r="Z247" s="312"/>
      <c r="AA247" s="312"/>
      <c r="AB247" s="312"/>
      <c r="AC247" s="312"/>
      <c r="AD247" s="312"/>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633"/>
      <c r="BA247" s="386"/>
      <c r="BB247" s="161"/>
      <c r="BC247" s="345"/>
      <c r="BD247" s="309"/>
      <c r="BE247" s="309"/>
      <c r="BF247" s="309"/>
      <c r="BG247" s="346"/>
      <c r="BH247" s="354"/>
      <c r="BI247" s="309"/>
      <c r="BJ247" s="309"/>
      <c r="BK247" s="309"/>
      <c r="BL247" s="346"/>
      <c r="BM247" s="354"/>
      <c r="BN247" s="309"/>
      <c r="BO247" s="309"/>
      <c r="BP247" s="309"/>
      <c r="BQ247" s="346"/>
      <c r="BR247" s="354"/>
      <c r="BS247" s="309"/>
      <c r="BT247" s="1929"/>
      <c r="BU247" s="2003"/>
      <c r="BV247" s="2003"/>
      <c r="BW247" s="2003"/>
      <c r="BX247" s="2003"/>
      <c r="BY247" s="2004"/>
      <c r="BZ247" s="2004"/>
      <c r="CA247" s="2004"/>
      <c r="CB247" s="2004"/>
      <c r="CC247" s="2004"/>
      <c r="CD247" s="2004"/>
      <c r="CE247" s="2004"/>
      <c r="CF247" s="2004"/>
      <c r="CG247" s="2004"/>
      <c r="CH247" s="2004"/>
      <c r="CI247" s="2004"/>
      <c r="CJ247" s="2004"/>
      <c r="CK247" s="2004"/>
      <c r="CL247" s="2004"/>
      <c r="CM247" s="2004"/>
      <c r="CN247" s="2004"/>
      <c r="CO247" s="2004"/>
      <c r="CP247" s="2004"/>
      <c r="CQ247" s="2004"/>
      <c r="CR247" s="2004"/>
      <c r="CS247" s="2004"/>
      <c r="CT247" s="2004"/>
      <c r="CU247" s="2004"/>
      <c r="CV247" s="2004"/>
      <c r="CW247" s="2004"/>
      <c r="CX247" s="2004"/>
      <c r="CY247" s="2004"/>
      <c r="CZ247" s="2004"/>
    </row>
    <row r="248" s="135" customFormat="true" ht="15" customHeight="true" x14ac:dyDescent="0.2">
      <c r="A248" s="966"/>
      <c r="B248" s="799"/>
      <c r="C248" s="962"/>
      <c r="D248" s="820"/>
      <c r="E248" s="820"/>
      <c r="F248" s="820"/>
      <c r="G248" s="821"/>
      <c r="H248" s="963"/>
      <c r="I248" s="820"/>
      <c r="J248" s="820"/>
      <c r="K248" s="820"/>
      <c r="L248" s="964"/>
      <c r="M248" s="962"/>
      <c r="N248" s="820"/>
      <c r="O248" s="820"/>
      <c r="P248" s="820"/>
      <c r="Q248" s="821"/>
      <c r="R248" s="963"/>
      <c r="S248" s="820"/>
      <c r="T248" s="964"/>
      <c r="U248" s="312"/>
      <c r="V248" s="312"/>
      <c r="W248" s="312"/>
      <c r="X248" s="312"/>
      <c r="Y248" s="312"/>
      <c r="Z248" s="312"/>
      <c r="AA248" s="312"/>
      <c r="AB248" s="312"/>
      <c r="AC248" s="312"/>
      <c r="AD248" s="312"/>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633"/>
      <c r="BA248" s="386"/>
      <c r="BB248" s="161"/>
      <c r="BC248" s="347"/>
      <c r="BD248" s="348"/>
      <c r="BE248" s="348"/>
      <c r="BF248" s="348"/>
      <c r="BG248" s="349"/>
      <c r="BH248" s="355"/>
      <c r="BI248" s="348"/>
      <c r="BJ248" s="348"/>
      <c r="BK248" s="348"/>
      <c r="BL248" s="349"/>
      <c r="BM248" s="355"/>
      <c r="BN248" s="348"/>
      <c r="BO248" s="348"/>
      <c r="BP248" s="348"/>
      <c r="BQ248" s="349"/>
      <c r="BR248" s="355"/>
      <c r="BS248" s="348"/>
      <c r="BT248" s="1930"/>
      <c r="BU248" s="2003"/>
      <c r="BV248" s="2003"/>
      <c r="BW248" s="2003"/>
      <c r="BX248" s="2003"/>
      <c r="BY248" s="2004"/>
      <c r="BZ248" s="2004"/>
      <c r="CA248" s="2004"/>
      <c r="CB248" s="2004"/>
      <c r="CC248" s="2004"/>
      <c r="CD248" s="2004"/>
      <c r="CE248" s="2004"/>
      <c r="CF248" s="2004"/>
      <c r="CG248" s="2004"/>
      <c r="CH248" s="2004"/>
      <c r="CI248" s="2004"/>
      <c r="CJ248" s="2004"/>
      <c r="CK248" s="2004"/>
      <c r="CL248" s="2004"/>
      <c r="CM248" s="2004"/>
      <c r="CN248" s="2004"/>
      <c r="CO248" s="2004"/>
      <c r="CP248" s="2004"/>
      <c r="CQ248" s="2004"/>
      <c r="CR248" s="2004"/>
      <c r="CS248" s="2004"/>
      <c r="CT248" s="2004"/>
      <c r="CU248" s="2004"/>
      <c r="CV248" s="2004"/>
      <c r="CW248" s="2004"/>
      <c r="CX248" s="2004"/>
      <c r="CY248" s="2004"/>
      <c r="CZ248" s="2004"/>
    </row>
    <row r="249" s="135" customFormat="true" ht="250.15" customHeight="true" x14ac:dyDescent="0.2">
      <c r="U249" s="633"/>
      <c r="V249" s="633"/>
      <c r="W249" s="633"/>
      <c r="X249" s="633"/>
      <c r="Y249" s="633"/>
      <c r="Z249" s="633"/>
      <c r="AA249" s="633"/>
      <c r="AB249" s="633"/>
      <c r="AC249" s="633"/>
      <c r="AD249" s="633"/>
      <c r="AE249" s="633"/>
      <c r="AF249" s="633"/>
      <c r="AG249" s="633"/>
      <c r="AH249" s="633"/>
      <c r="AI249" s="633"/>
      <c r="AJ249" s="633"/>
      <c r="AK249" s="633"/>
      <c r="AL249" s="633"/>
      <c r="AM249" s="633"/>
      <c r="AN249" s="633"/>
      <c r="AO249" s="633"/>
      <c r="AP249" s="633"/>
      <c r="AQ249" s="633"/>
      <c r="AR249" s="633"/>
      <c r="AS249" s="633"/>
      <c r="AT249" s="633"/>
      <c r="AU249" s="633"/>
      <c r="AV249" s="633"/>
      <c r="AW249" s="633"/>
      <c r="AX249" s="633"/>
      <c r="AY249" s="633"/>
      <c r="AZ249" s="633"/>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15"/>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87" customFormat="true" ht="19.15" customHeight="true" x14ac:dyDescent="0.2">
      <c r="U250" s="584"/>
      <c r="V250" s="584"/>
      <c r="W250" s="584"/>
      <c r="X250" s="584"/>
      <c r="Y250" s="584"/>
      <c r="Z250" s="584"/>
      <c r="AA250" s="584"/>
      <c r="AB250" s="584"/>
      <c r="AC250" s="584"/>
      <c r="AD250" s="584"/>
      <c r="AE250" s="584"/>
      <c r="AF250" s="584"/>
      <c r="AG250" s="584"/>
      <c r="AH250" s="584"/>
      <c r="AI250" s="584"/>
      <c r="AJ250" s="584"/>
      <c r="AK250" s="584"/>
      <c r="AL250" s="584"/>
      <c r="AM250" s="584"/>
      <c r="AN250" s="584"/>
      <c r="AO250" s="584"/>
      <c r="AP250" s="584"/>
      <c r="AQ250" s="584"/>
      <c r="AR250" s="584"/>
      <c r="AS250" s="584"/>
      <c r="AT250" s="584"/>
      <c r="AU250" s="584"/>
      <c r="AV250" s="584"/>
      <c r="AW250" s="584"/>
      <c r="AX250" s="584"/>
      <c r="AY250" s="584"/>
      <c r="AZ250" s="584"/>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211"/>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87" customFormat="true" ht="12.75" x14ac:dyDescent="0.2">
      <c r="U251" s="584"/>
      <c r="V251" s="584"/>
      <c r="W251" s="584"/>
      <c r="X251" s="584"/>
      <c r="Y251" s="584"/>
      <c r="Z251" s="584"/>
      <c r="AA251" s="584"/>
      <c r="AB251" s="584"/>
      <c r="AC251" s="584"/>
      <c r="AD251" s="584"/>
      <c r="AE251" s="584"/>
      <c r="AF251" s="584"/>
      <c r="AG251" s="584"/>
      <c r="AH251" s="584"/>
      <c r="AI251" s="584"/>
      <c r="AJ251" s="584"/>
      <c r="AK251" s="584"/>
      <c r="AL251" s="584"/>
      <c r="AM251" s="584"/>
      <c r="AN251" s="584"/>
      <c r="AO251" s="584"/>
      <c r="AP251" s="584"/>
      <c r="AQ251" s="584"/>
      <c r="AR251" s="584"/>
      <c r="AS251" s="584"/>
      <c r="AT251" s="584"/>
      <c r="AU251" s="584"/>
      <c r="AV251" s="584"/>
      <c r="AW251" s="584"/>
      <c r="AX251" s="584"/>
      <c r="AY251" s="584"/>
      <c r="AZ251" s="584"/>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211"/>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87" customFormat="true" ht="12.75" x14ac:dyDescent="0.2">
      <c r="U252" s="584"/>
      <c r="V252" s="584"/>
      <c r="W252" s="584"/>
      <c r="X252" s="584"/>
      <c r="Y252" s="584"/>
      <c r="Z252" s="584"/>
      <c r="AA252" s="584"/>
      <c r="AB252" s="584"/>
      <c r="AC252" s="584"/>
      <c r="AD252" s="584"/>
      <c r="AE252" s="584"/>
      <c r="AF252" s="584"/>
      <c r="AG252" s="584"/>
      <c r="AH252" s="584"/>
      <c r="AI252" s="584"/>
      <c r="AJ252" s="584"/>
      <c r="AK252" s="584"/>
      <c r="AL252" s="584"/>
      <c r="AM252" s="584"/>
      <c r="AN252" s="584"/>
      <c r="AO252" s="584"/>
      <c r="AP252" s="584"/>
      <c r="AQ252" s="584"/>
      <c r="AR252" s="584"/>
      <c r="AS252" s="584"/>
      <c r="AT252" s="584"/>
      <c r="AU252" s="584"/>
      <c r="AV252" s="584"/>
      <c r="AW252" s="584"/>
      <c r="AX252" s="584"/>
      <c r="AY252" s="584"/>
      <c r="AZ252" s="584"/>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211"/>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87" customFormat="true" ht="12.75" x14ac:dyDescent="0.2">
      <c r="U253" s="584"/>
      <c r="V253" s="584"/>
      <c r="W253" s="584"/>
      <c r="X253" s="584"/>
      <c r="Y253" s="584"/>
      <c r="Z253" s="584"/>
      <c r="AA253" s="584"/>
      <c r="AB253" s="584"/>
      <c r="AC253" s="584"/>
      <c r="AD253" s="584"/>
      <c r="AE253" s="584"/>
      <c r="AF253" s="584"/>
      <c r="AG253" s="584"/>
      <c r="AH253" s="584"/>
      <c r="AI253" s="584"/>
      <c r="AJ253" s="584"/>
      <c r="AK253" s="584"/>
      <c r="AL253" s="584"/>
      <c r="AM253" s="584"/>
      <c r="AN253" s="584"/>
      <c r="AO253" s="584"/>
      <c r="AP253" s="584"/>
      <c r="AQ253" s="584"/>
      <c r="AR253" s="584"/>
      <c r="AS253" s="584"/>
      <c r="AT253" s="584"/>
      <c r="AU253" s="584"/>
      <c r="AV253" s="584"/>
      <c r="AW253" s="584"/>
      <c r="AX253" s="584"/>
      <c r="AY253" s="584"/>
      <c r="AZ253" s="584"/>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211"/>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87" customFormat="true" ht="12.75" x14ac:dyDescent="0.2">
      <c r="U254" s="584"/>
      <c r="V254" s="584"/>
      <c r="W254" s="584"/>
      <c r="X254" s="584"/>
      <c r="Y254" s="584"/>
      <c r="Z254" s="584"/>
      <c r="AA254" s="584"/>
      <c r="AB254" s="584"/>
      <c r="AC254" s="584"/>
      <c r="AD254" s="584"/>
      <c r="AE254" s="584"/>
      <c r="AF254" s="584"/>
      <c r="AG254" s="584"/>
      <c r="AH254" s="584"/>
      <c r="AI254" s="584"/>
      <c r="AJ254" s="584"/>
      <c r="AK254" s="584"/>
      <c r="AL254" s="584"/>
      <c r="AM254" s="584"/>
      <c r="AN254" s="584"/>
      <c r="AO254" s="584"/>
      <c r="AP254" s="584"/>
      <c r="AQ254" s="584"/>
      <c r="AR254" s="584"/>
      <c r="AS254" s="584"/>
      <c r="AT254" s="584"/>
      <c r="AU254" s="584"/>
      <c r="AV254" s="584"/>
      <c r="AW254" s="584"/>
      <c r="AX254" s="584"/>
      <c r="AY254" s="584"/>
      <c r="AZ254" s="584"/>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211"/>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87" customFormat="true" ht="12.75" x14ac:dyDescent="0.2">
      <c r="U255" s="584"/>
      <c r="V255" s="584"/>
      <c r="W255" s="584"/>
      <c r="X255" s="584"/>
      <c r="Y255" s="584"/>
      <c r="Z255" s="584"/>
      <c r="AA255" s="584"/>
      <c r="AB255" s="584"/>
      <c r="AC255" s="584"/>
      <c r="AD255" s="584"/>
      <c r="AE255" s="584"/>
      <c r="AF255" s="584"/>
      <c r="AG255" s="584"/>
      <c r="AH255" s="584"/>
      <c r="AI255" s="584"/>
      <c r="AJ255" s="584"/>
      <c r="AK255" s="584"/>
      <c r="AL255" s="584"/>
      <c r="AM255" s="584"/>
      <c r="AN255" s="584"/>
      <c r="AO255" s="584"/>
      <c r="AP255" s="584"/>
      <c r="AQ255" s="584"/>
      <c r="AR255" s="584"/>
      <c r="AS255" s="584"/>
      <c r="AT255" s="584"/>
      <c r="AU255" s="584"/>
      <c r="AV255" s="584"/>
      <c r="AW255" s="584"/>
      <c r="AX255" s="584"/>
      <c r="AY255" s="584"/>
      <c r="AZ255" s="584"/>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211"/>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87" customFormat="true" ht="12.75" x14ac:dyDescent="0.2">
      <c r="U256" s="584"/>
      <c r="V256" s="584"/>
      <c r="W256" s="584"/>
      <c r="X256" s="584"/>
      <c r="Y256" s="584"/>
      <c r="Z256" s="584"/>
      <c r="AA256" s="584"/>
      <c r="AB256" s="584"/>
      <c r="AC256" s="584"/>
      <c r="AD256" s="584"/>
      <c r="AE256" s="584"/>
      <c r="AF256" s="584"/>
      <c r="AG256" s="584"/>
      <c r="AH256" s="584"/>
      <c r="AI256" s="584"/>
      <c r="AJ256" s="584"/>
      <c r="AK256" s="584"/>
      <c r="AL256" s="584"/>
      <c r="AM256" s="584"/>
      <c r="AN256" s="584"/>
      <c r="AO256" s="584"/>
      <c r="AP256" s="584"/>
      <c r="AQ256" s="584"/>
      <c r="AR256" s="584"/>
      <c r="AS256" s="584"/>
      <c r="AT256" s="584"/>
      <c r="AU256" s="584"/>
      <c r="AV256" s="584"/>
      <c r="AW256" s="584"/>
      <c r="AX256" s="584"/>
      <c r="AY256" s="584"/>
      <c r="AZ256" s="584"/>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211"/>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87" customFormat="true" ht="18" customHeight="true" x14ac:dyDescent="0.2">
      <c r="U257" s="584"/>
      <c r="V257" s="584"/>
      <c r="W257" s="584"/>
      <c r="X257" s="584"/>
      <c r="Y257" s="584"/>
      <c r="Z257" s="584"/>
      <c r="AA257" s="584"/>
      <c r="AB257" s="584"/>
      <c r="AC257" s="584"/>
      <c r="AD257" s="584"/>
      <c r="AE257" s="584"/>
      <c r="AF257" s="584"/>
      <c r="AG257" s="584"/>
      <c r="AH257" s="584"/>
      <c r="AI257" s="584"/>
      <c r="AJ257" s="584"/>
      <c r="AK257" s="584"/>
      <c r="AL257" s="584"/>
      <c r="AM257" s="584"/>
      <c r="AN257" s="584"/>
      <c r="AO257" s="584"/>
      <c r="AP257" s="584"/>
      <c r="AQ257" s="584"/>
      <c r="AR257" s="584"/>
      <c r="AS257" s="584"/>
      <c r="AT257" s="584"/>
      <c r="AU257" s="584"/>
      <c r="AV257" s="584"/>
      <c r="AW257" s="584"/>
      <c r="AX257" s="584"/>
      <c r="AY257" s="584"/>
      <c r="AZ257" s="584"/>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211"/>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87" customFormat="true" ht="18" customHeight="true" x14ac:dyDescent="0.2">
      <c r="U258" s="584"/>
      <c r="V258" s="584"/>
      <c r="W258" s="584"/>
      <c r="X258" s="584"/>
      <c r="Y258" s="584"/>
      <c r="Z258" s="584"/>
      <c r="AA258" s="584"/>
      <c r="AB258" s="584"/>
      <c r="AC258" s="584"/>
      <c r="AD258" s="584"/>
      <c r="AE258" s="584"/>
      <c r="AF258" s="584"/>
      <c r="AG258" s="584"/>
      <c r="AH258" s="584"/>
      <c r="AI258" s="584"/>
      <c r="AJ258" s="584"/>
      <c r="AK258" s="584"/>
      <c r="AL258" s="584"/>
      <c r="AM258" s="584"/>
      <c r="AN258" s="584"/>
      <c r="AO258" s="584"/>
      <c r="AP258" s="584"/>
      <c r="AQ258" s="584"/>
      <c r="AR258" s="584"/>
      <c r="AS258" s="584"/>
      <c r="AT258" s="584"/>
      <c r="AU258" s="584"/>
      <c r="AV258" s="584"/>
      <c r="AW258" s="584"/>
      <c r="AX258" s="584"/>
      <c r="AY258" s="584"/>
      <c r="AZ258" s="584"/>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211"/>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U259" s="633"/>
      <c r="V259" s="633"/>
      <c r="W259" s="633"/>
      <c r="X259" s="633"/>
      <c r="Y259" s="633"/>
      <c r="Z259" s="633"/>
      <c r="AA259" s="633"/>
      <c r="AB259" s="633"/>
      <c r="AC259" s="633"/>
      <c r="AD259" s="633"/>
      <c r="AE259" s="633"/>
      <c r="AF259" s="633"/>
      <c r="AG259" s="633"/>
      <c r="AH259" s="633"/>
      <c r="AI259" s="633"/>
      <c r="AJ259" s="633"/>
      <c r="AK259" s="633"/>
      <c r="AL259" s="633"/>
      <c r="AM259" s="633"/>
      <c r="AN259" s="633"/>
      <c r="AO259" s="633"/>
      <c r="AP259" s="633"/>
      <c r="AQ259" s="633"/>
      <c r="AR259" s="633"/>
      <c r="AS259" s="633"/>
      <c r="AT259" s="633"/>
      <c r="AU259" s="633"/>
      <c r="AV259" s="633"/>
      <c r="AW259" s="633"/>
      <c r="AX259" s="633"/>
      <c r="AY259" s="633"/>
      <c r="AZ259" s="633"/>
      <c r="BA259" s="217" t="s">
        <v>128</v>
      </c>
      <c r="BB259" s="137" t="s">
        <v>85</v>
      </c>
      <c r="BC259" s="2369" t="s">
        <v>114</v>
      </c>
      <c r="BD259" s="2370"/>
      <c r="BE259" s="2370"/>
      <c r="BF259" s="2370"/>
      <c r="BG259" s="2371"/>
      <c r="BH259" s="2372" t="s">
        <v>39</v>
      </c>
      <c r="BI259" s="2370"/>
      <c r="BJ259" s="2370"/>
      <c r="BK259" s="2370"/>
      <c r="BL259" s="2371"/>
      <c r="BM259" s="2372" t="s">
        <v>38</v>
      </c>
      <c r="BN259" s="2370"/>
      <c r="BO259" s="2370"/>
      <c r="BP259" s="2370"/>
      <c r="BQ259" s="2373"/>
      <c r="BR259" s="1836" t="s">
        <v>137</v>
      </c>
      <c r="BS259" s="1837"/>
      <c r="BT259" s="1837"/>
      <c r="BU259" s="2005"/>
      <c r="BV259" s="2005"/>
      <c r="BW259" s="2005"/>
      <c r="BX259" s="2005"/>
      <c r="BY259" s="2006"/>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12.75" x14ac:dyDescent="0.2">
      <c r="U260" s="633"/>
      <c r="V260" s="633"/>
      <c r="W260" s="633"/>
      <c r="X260" s="633"/>
      <c r="Y260" s="633"/>
      <c r="Z260" s="633"/>
      <c r="AA260" s="633"/>
      <c r="AB260" s="633"/>
      <c r="AC260" s="633"/>
      <c r="AD260" s="633"/>
      <c r="AE260" s="633"/>
      <c r="AF260" s="633"/>
      <c r="AG260" s="633"/>
      <c r="AH260" s="633"/>
      <c r="AI260" s="633"/>
      <c r="AJ260" s="633"/>
      <c r="AK260" s="633"/>
      <c r="AL260" s="633"/>
      <c r="AM260" s="633"/>
      <c r="AN260" s="633"/>
      <c r="AO260" s="633"/>
      <c r="AP260" s="633"/>
      <c r="AQ260" s="633"/>
      <c r="AR260" s="633"/>
      <c r="AS260" s="633"/>
      <c r="AT260" s="633"/>
      <c r="AU260" s="633"/>
      <c r="AV260" s="633"/>
      <c r="AW260" s="633"/>
      <c r="AX260" s="633"/>
      <c r="AY260" s="633"/>
      <c r="AZ260" s="633"/>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146</v>
      </c>
      <c r="BS260" s="178" t="s">
        <v>147</v>
      </c>
      <c r="BT260" s="1931" t="s">
        <v>148</v>
      </c>
      <c r="BU260" s="2007"/>
      <c r="BV260" s="2007"/>
      <c r="BW260" s="2007"/>
      <c r="BX260" s="2007"/>
      <c r="BY260" s="2008"/>
      <c r="BZ260" s="2008"/>
      <c r="CA260" s="2008"/>
      <c r="CB260" s="2008"/>
      <c r="CC260" s="2008"/>
      <c r="CD260" s="2008"/>
      <c r="CE260" s="2008"/>
      <c r="CF260" s="2008"/>
      <c r="CG260" s="2008"/>
      <c r="CH260" s="2008"/>
      <c r="CI260" s="2008"/>
      <c r="CJ260" s="2008"/>
      <c r="CK260" s="2008"/>
      <c r="CL260" s="2008"/>
      <c r="CM260" s="2008"/>
      <c r="CN260" s="2008"/>
      <c r="CO260" s="2008"/>
      <c r="CP260" s="2008"/>
      <c r="CQ260" s="2008"/>
      <c r="CR260" s="2008"/>
      <c r="CS260" s="2008"/>
      <c r="CT260" s="2008"/>
      <c r="CU260" s="2008"/>
      <c r="CV260" s="2008"/>
      <c r="CW260" s="2008"/>
      <c r="CX260" s="2008"/>
      <c r="CY260" s="2008"/>
      <c r="CZ260" s="2008"/>
    </row>
    <row r="261" s="135" customFormat="true" ht="15" customHeight="true" x14ac:dyDescent="0.2">
      <c r="U261" s="633"/>
      <c r="V261" s="633"/>
      <c r="W261" s="633"/>
      <c r="X261" s="633"/>
      <c r="Y261" s="633"/>
      <c r="Z261" s="633"/>
      <c r="AA261" s="633"/>
      <c r="AB261" s="633"/>
      <c r="AC261" s="633"/>
      <c r="AD261" s="633"/>
      <c r="AE261" s="633"/>
      <c r="AF261" s="633"/>
      <c r="AG261" s="633"/>
      <c r="AH261" s="633"/>
      <c r="AI261" s="633"/>
      <c r="AJ261" s="633"/>
      <c r="AK261" s="633"/>
      <c r="AL261" s="633"/>
      <c r="AM261" s="633"/>
      <c r="AN261" s="633"/>
      <c r="AO261" s="633"/>
      <c r="AP261" s="633"/>
      <c r="AQ261" s="633"/>
      <c r="AR261" s="633"/>
      <c r="AS261" s="633"/>
      <c r="AT261" s="633"/>
      <c r="AU261" s="633"/>
      <c r="AV261" s="633"/>
      <c r="AW261" s="633"/>
      <c r="AX261" s="633"/>
      <c r="AY261" s="633"/>
      <c r="AZ261" s="633"/>
      <c r="BA261" s="2374" t="s">
        <v>73</v>
      </c>
      <c r="BB261" s="294" t="s">
        <v>50</v>
      </c>
      <c r="BC261" s="1051" t="s">
        <v>36</v>
      </c>
      <c r="BD261" s="1070" t="s">
        <v>36</v>
      </c>
      <c r="BE261" s="1070" t="s">
        <v>36</v>
      </c>
      <c r="BF261" s="1070" t="s">
        <v>36</v>
      </c>
      <c r="BG261" s="1090" t="s">
        <v>36</v>
      </c>
      <c r="BH261" s="1110" t="s">
        <v>36</v>
      </c>
      <c r="BI261" s="1070" t="s">
        <v>36</v>
      </c>
      <c r="BJ261" s="1070" t="s">
        <v>36</v>
      </c>
      <c r="BK261" s="1070" t="s">
        <v>36</v>
      </c>
      <c r="BL261" s="1090" t="s">
        <v>36</v>
      </c>
      <c r="BM261" s="1110" t="s">
        <v>36</v>
      </c>
      <c r="BN261" s="1070" t="s">
        <v>36</v>
      </c>
      <c r="BO261" s="1070" t="s">
        <v>36</v>
      </c>
      <c r="BP261" s="1070" t="s">
        <v>36</v>
      </c>
      <c r="BQ261" s="1090" t="s">
        <v>36</v>
      </c>
      <c r="BR261" s="1110" t="s">
        <v>36</v>
      </c>
      <c r="BS261" s="1070" t="s">
        <v>36</v>
      </c>
      <c r="BT261" s="1932" t="s">
        <v>36</v>
      </c>
      <c r="BU261" s="2009"/>
      <c r="BV261" s="2009"/>
      <c r="BW261" s="2009"/>
      <c r="BX261" s="2009"/>
      <c r="BY261" s="2010"/>
      <c r="BZ261" s="2010"/>
      <c r="CA261" s="2010"/>
      <c r="CB261" s="2010"/>
      <c r="CC261" s="2010"/>
      <c r="CD261" s="2010"/>
      <c r="CE261" s="2010"/>
      <c r="CF261" s="2010"/>
      <c r="CG261" s="2010"/>
      <c r="CH261" s="2010"/>
      <c r="CI261" s="2010"/>
      <c r="CJ261" s="2010"/>
      <c r="CK261" s="2010"/>
      <c r="CL261" s="2010"/>
      <c r="CM261" s="2010"/>
      <c r="CN261" s="2010"/>
      <c r="CO261" s="2010"/>
      <c r="CP261" s="2010"/>
      <c r="CQ261" s="2010"/>
      <c r="CR261" s="2010"/>
      <c r="CS261" s="2010"/>
      <c r="CT261" s="2010"/>
      <c r="CU261" s="2010"/>
      <c r="CV261" s="2010"/>
      <c r="CW261" s="2010"/>
      <c r="CX261" s="2010"/>
      <c r="CY261" s="2010"/>
      <c r="CZ261" s="2010"/>
    </row>
    <row r="262" s="135" customFormat="true" ht="15" customHeight="true" x14ac:dyDescent="0.2">
      <c r="U262" s="633"/>
      <c r="V262" s="633"/>
      <c r="W262" s="633"/>
      <c r="X262" s="633"/>
      <c r="Y262" s="633"/>
      <c r="Z262" s="633"/>
      <c r="AA262" s="633"/>
      <c r="AB262" s="633"/>
      <c r="AC262" s="633"/>
      <c r="AD262" s="633"/>
      <c r="AE262" s="633"/>
      <c r="AF262" s="633"/>
      <c r="AG262" s="633"/>
      <c r="AH262" s="633"/>
      <c r="AI262" s="633"/>
      <c r="AJ262" s="633"/>
      <c r="AK262" s="633"/>
      <c r="AL262" s="633"/>
      <c r="AM262" s="633"/>
      <c r="AN262" s="633"/>
      <c r="AO262" s="633"/>
      <c r="AP262" s="633"/>
      <c r="AQ262" s="633"/>
      <c r="AR262" s="633"/>
      <c r="AS262" s="633"/>
      <c r="AT262" s="633"/>
      <c r="AU262" s="633"/>
      <c r="AV262" s="633"/>
      <c r="AW262" s="633"/>
      <c r="AX262" s="633"/>
      <c r="AY262" s="633"/>
      <c r="AZ262" s="633"/>
      <c r="BA262" s="2346"/>
      <c r="BB262" s="295" t="s">
        <v>49</v>
      </c>
      <c r="BC262" s="1052" t="s">
        <v>36</v>
      </c>
      <c r="BD262" s="1071" t="s">
        <v>36</v>
      </c>
      <c r="BE262" s="1071" t="s">
        <v>36</v>
      </c>
      <c r="BF262" s="1071" t="s">
        <v>36</v>
      </c>
      <c r="BG262" s="1091" t="s">
        <v>36</v>
      </c>
      <c r="BH262" s="1111" t="s">
        <v>36</v>
      </c>
      <c r="BI262" s="1071" t="s">
        <v>36</v>
      </c>
      <c r="BJ262" s="1071" t="s">
        <v>36</v>
      </c>
      <c r="BK262" s="1071" t="s">
        <v>36</v>
      </c>
      <c r="BL262" s="1091" t="s">
        <v>36</v>
      </c>
      <c r="BM262" s="1111" t="s">
        <v>36</v>
      </c>
      <c r="BN262" s="1071" t="s">
        <v>36</v>
      </c>
      <c r="BO262" s="1071" t="s">
        <v>36</v>
      </c>
      <c r="BP262" s="1071" t="s">
        <v>36</v>
      </c>
      <c r="BQ262" s="1091" t="s">
        <v>36</v>
      </c>
      <c r="BR262" s="1111" t="s">
        <v>36</v>
      </c>
      <c r="BS262" s="1071" t="s">
        <v>36</v>
      </c>
      <c r="BT262" s="1933" t="s">
        <v>36</v>
      </c>
      <c r="BU262" s="2011"/>
      <c r="BV262" s="2011"/>
      <c r="BW262" s="2011"/>
      <c r="BX262" s="2011"/>
      <c r="BY262" s="2012"/>
      <c r="BZ262" s="2012"/>
      <c r="CA262" s="2012"/>
      <c r="CB262" s="2012"/>
      <c r="CC262" s="2012"/>
      <c r="CD262" s="2012"/>
      <c r="CE262" s="2012"/>
      <c r="CF262" s="2012"/>
      <c r="CG262" s="2012"/>
      <c r="CH262" s="2012"/>
      <c r="CI262" s="2012"/>
      <c r="CJ262" s="2012"/>
      <c r="CK262" s="2012"/>
      <c r="CL262" s="2012"/>
      <c r="CM262" s="2012"/>
      <c r="CN262" s="2012"/>
      <c r="CO262" s="2012"/>
      <c r="CP262" s="2012"/>
      <c r="CQ262" s="2012"/>
      <c r="CR262" s="2012"/>
      <c r="CS262" s="2012"/>
      <c r="CT262" s="2012"/>
      <c r="CU262" s="2012"/>
      <c r="CV262" s="2012"/>
      <c r="CW262" s="2012"/>
      <c r="CX262" s="2012"/>
      <c r="CY262" s="2012"/>
      <c r="CZ262" s="2012"/>
    </row>
    <row r="263" s="135" customFormat="true" ht="15" customHeight="true" x14ac:dyDescent="0.2">
      <c r="U263" s="633"/>
      <c r="V263" s="633"/>
      <c r="W263" s="633"/>
      <c r="X263" s="633"/>
      <c r="Y263" s="633"/>
      <c r="Z263" s="633"/>
      <c r="AA263" s="633"/>
      <c r="AB263" s="633"/>
      <c r="AC263" s="633"/>
      <c r="AD263" s="633"/>
      <c r="AE263" s="633"/>
      <c r="AF263" s="633"/>
      <c r="AG263" s="633"/>
      <c r="AH263" s="633"/>
      <c r="AI263" s="633"/>
      <c r="AJ263" s="633"/>
      <c r="AK263" s="633"/>
      <c r="AL263" s="633"/>
      <c r="AM263" s="633"/>
      <c r="AN263" s="633"/>
      <c r="AO263" s="633"/>
      <c r="AP263" s="633"/>
      <c r="AQ263" s="633"/>
      <c r="AR263" s="633"/>
      <c r="AS263" s="633"/>
      <c r="AT263" s="633"/>
      <c r="AU263" s="633"/>
      <c r="AV263" s="633"/>
      <c r="AW263" s="633"/>
      <c r="AX263" s="633"/>
      <c r="AY263" s="633"/>
      <c r="AZ263" s="633"/>
      <c r="BA263" s="2346"/>
      <c r="BB263" s="295" t="s">
        <v>112</v>
      </c>
      <c r="BC263" s="1052" t="s">
        <v>36</v>
      </c>
      <c r="BD263" s="1071" t="s">
        <v>36</v>
      </c>
      <c r="BE263" s="1071" t="s">
        <v>36</v>
      </c>
      <c r="BF263" s="1071" t="s">
        <v>36</v>
      </c>
      <c r="BG263" s="1091" t="s">
        <v>36</v>
      </c>
      <c r="BH263" s="1111" t="s">
        <v>36</v>
      </c>
      <c r="BI263" s="1071" t="s">
        <v>36</v>
      </c>
      <c r="BJ263" s="1071" t="s">
        <v>36</v>
      </c>
      <c r="BK263" s="1071" t="s">
        <v>36</v>
      </c>
      <c r="BL263" s="1091" t="s">
        <v>36</v>
      </c>
      <c r="BM263" s="1111" t="s">
        <v>36</v>
      </c>
      <c r="BN263" s="1071" t="s">
        <v>36</v>
      </c>
      <c r="BO263" s="1071" t="s">
        <v>36</v>
      </c>
      <c r="BP263" s="1071" t="s">
        <v>36</v>
      </c>
      <c r="BQ263" s="1091" t="s">
        <v>36</v>
      </c>
      <c r="BR263" s="1111" t="s">
        <v>36</v>
      </c>
      <c r="BS263" s="1071" t="s">
        <v>36</v>
      </c>
      <c r="BT263" s="1933" t="s">
        <v>36</v>
      </c>
      <c r="BU263" s="2011"/>
      <c r="BV263" s="2011"/>
      <c r="BW263" s="2011"/>
      <c r="BX263" s="2011"/>
      <c r="BY263" s="2012"/>
      <c r="BZ263" s="2012"/>
      <c r="CA263" s="2012"/>
      <c r="CB263" s="2012"/>
      <c r="CC263" s="2012"/>
      <c r="CD263" s="2012"/>
      <c r="CE263" s="2012"/>
      <c r="CF263" s="2012"/>
      <c r="CG263" s="2012"/>
      <c r="CH263" s="2012"/>
      <c r="CI263" s="2012"/>
      <c r="CJ263" s="2012"/>
      <c r="CK263" s="2012"/>
      <c r="CL263" s="2012"/>
      <c r="CM263" s="2012"/>
      <c r="CN263" s="2012"/>
      <c r="CO263" s="2012"/>
      <c r="CP263" s="2012"/>
      <c r="CQ263" s="2012"/>
      <c r="CR263" s="2012"/>
      <c r="CS263" s="2012"/>
      <c r="CT263" s="2012"/>
      <c r="CU263" s="2012"/>
      <c r="CV263" s="2012"/>
      <c r="CW263" s="2012"/>
      <c r="CX263" s="2012"/>
      <c r="CY263" s="2012"/>
      <c r="CZ263" s="2012"/>
    </row>
    <row r="264" s="135" customFormat="true" ht="15" customHeight="true" x14ac:dyDescent="0.2">
      <c r="U264" s="633"/>
      <c r="V264" s="633"/>
      <c r="W264" s="633"/>
      <c r="X264" s="633"/>
      <c r="Y264" s="633"/>
      <c r="Z264" s="633"/>
      <c r="AA264" s="633"/>
      <c r="AB264" s="633"/>
      <c r="AC264" s="633"/>
      <c r="AD264" s="633"/>
      <c r="AE264" s="633"/>
      <c r="AF264" s="633"/>
      <c r="AG264" s="633"/>
      <c r="AH264" s="633"/>
      <c r="AI264" s="633"/>
      <c r="AJ264" s="633"/>
      <c r="AK264" s="633"/>
      <c r="AL264" s="633"/>
      <c r="AM264" s="633"/>
      <c r="AN264" s="633"/>
      <c r="AO264" s="633"/>
      <c r="AP264" s="633"/>
      <c r="AQ264" s="633"/>
      <c r="AR264" s="633"/>
      <c r="AS264" s="633"/>
      <c r="AT264" s="633"/>
      <c r="AU264" s="633"/>
      <c r="AV264" s="633"/>
      <c r="AW264" s="633"/>
      <c r="AX264" s="633"/>
      <c r="AY264" s="633"/>
      <c r="AZ264" s="633"/>
      <c r="BA264" s="2346" t="s">
        <v>74</v>
      </c>
      <c r="BB264" s="295" t="s">
        <v>88</v>
      </c>
      <c r="BC264" s="1052" t="s">
        <v>36</v>
      </c>
      <c r="BD264" s="1071" t="s">
        <v>36</v>
      </c>
      <c r="BE264" s="1071" t="s">
        <v>36</v>
      </c>
      <c r="BF264" s="1071" t="s">
        <v>36</v>
      </c>
      <c r="BG264" s="1091" t="s">
        <v>36</v>
      </c>
      <c r="BH264" s="1111" t="s">
        <v>36</v>
      </c>
      <c r="BI264" s="1071" t="s">
        <v>36</v>
      </c>
      <c r="BJ264" s="1071" t="s">
        <v>36</v>
      </c>
      <c r="BK264" s="1071" t="s">
        <v>36</v>
      </c>
      <c r="BL264" s="1091" t="s">
        <v>36</v>
      </c>
      <c r="BM264" s="1111" t="s">
        <v>36</v>
      </c>
      <c r="BN264" s="1071" t="s">
        <v>36</v>
      </c>
      <c r="BO264" s="1071" t="s">
        <v>36</v>
      </c>
      <c r="BP264" s="1071" t="s">
        <v>36</v>
      </c>
      <c r="BQ264" s="1091" t="s">
        <v>36</v>
      </c>
      <c r="BR264" s="1111" t="s">
        <v>36</v>
      </c>
      <c r="BS264" s="1071" t="s">
        <v>36</v>
      </c>
      <c r="BT264" s="1933" t="s">
        <v>36</v>
      </c>
      <c r="BU264" s="2011"/>
      <c r="BV264" s="2011"/>
      <c r="BW264" s="2011"/>
      <c r="BX264" s="2011"/>
      <c r="BY264" s="2012"/>
      <c r="BZ264" s="2012"/>
      <c r="CA264" s="2012"/>
      <c r="CB264" s="2012"/>
      <c r="CC264" s="2012"/>
      <c r="CD264" s="2012"/>
      <c r="CE264" s="2012"/>
      <c r="CF264" s="2012"/>
      <c r="CG264" s="2012"/>
      <c r="CH264" s="2012"/>
      <c r="CI264" s="2012"/>
      <c r="CJ264" s="2012"/>
      <c r="CK264" s="2012"/>
      <c r="CL264" s="2012"/>
      <c r="CM264" s="2012"/>
      <c r="CN264" s="2012"/>
      <c r="CO264" s="2012"/>
      <c r="CP264" s="2012"/>
      <c r="CQ264" s="2012"/>
      <c r="CR264" s="2012"/>
      <c r="CS264" s="2012"/>
      <c r="CT264" s="2012"/>
      <c r="CU264" s="2012"/>
      <c r="CV264" s="2012"/>
      <c r="CW264" s="2012"/>
      <c r="CX264" s="2012"/>
      <c r="CY264" s="2012"/>
      <c r="CZ264" s="2012"/>
    </row>
    <row r="265" s="135" customFormat="true" ht="15" customHeight="true" x14ac:dyDescent="0.2">
      <c r="U265" s="633"/>
      <c r="V265" s="633"/>
      <c r="W265" s="633"/>
      <c r="X265" s="633"/>
      <c r="Y265" s="633"/>
      <c r="Z265" s="633"/>
      <c r="AA265" s="633"/>
      <c r="AB265" s="633"/>
      <c r="AC265" s="633"/>
      <c r="AD265" s="633"/>
      <c r="AE265" s="633"/>
      <c r="AF265" s="633"/>
      <c r="AG265" s="633"/>
      <c r="AH265" s="633"/>
      <c r="AI265" s="633"/>
      <c r="AJ265" s="633"/>
      <c r="AK265" s="633"/>
      <c r="AL265" s="633"/>
      <c r="AM265" s="633"/>
      <c r="AN265" s="633"/>
      <c r="AO265" s="633"/>
      <c r="AP265" s="633"/>
      <c r="AQ265" s="633"/>
      <c r="AR265" s="633"/>
      <c r="AS265" s="633"/>
      <c r="AT265" s="633"/>
      <c r="AU265" s="633"/>
      <c r="AV265" s="633"/>
      <c r="AW265" s="633"/>
      <c r="AX265" s="633"/>
      <c r="AY265" s="633"/>
      <c r="AZ265" s="633"/>
      <c r="BA265" s="2346"/>
      <c r="BB265" s="295" t="s">
        <v>89</v>
      </c>
      <c r="BC265" s="1052" t="s">
        <v>36</v>
      </c>
      <c r="BD265" s="1071" t="s">
        <v>36</v>
      </c>
      <c r="BE265" s="1071" t="s">
        <v>36</v>
      </c>
      <c r="BF265" s="1071" t="s">
        <v>36</v>
      </c>
      <c r="BG265" s="1091" t="s">
        <v>36</v>
      </c>
      <c r="BH265" s="1111" t="s">
        <v>36</v>
      </c>
      <c r="BI265" s="1071" t="s">
        <v>36</v>
      </c>
      <c r="BJ265" s="1071" t="s">
        <v>36</v>
      </c>
      <c r="BK265" s="1071" t="s">
        <v>36</v>
      </c>
      <c r="BL265" s="1091" t="s">
        <v>36</v>
      </c>
      <c r="BM265" s="1111" t="s">
        <v>36</v>
      </c>
      <c r="BN265" s="1071" t="s">
        <v>36</v>
      </c>
      <c r="BO265" s="1071" t="s">
        <v>36</v>
      </c>
      <c r="BP265" s="1071" t="s">
        <v>36</v>
      </c>
      <c r="BQ265" s="1091" t="s">
        <v>36</v>
      </c>
      <c r="BR265" s="1111" t="s">
        <v>36</v>
      </c>
      <c r="BS265" s="1071" t="s">
        <v>36</v>
      </c>
      <c r="BT265" s="1933" t="s">
        <v>36</v>
      </c>
      <c r="BU265" s="2011"/>
      <c r="BV265" s="2011"/>
      <c r="BW265" s="2011"/>
      <c r="BX265" s="2011"/>
      <c r="BY265" s="2012"/>
      <c r="BZ265" s="2012"/>
      <c r="CA265" s="2012"/>
      <c r="CB265" s="2012"/>
      <c r="CC265" s="2012"/>
      <c r="CD265" s="2012"/>
      <c r="CE265" s="2012"/>
      <c r="CF265" s="2012"/>
      <c r="CG265" s="2012"/>
      <c r="CH265" s="2012"/>
      <c r="CI265" s="2012"/>
      <c r="CJ265" s="2012"/>
      <c r="CK265" s="2012"/>
      <c r="CL265" s="2012"/>
      <c r="CM265" s="2012"/>
      <c r="CN265" s="2012"/>
      <c r="CO265" s="2012"/>
      <c r="CP265" s="2012"/>
      <c r="CQ265" s="2012"/>
      <c r="CR265" s="2012"/>
      <c r="CS265" s="2012"/>
      <c r="CT265" s="2012"/>
      <c r="CU265" s="2012"/>
      <c r="CV265" s="2012"/>
      <c r="CW265" s="2012"/>
      <c r="CX265" s="2012"/>
      <c r="CY265" s="2012"/>
      <c r="CZ265" s="2012"/>
    </row>
    <row r="266" s="135" customFormat="true" ht="15" customHeight="true" x14ac:dyDescent="0.2">
      <c r="U266" s="633"/>
      <c r="V266" s="633"/>
      <c r="W266" s="633"/>
      <c r="X266" s="633"/>
      <c r="Y266" s="633"/>
      <c r="Z266" s="633"/>
      <c r="AA266" s="633"/>
      <c r="AB266" s="633"/>
      <c r="AC266" s="633"/>
      <c r="AD266" s="633"/>
      <c r="AE266" s="633"/>
      <c r="AF266" s="633"/>
      <c r="AG266" s="633"/>
      <c r="AH266" s="633"/>
      <c r="AI266" s="633"/>
      <c r="AJ266" s="633"/>
      <c r="AK266" s="633"/>
      <c r="AL266" s="633"/>
      <c r="AM266" s="633"/>
      <c r="AN266" s="633"/>
      <c r="AO266" s="633"/>
      <c r="AP266" s="633"/>
      <c r="AQ266" s="633"/>
      <c r="AR266" s="633"/>
      <c r="AS266" s="633"/>
      <c r="AT266" s="633"/>
      <c r="AU266" s="633"/>
      <c r="AV266" s="633"/>
      <c r="AW266" s="633"/>
      <c r="AX266" s="633"/>
      <c r="AY266" s="633"/>
      <c r="AZ266" s="633"/>
      <c r="BA266" s="2346"/>
      <c r="BB266" s="295" t="s">
        <v>90</v>
      </c>
      <c r="BC266" s="1052" t="s">
        <v>36</v>
      </c>
      <c r="BD266" s="1071" t="s">
        <v>36</v>
      </c>
      <c r="BE266" s="1071" t="s">
        <v>36</v>
      </c>
      <c r="BF266" s="1071" t="s">
        <v>36</v>
      </c>
      <c r="BG266" s="1091" t="s">
        <v>36</v>
      </c>
      <c r="BH266" s="1111" t="s">
        <v>36</v>
      </c>
      <c r="BI266" s="1071" t="s">
        <v>36</v>
      </c>
      <c r="BJ266" s="1071" t="s">
        <v>36</v>
      </c>
      <c r="BK266" s="1071" t="s">
        <v>36</v>
      </c>
      <c r="BL266" s="1091" t="s">
        <v>36</v>
      </c>
      <c r="BM266" s="1111" t="s">
        <v>36</v>
      </c>
      <c r="BN266" s="1071" t="s">
        <v>36</v>
      </c>
      <c r="BO266" s="1071" t="s">
        <v>36</v>
      </c>
      <c r="BP266" s="1071" t="s">
        <v>36</v>
      </c>
      <c r="BQ266" s="1091" t="s">
        <v>36</v>
      </c>
      <c r="BR266" s="1111" t="s">
        <v>36</v>
      </c>
      <c r="BS266" s="1071" t="s">
        <v>36</v>
      </c>
      <c r="BT266" s="1933" t="s">
        <v>36</v>
      </c>
      <c r="BU266" s="2011"/>
      <c r="BV266" s="2011"/>
      <c r="BW266" s="2011"/>
      <c r="BX266" s="2011"/>
      <c r="BY266" s="2012"/>
      <c r="BZ266" s="2012"/>
      <c r="CA266" s="2012"/>
      <c r="CB266" s="2012"/>
      <c r="CC266" s="2012"/>
      <c r="CD266" s="2012"/>
      <c r="CE266" s="2012"/>
      <c r="CF266" s="2012"/>
      <c r="CG266" s="2012"/>
      <c r="CH266" s="2012"/>
      <c r="CI266" s="2012"/>
      <c r="CJ266" s="2012"/>
      <c r="CK266" s="2012"/>
      <c r="CL266" s="2012"/>
      <c r="CM266" s="2012"/>
      <c r="CN266" s="2012"/>
      <c r="CO266" s="2012"/>
      <c r="CP266" s="2012"/>
      <c r="CQ266" s="2012"/>
      <c r="CR266" s="2012"/>
      <c r="CS266" s="2012"/>
      <c r="CT266" s="2012"/>
      <c r="CU266" s="2012"/>
      <c r="CV266" s="2012"/>
      <c r="CW266" s="2012"/>
      <c r="CX266" s="2012"/>
      <c r="CY266" s="2012"/>
      <c r="CZ266" s="2012"/>
    </row>
    <row r="267" s="135" customFormat="true" ht="15" customHeight="true" x14ac:dyDescent="0.2">
      <c r="U267" s="633"/>
      <c r="V267" s="633"/>
      <c r="W267" s="633"/>
      <c r="X267" s="633"/>
      <c r="Y267" s="633"/>
      <c r="Z267" s="633"/>
      <c r="AA267" s="633"/>
      <c r="AB267" s="633"/>
      <c r="AC267" s="633"/>
      <c r="AD267" s="633"/>
      <c r="AE267" s="633"/>
      <c r="AF267" s="633"/>
      <c r="AG267" s="633"/>
      <c r="AH267" s="633"/>
      <c r="AI267" s="633"/>
      <c r="AJ267" s="633"/>
      <c r="AK267" s="633"/>
      <c r="AL267" s="633"/>
      <c r="AM267" s="633"/>
      <c r="AN267" s="633"/>
      <c r="AO267" s="633"/>
      <c r="AP267" s="633"/>
      <c r="AQ267" s="633"/>
      <c r="AR267" s="633"/>
      <c r="AS267" s="633"/>
      <c r="AT267" s="633"/>
      <c r="AU267" s="633"/>
      <c r="AV267" s="633"/>
      <c r="AW267" s="633"/>
      <c r="AX267" s="633"/>
      <c r="AY267" s="633"/>
      <c r="AZ267" s="633"/>
      <c r="BA267" s="2346"/>
      <c r="BB267" s="295" t="s">
        <v>112</v>
      </c>
      <c r="BC267" s="1052" t="s">
        <v>36</v>
      </c>
      <c r="BD267" s="1071" t="s">
        <v>36</v>
      </c>
      <c r="BE267" s="1071" t="s">
        <v>36</v>
      </c>
      <c r="BF267" s="1071" t="s">
        <v>36</v>
      </c>
      <c r="BG267" s="1091" t="s">
        <v>36</v>
      </c>
      <c r="BH267" s="1111" t="s">
        <v>36</v>
      </c>
      <c r="BI267" s="1071" t="s">
        <v>36</v>
      </c>
      <c r="BJ267" s="1071" t="s">
        <v>36</v>
      </c>
      <c r="BK267" s="1071" t="s">
        <v>36</v>
      </c>
      <c r="BL267" s="1091" t="s">
        <v>36</v>
      </c>
      <c r="BM267" s="1111" t="s">
        <v>36</v>
      </c>
      <c r="BN267" s="1071" t="s">
        <v>36</v>
      </c>
      <c r="BO267" s="1071" t="s">
        <v>36</v>
      </c>
      <c r="BP267" s="1071" t="s">
        <v>36</v>
      </c>
      <c r="BQ267" s="1091" t="s">
        <v>36</v>
      </c>
      <c r="BR267" s="1111" t="s">
        <v>36</v>
      </c>
      <c r="BS267" s="1071" t="s">
        <v>36</v>
      </c>
      <c r="BT267" s="1933" t="s">
        <v>36</v>
      </c>
      <c r="BU267" s="2011"/>
      <c r="BV267" s="2011"/>
      <c r="BW267" s="2011"/>
      <c r="BX267" s="2011"/>
      <c r="BY267" s="2012"/>
      <c r="BZ267" s="2012"/>
      <c r="CA267" s="2012"/>
      <c r="CB267" s="2012"/>
      <c r="CC267" s="2012"/>
      <c r="CD267" s="2012"/>
      <c r="CE267" s="2012"/>
      <c r="CF267" s="2012"/>
      <c r="CG267" s="2012"/>
      <c r="CH267" s="2012"/>
      <c r="CI267" s="2012"/>
      <c r="CJ267" s="2012"/>
      <c r="CK267" s="2012"/>
      <c r="CL267" s="2012"/>
      <c r="CM267" s="2012"/>
      <c r="CN267" s="2012"/>
      <c r="CO267" s="2012"/>
      <c r="CP267" s="2012"/>
      <c r="CQ267" s="2012"/>
      <c r="CR267" s="2012"/>
      <c r="CS267" s="2012"/>
      <c r="CT267" s="2012"/>
      <c r="CU267" s="2012"/>
      <c r="CV267" s="2012"/>
      <c r="CW267" s="2012"/>
      <c r="CX267" s="2012"/>
      <c r="CY267" s="2012"/>
      <c r="CZ267" s="2012"/>
    </row>
    <row r="268" s="135" customFormat="true" ht="15" customHeight="true" x14ac:dyDescent="0.2">
      <c r="U268" s="633"/>
      <c r="V268" s="633"/>
      <c r="W268" s="633"/>
      <c r="X268" s="633"/>
      <c r="Y268" s="633"/>
      <c r="Z268" s="633"/>
      <c r="AA268" s="633"/>
      <c r="AB268" s="633"/>
      <c r="AC268" s="633"/>
      <c r="AD268" s="633"/>
      <c r="AE268" s="633"/>
      <c r="AF268" s="633"/>
      <c r="AG268" s="633"/>
      <c r="AH268" s="633"/>
      <c r="AI268" s="633"/>
      <c r="AJ268" s="633"/>
      <c r="AK268" s="633"/>
      <c r="AL268" s="633"/>
      <c r="AM268" s="633"/>
      <c r="AN268" s="633"/>
      <c r="AO268" s="633"/>
      <c r="AP268" s="633"/>
      <c r="AQ268" s="633"/>
      <c r="AR268" s="633"/>
      <c r="AS268" s="633"/>
      <c r="AT268" s="633"/>
      <c r="AU268" s="633"/>
      <c r="AV268" s="633"/>
      <c r="AW268" s="633"/>
      <c r="AX268" s="633"/>
      <c r="AY268" s="633"/>
      <c r="AZ268" s="633"/>
      <c r="BA268" s="2346" t="s">
        <v>115</v>
      </c>
      <c r="BB268" s="295" t="s">
        <v>88</v>
      </c>
      <c r="BC268" s="1052" t="s">
        <v>36</v>
      </c>
      <c r="BD268" s="1071" t="s">
        <v>36</v>
      </c>
      <c r="BE268" s="1071" t="s">
        <v>36</v>
      </c>
      <c r="BF268" s="1071" t="s">
        <v>36</v>
      </c>
      <c r="BG268" s="1091" t="s">
        <v>36</v>
      </c>
      <c r="BH268" s="1111" t="s">
        <v>36</v>
      </c>
      <c r="BI268" s="1071" t="s">
        <v>36</v>
      </c>
      <c r="BJ268" s="1071" t="s">
        <v>36</v>
      </c>
      <c r="BK268" s="1071" t="s">
        <v>36</v>
      </c>
      <c r="BL268" s="1091" t="s">
        <v>36</v>
      </c>
      <c r="BM268" s="1111" t="s">
        <v>36</v>
      </c>
      <c r="BN268" s="1071" t="s">
        <v>36</v>
      </c>
      <c r="BO268" s="1071" t="s">
        <v>36</v>
      </c>
      <c r="BP268" s="1071" t="s">
        <v>36</v>
      </c>
      <c r="BQ268" s="1091" t="s">
        <v>36</v>
      </c>
      <c r="BR268" s="1111" t="s">
        <v>36</v>
      </c>
      <c r="BS268" s="1071" t="s">
        <v>36</v>
      </c>
      <c r="BT268" s="1933" t="s">
        <v>36</v>
      </c>
      <c r="BU268" s="2011"/>
      <c r="BV268" s="2011"/>
      <c r="BW268" s="2011"/>
      <c r="BX268" s="2011"/>
      <c r="BY268" s="2012"/>
      <c r="BZ268" s="2012"/>
      <c r="CA268" s="2012"/>
      <c r="CB268" s="2012"/>
      <c r="CC268" s="2012"/>
      <c r="CD268" s="2012"/>
      <c r="CE268" s="2012"/>
      <c r="CF268" s="2012"/>
      <c r="CG268" s="2012"/>
      <c r="CH268" s="2012"/>
      <c r="CI268" s="2012"/>
      <c r="CJ268" s="2012"/>
      <c r="CK268" s="2012"/>
      <c r="CL268" s="2012"/>
      <c r="CM268" s="2012"/>
      <c r="CN268" s="2012"/>
      <c r="CO268" s="2012"/>
      <c r="CP268" s="2012"/>
      <c r="CQ268" s="2012"/>
      <c r="CR268" s="2012"/>
      <c r="CS268" s="2012"/>
      <c r="CT268" s="2012"/>
      <c r="CU268" s="2012"/>
      <c r="CV268" s="2012"/>
      <c r="CW268" s="2012"/>
      <c r="CX268" s="2012"/>
      <c r="CY268" s="2012"/>
      <c r="CZ268" s="2012"/>
    </row>
    <row r="269" s="135" customFormat="true" ht="15" customHeight="true" x14ac:dyDescent="0.2">
      <c r="U269" s="633"/>
      <c r="V269" s="633"/>
      <c r="W269" s="633"/>
      <c r="X269" s="633"/>
      <c r="Y269" s="633"/>
      <c r="Z269" s="633"/>
      <c r="AA269" s="633"/>
      <c r="AB269" s="633"/>
      <c r="AC269" s="633"/>
      <c r="AD269" s="633"/>
      <c r="AE269" s="633"/>
      <c r="AF269" s="633"/>
      <c r="AG269" s="633"/>
      <c r="AH269" s="633"/>
      <c r="AI269" s="633"/>
      <c r="AJ269" s="633"/>
      <c r="AK269" s="633"/>
      <c r="AL269" s="633"/>
      <c r="AM269" s="633"/>
      <c r="AN269" s="633"/>
      <c r="AO269" s="633"/>
      <c r="AP269" s="633"/>
      <c r="AQ269" s="633"/>
      <c r="AR269" s="633"/>
      <c r="AS269" s="633"/>
      <c r="AT269" s="633"/>
      <c r="AU269" s="633"/>
      <c r="AV269" s="633"/>
      <c r="AW269" s="633"/>
      <c r="AX269" s="633"/>
      <c r="AY269" s="633"/>
      <c r="AZ269" s="633"/>
      <c r="BA269" s="2346"/>
      <c r="BB269" s="295" t="s">
        <v>89</v>
      </c>
      <c r="BC269" s="1052" t="s">
        <v>36</v>
      </c>
      <c r="BD269" s="1071" t="s">
        <v>36</v>
      </c>
      <c r="BE269" s="1071" t="s">
        <v>36</v>
      </c>
      <c r="BF269" s="1071" t="s">
        <v>36</v>
      </c>
      <c r="BG269" s="1091" t="s">
        <v>36</v>
      </c>
      <c r="BH269" s="1111" t="s">
        <v>36</v>
      </c>
      <c r="BI269" s="1071" t="s">
        <v>36</v>
      </c>
      <c r="BJ269" s="1071" t="s">
        <v>36</v>
      </c>
      <c r="BK269" s="1071" t="s">
        <v>36</v>
      </c>
      <c r="BL269" s="1091" t="s">
        <v>36</v>
      </c>
      <c r="BM269" s="1111" t="s">
        <v>36</v>
      </c>
      <c r="BN269" s="1071" t="s">
        <v>36</v>
      </c>
      <c r="BO269" s="1071" t="s">
        <v>36</v>
      </c>
      <c r="BP269" s="1071" t="s">
        <v>36</v>
      </c>
      <c r="BQ269" s="1091" t="s">
        <v>36</v>
      </c>
      <c r="BR269" s="1111" t="s">
        <v>36</v>
      </c>
      <c r="BS269" s="1071" t="s">
        <v>36</v>
      </c>
      <c r="BT269" s="1933" t="s">
        <v>36</v>
      </c>
      <c r="BU269" s="2011"/>
      <c r="BV269" s="2011"/>
      <c r="BW269" s="2011"/>
      <c r="BX269" s="2011"/>
      <c r="BY269" s="2012"/>
      <c r="BZ269" s="2012"/>
      <c r="CA269" s="2012"/>
      <c r="CB269" s="2012"/>
      <c r="CC269" s="2012"/>
      <c r="CD269" s="2012"/>
      <c r="CE269" s="2012"/>
      <c r="CF269" s="2012"/>
      <c r="CG269" s="2012"/>
      <c r="CH269" s="2012"/>
      <c r="CI269" s="2012"/>
      <c r="CJ269" s="2012"/>
      <c r="CK269" s="2012"/>
      <c r="CL269" s="2012"/>
      <c r="CM269" s="2012"/>
      <c r="CN269" s="2012"/>
      <c r="CO269" s="2012"/>
      <c r="CP269" s="2012"/>
      <c r="CQ269" s="2012"/>
      <c r="CR269" s="2012"/>
      <c r="CS269" s="2012"/>
      <c r="CT269" s="2012"/>
      <c r="CU269" s="2012"/>
      <c r="CV269" s="2012"/>
      <c r="CW269" s="2012"/>
      <c r="CX269" s="2012"/>
      <c r="CY269" s="2012"/>
      <c r="CZ269" s="2012"/>
    </row>
    <row r="270" s="135" customFormat="true" ht="15" customHeight="true" x14ac:dyDescent="0.2">
      <c r="U270" s="633"/>
      <c r="V270" s="633"/>
      <c r="W270" s="633"/>
      <c r="X270" s="633"/>
      <c r="Y270" s="633"/>
      <c r="Z270" s="633"/>
      <c r="AA270" s="633"/>
      <c r="AB270" s="633"/>
      <c r="AC270" s="633"/>
      <c r="AD270" s="633"/>
      <c r="AE270" s="633"/>
      <c r="AF270" s="633"/>
      <c r="AG270" s="633"/>
      <c r="AH270" s="633"/>
      <c r="AI270" s="633"/>
      <c r="AJ270" s="633"/>
      <c r="AK270" s="633"/>
      <c r="AL270" s="633"/>
      <c r="AM270" s="633"/>
      <c r="AN270" s="633"/>
      <c r="AO270" s="633"/>
      <c r="AP270" s="633"/>
      <c r="AQ270" s="633"/>
      <c r="AR270" s="633"/>
      <c r="AS270" s="633"/>
      <c r="AT270" s="633"/>
      <c r="AU270" s="633"/>
      <c r="AV270" s="633"/>
      <c r="AW270" s="633"/>
      <c r="AX270" s="633"/>
      <c r="AY270" s="633"/>
      <c r="AZ270" s="633"/>
      <c r="BA270" s="2346"/>
      <c r="BB270" s="295" t="s">
        <v>90</v>
      </c>
      <c r="BC270" s="1052" t="s">
        <v>36</v>
      </c>
      <c r="BD270" s="1071" t="s">
        <v>36</v>
      </c>
      <c r="BE270" s="1071" t="s">
        <v>36</v>
      </c>
      <c r="BF270" s="1071" t="s">
        <v>36</v>
      </c>
      <c r="BG270" s="1091" t="s">
        <v>36</v>
      </c>
      <c r="BH270" s="1111" t="s">
        <v>36</v>
      </c>
      <c r="BI270" s="1071" t="s">
        <v>36</v>
      </c>
      <c r="BJ270" s="1071" t="s">
        <v>36</v>
      </c>
      <c r="BK270" s="1071" t="s">
        <v>36</v>
      </c>
      <c r="BL270" s="1091" t="s">
        <v>36</v>
      </c>
      <c r="BM270" s="1111" t="s">
        <v>36</v>
      </c>
      <c r="BN270" s="1071" t="s">
        <v>36</v>
      </c>
      <c r="BO270" s="1071" t="s">
        <v>36</v>
      </c>
      <c r="BP270" s="1071" t="s">
        <v>36</v>
      </c>
      <c r="BQ270" s="1091" t="s">
        <v>36</v>
      </c>
      <c r="BR270" s="1111" t="s">
        <v>36</v>
      </c>
      <c r="BS270" s="1071" t="s">
        <v>36</v>
      </c>
      <c r="BT270" s="1933" t="s">
        <v>36</v>
      </c>
      <c r="BU270" s="2011"/>
      <c r="BV270" s="2011"/>
      <c r="BW270" s="2011"/>
      <c r="BX270" s="2011"/>
      <c r="BY270" s="2012"/>
      <c r="BZ270" s="2012"/>
      <c r="CA270" s="2012"/>
      <c r="CB270" s="2012"/>
      <c r="CC270" s="2012"/>
      <c r="CD270" s="2012"/>
      <c r="CE270" s="2012"/>
      <c r="CF270" s="2012"/>
      <c r="CG270" s="2012"/>
      <c r="CH270" s="2012"/>
      <c r="CI270" s="2012"/>
      <c r="CJ270" s="2012"/>
      <c r="CK270" s="2012"/>
      <c r="CL270" s="2012"/>
      <c r="CM270" s="2012"/>
      <c r="CN270" s="2012"/>
      <c r="CO270" s="2012"/>
      <c r="CP270" s="2012"/>
      <c r="CQ270" s="2012"/>
      <c r="CR270" s="2012"/>
      <c r="CS270" s="2012"/>
      <c r="CT270" s="2012"/>
      <c r="CU270" s="2012"/>
      <c r="CV270" s="2012"/>
      <c r="CW270" s="2012"/>
      <c r="CX270" s="2012"/>
      <c r="CY270" s="2012"/>
      <c r="CZ270" s="2012"/>
    </row>
    <row r="271" s="135" customFormat="true" ht="15" customHeight="true" x14ac:dyDescent="0.2">
      <c r="U271" s="633"/>
      <c r="V271" s="633"/>
      <c r="W271" s="633"/>
      <c r="X271" s="633"/>
      <c r="Y271" s="633"/>
      <c r="Z271" s="633"/>
      <c r="AA271" s="633"/>
      <c r="AB271" s="633"/>
      <c r="AC271" s="633"/>
      <c r="AD271" s="633"/>
      <c r="AE271" s="633"/>
      <c r="AF271" s="633"/>
      <c r="AG271" s="633"/>
      <c r="AH271" s="633"/>
      <c r="AI271" s="633"/>
      <c r="AJ271" s="633"/>
      <c r="AK271" s="633"/>
      <c r="AL271" s="633"/>
      <c r="AM271" s="633"/>
      <c r="AN271" s="633"/>
      <c r="AO271" s="633"/>
      <c r="AP271" s="633"/>
      <c r="AQ271" s="633"/>
      <c r="AR271" s="633"/>
      <c r="AS271" s="633"/>
      <c r="AT271" s="633"/>
      <c r="AU271" s="633"/>
      <c r="AV271" s="633"/>
      <c r="AW271" s="633"/>
      <c r="AX271" s="633"/>
      <c r="AY271" s="633"/>
      <c r="AZ271" s="633"/>
      <c r="BA271" s="2346" t="s">
        <v>75</v>
      </c>
      <c r="BB271" s="295" t="s">
        <v>50</v>
      </c>
      <c r="BC271" s="1052" t="s">
        <v>36</v>
      </c>
      <c r="BD271" s="1072" t="s">
        <v>36</v>
      </c>
      <c r="BE271" s="1072" t="s">
        <v>36</v>
      </c>
      <c r="BF271" s="1072" t="s">
        <v>36</v>
      </c>
      <c r="BG271" s="1092" t="s">
        <v>36</v>
      </c>
      <c r="BH271" s="1052" t="s">
        <v>36</v>
      </c>
      <c r="BI271" s="1072" t="s">
        <v>36</v>
      </c>
      <c r="BJ271" s="1072" t="s">
        <v>36</v>
      </c>
      <c r="BK271" s="1072" t="s">
        <v>36</v>
      </c>
      <c r="BL271" s="1092" t="s">
        <v>36</v>
      </c>
      <c r="BM271" s="1052" t="s">
        <v>36</v>
      </c>
      <c r="BN271" s="1072" t="s">
        <v>36</v>
      </c>
      <c r="BO271" s="1072" t="s">
        <v>36</v>
      </c>
      <c r="BP271" s="1072" t="s">
        <v>36</v>
      </c>
      <c r="BQ271" s="1092" t="s">
        <v>36</v>
      </c>
      <c r="BR271" s="1052" t="s">
        <v>36</v>
      </c>
      <c r="BS271" s="1072" t="s">
        <v>36</v>
      </c>
      <c r="BT271" s="1129" t="s">
        <v>36</v>
      </c>
      <c r="BU271" s="2013"/>
      <c r="BV271" s="2013"/>
      <c r="BW271" s="2013"/>
      <c r="BX271" s="2013"/>
      <c r="BY271" s="2013"/>
      <c r="BZ271" s="2013"/>
      <c r="CA271" s="2013"/>
      <c r="CB271" s="2013"/>
      <c r="CC271" s="2013"/>
      <c r="CD271" s="2013"/>
      <c r="CE271" s="2013"/>
      <c r="CF271" s="2013"/>
      <c r="CG271" s="2013"/>
      <c r="CH271" s="2013"/>
      <c r="CI271" s="2013"/>
      <c r="CJ271" s="2013"/>
      <c r="CK271" s="2013"/>
      <c r="CL271" s="2013"/>
      <c r="CM271" s="2013"/>
      <c r="CN271" s="2013"/>
      <c r="CO271" s="2013"/>
      <c r="CP271" s="2013"/>
      <c r="CQ271" s="2013"/>
      <c r="CR271" s="2013"/>
      <c r="CS271" s="2013"/>
      <c r="CT271" s="2013"/>
      <c r="CU271" s="2013"/>
      <c r="CV271" s="2013"/>
      <c r="CW271" s="2013"/>
      <c r="CX271" s="2013"/>
      <c r="CY271" s="2013"/>
      <c r="CZ271" s="2013"/>
    </row>
    <row r="272" s="135" customFormat="true" ht="15" customHeight="true" x14ac:dyDescent="0.2">
      <c r="U272" s="633"/>
      <c r="V272" s="633"/>
      <c r="W272" s="633"/>
      <c r="X272" s="633"/>
      <c r="Y272" s="633"/>
      <c r="Z272" s="633"/>
      <c r="AA272" s="633"/>
      <c r="AB272" s="633"/>
      <c r="AC272" s="633"/>
      <c r="AD272" s="633"/>
      <c r="AE272" s="633"/>
      <c r="AF272" s="633"/>
      <c r="AG272" s="633"/>
      <c r="AH272" s="633"/>
      <c r="AI272" s="633"/>
      <c r="AJ272" s="633"/>
      <c r="AK272" s="633"/>
      <c r="AL272" s="633"/>
      <c r="AM272" s="633"/>
      <c r="AN272" s="633"/>
      <c r="AO272" s="633"/>
      <c r="AP272" s="633"/>
      <c r="AQ272" s="633"/>
      <c r="AR272" s="633"/>
      <c r="AS272" s="633"/>
      <c r="AT272" s="633"/>
      <c r="AU272" s="633"/>
      <c r="AV272" s="633"/>
      <c r="AW272" s="633"/>
      <c r="AX272" s="633"/>
      <c r="AY272" s="633"/>
      <c r="AZ272" s="633"/>
      <c r="BA272" s="2346"/>
      <c r="BB272" s="295" t="s">
        <v>49</v>
      </c>
      <c r="BC272" s="1052" t="s">
        <v>36</v>
      </c>
      <c r="BD272" s="1072" t="s">
        <v>36</v>
      </c>
      <c r="BE272" s="1072" t="s">
        <v>36</v>
      </c>
      <c r="BF272" s="1072" t="s">
        <v>36</v>
      </c>
      <c r="BG272" s="1092" t="s">
        <v>36</v>
      </c>
      <c r="BH272" s="1052" t="s">
        <v>36</v>
      </c>
      <c r="BI272" s="1072" t="s">
        <v>36</v>
      </c>
      <c r="BJ272" s="1072" t="s">
        <v>36</v>
      </c>
      <c r="BK272" s="1072" t="s">
        <v>36</v>
      </c>
      <c r="BL272" s="1092" t="s">
        <v>36</v>
      </c>
      <c r="BM272" s="1052" t="s">
        <v>36</v>
      </c>
      <c r="BN272" s="1072" t="s">
        <v>36</v>
      </c>
      <c r="BO272" s="1072" t="s">
        <v>36</v>
      </c>
      <c r="BP272" s="1072" t="s">
        <v>36</v>
      </c>
      <c r="BQ272" s="1092" t="s">
        <v>36</v>
      </c>
      <c r="BR272" s="1052" t="s">
        <v>36</v>
      </c>
      <c r="BS272" s="1072" t="s">
        <v>36</v>
      </c>
      <c r="BT272" s="1129" t="s">
        <v>36</v>
      </c>
      <c r="BU272" s="2013"/>
      <c r="BV272" s="2013"/>
      <c r="BW272" s="2013"/>
      <c r="BX272" s="2013"/>
      <c r="BY272" s="2013"/>
      <c r="BZ272" s="2013"/>
      <c r="CA272" s="2013"/>
      <c r="CB272" s="2013"/>
      <c r="CC272" s="2013"/>
      <c r="CD272" s="2013"/>
      <c r="CE272" s="2013"/>
      <c r="CF272" s="2013"/>
      <c r="CG272" s="2013"/>
      <c r="CH272" s="2013"/>
      <c r="CI272" s="2013"/>
      <c r="CJ272" s="2013"/>
      <c r="CK272" s="2013"/>
      <c r="CL272" s="2013"/>
      <c r="CM272" s="2013"/>
      <c r="CN272" s="2013"/>
      <c r="CO272" s="2013"/>
      <c r="CP272" s="2013"/>
      <c r="CQ272" s="2013"/>
      <c r="CR272" s="2013"/>
      <c r="CS272" s="2013"/>
      <c r="CT272" s="2013"/>
      <c r="CU272" s="2013"/>
      <c r="CV272" s="2013"/>
      <c r="CW272" s="2013"/>
      <c r="CX272" s="2013"/>
      <c r="CY272" s="2013"/>
      <c r="CZ272" s="2013"/>
    </row>
    <row r="273" s="135" customFormat="true" ht="15" customHeight="true" x14ac:dyDescent="0.2">
      <c r="U273" s="633"/>
      <c r="V273" s="633"/>
      <c r="W273" s="633"/>
      <c r="X273" s="633"/>
      <c r="Y273" s="633"/>
      <c r="Z273" s="633"/>
      <c r="AA273" s="633"/>
      <c r="AB273" s="633"/>
      <c r="AC273" s="633"/>
      <c r="AD273" s="633"/>
      <c r="AE273" s="633"/>
      <c r="AF273" s="633"/>
      <c r="AG273" s="633"/>
      <c r="AH273" s="633"/>
      <c r="AI273" s="633"/>
      <c r="AJ273" s="633"/>
      <c r="AK273" s="633"/>
      <c r="AL273" s="633"/>
      <c r="AM273" s="633"/>
      <c r="AN273" s="633"/>
      <c r="AO273" s="633"/>
      <c r="AP273" s="633"/>
      <c r="AQ273" s="633"/>
      <c r="AR273" s="633"/>
      <c r="AS273" s="633"/>
      <c r="AT273" s="633"/>
      <c r="AU273" s="633"/>
      <c r="AV273" s="633"/>
      <c r="AW273" s="633"/>
      <c r="AX273" s="633"/>
      <c r="AY273" s="633"/>
      <c r="AZ273" s="633"/>
      <c r="BA273" s="2346"/>
      <c r="BB273" s="295" t="s">
        <v>112</v>
      </c>
      <c r="BC273" s="1052" t="s">
        <v>36</v>
      </c>
      <c r="BD273" s="1072" t="s">
        <v>36</v>
      </c>
      <c r="BE273" s="1072" t="s">
        <v>36</v>
      </c>
      <c r="BF273" s="1072" t="s">
        <v>36</v>
      </c>
      <c r="BG273" s="1092" t="s">
        <v>36</v>
      </c>
      <c r="BH273" s="1052" t="s">
        <v>36</v>
      </c>
      <c r="BI273" s="1072" t="s">
        <v>36</v>
      </c>
      <c r="BJ273" s="1072" t="s">
        <v>36</v>
      </c>
      <c r="BK273" s="1072" t="s">
        <v>36</v>
      </c>
      <c r="BL273" s="1092" t="s">
        <v>36</v>
      </c>
      <c r="BM273" s="1052" t="s">
        <v>36</v>
      </c>
      <c r="BN273" s="1072" t="s">
        <v>36</v>
      </c>
      <c r="BO273" s="1072" t="s">
        <v>36</v>
      </c>
      <c r="BP273" s="1072" t="s">
        <v>36</v>
      </c>
      <c r="BQ273" s="1092" t="s">
        <v>36</v>
      </c>
      <c r="BR273" s="1052" t="s">
        <v>36</v>
      </c>
      <c r="BS273" s="1072" t="s">
        <v>36</v>
      </c>
      <c r="BT273" s="1129" t="s">
        <v>36</v>
      </c>
      <c r="BU273" s="2013"/>
      <c r="BV273" s="2013"/>
      <c r="BW273" s="2013"/>
      <c r="BX273" s="2013"/>
      <c r="BY273" s="2013"/>
      <c r="BZ273" s="2013"/>
      <c r="CA273" s="2013"/>
      <c r="CB273" s="2013"/>
      <c r="CC273" s="2013"/>
      <c r="CD273" s="2013"/>
      <c r="CE273" s="2013"/>
      <c r="CF273" s="2013"/>
      <c r="CG273" s="2013"/>
      <c r="CH273" s="2013"/>
      <c r="CI273" s="2013"/>
      <c r="CJ273" s="2013"/>
      <c r="CK273" s="2013"/>
      <c r="CL273" s="2013"/>
      <c r="CM273" s="2013"/>
      <c r="CN273" s="2013"/>
      <c r="CO273" s="2013"/>
      <c r="CP273" s="2013"/>
      <c r="CQ273" s="2013"/>
      <c r="CR273" s="2013"/>
      <c r="CS273" s="2013"/>
      <c r="CT273" s="2013"/>
      <c r="CU273" s="2013"/>
      <c r="CV273" s="2013"/>
      <c r="CW273" s="2013"/>
      <c r="CX273" s="2013"/>
      <c r="CY273" s="2013"/>
      <c r="CZ273" s="2013"/>
    </row>
    <row r="274" s="135" customFormat="true" ht="15" customHeight="true" x14ac:dyDescent="0.2">
      <c r="U274" s="633"/>
      <c r="V274" s="633"/>
      <c r="W274" s="633"/>
      <c r="X274" s="633"/>
      <c r="Y274" s="633"/>
      <c r="Z274" s="633"/>
      <c r="AA274" s="633"/>
      <c r="AB274" s="633"/>
      <c r="AC274" s="633"/>
      <c r="AD274" s="633"/>
      <c r="AE274" s="633"/>
      <c r="AF274" s="633"/>
      <c r="AG274" s="633"/>
      <c r="AH274" s="633"/>
      <c r="AI274" s="633"/>
      <c r="AJ274" s="633"/>
      <c r="AK274" s="633"/>
      <c r="AL274" s="633"/>
      <c r="AM274" s="633"/>
      <c r="AN274" s="633"/>
      <c r="AO274" s="633"/>
      <c r="AP274" s="633"/>
      <c r="AQ274" s="633"/>
      <c r="AR274" s="633"/>
      <c r="AS274" s="633"/>
      <c r="AT274" s="633"/>
      <c r="AU274" s="633"/>
      <c r="AV274" s="633"/>
      <c r="AW274" s="633"/>
      <c r="AX274" s="633"/>
      <c r="AY274" s="633"/>
      <c r="AZ274" s="633"/>
      <c r="BA274" s="2346" t="s">
        <v>76</v>
      </c>
      <c r="BB274" s="295" t="s">
        <v>50</v>
      </c>
      <c r="BC274" s="1052" t="s">
        <v>36</v>
      </c>
      <c r="BD274" s="1071" t="s">
        <v>36</v>
      </c>
      <c r="BE274" s="1071" t="s">
        <v>36</v>
      </c>
      <c r="BF274" s="1071" t="s">
        <v>36</v>
      </c>
      <c r="BG274" s="1091" t="s">
        <v>36</v>
      </c>
      <c r="BH274" s="1111" t="s">
        <v>36</v>
      </c>
      <c r="BI274" s="1071" t="s">
        <v>36</v>
      </c>
      <c r="BJ274" s="1071" t="s">
        <v>36</v>
      </c>
      <c r="BK274" s="1071" t="s">
        <v>36</v>
      </c>
      <c r="BL274" s="1091" t="s">
        <v>36</v>
      </c>
      <c r="BM274" s="1111" t="s">
        <v>36</v>
      </c>
      <c r="BN274" s="1071" t="s">
        <v>36</v>
      </c>
      <c r="BO274" s="1071" t="s">
        <v>36</v>
      </c>
      <c r="BP274" s="1071" t="s">
        <v>36</v>
      </c>
      <c r="BQ274" s="1091" t="s">
        <v>36</v>
      </c>
      <c r="BR274" s="1111" t="s">
        <v>36</v>
      </c>
      <c r="BS274" s="1071" t="s">
        <v>36</v>
      </c>
      <c r="BT274" s="1933" t="s">
        <v>36</v>
      </c>
      <c r="BU274" s="2011"/>
      <c r="BV274" s="2011"/>
      <c r="BW274" s="2011"/>
      <c r="BX274" s="2011"/>
      <c r="BY274" s="2012"/>
      <c r="BZ274" s="2012"/>
      <c r="CA274" s="2012"/>
      <c r="CB274" s="2012"/>
      <c r="CC274" s="2012"/>
      <c r="CD274" s="2012"/>
      <c r="CE274" s="2012"/>
      <c r="CF274" s="2012"/>
      <c r="CG274" s="2012"/>
      <c r="CH274" s="2012"/>
      <c r="CI274" s="2012"/>
      <c r="CJ274" s="2012"/>
      <c r="CK274" s="2012"/>
      <c r="CL274" s="2012"/>
      <c r="CM274" s="2012"/>
      <c r="CN274" s="2012"/>
      <c r="CO274" s="2012"/>
      <c r="CP274" s="2012"/>
      <c r="CQ274" s="2012"/>
      <c r="CR274" s="2012"/>
      <c r="CS274" s="2012"/>
      <c r="CT274" s="2012"/>
      <c r="CU274" s="2012"/>
      <c r="CV274" s="2012"/>
      <c r="CW274" s="2012"/>
      <c r="CX274" s="2012"/>
      <c r="CY274" s="2012"/>
      <c r="CZ274" s="2012"/>
    </row>
    <row r="275" s="135" customFormat="true" ht="15" customHeight="true" x14ac:dyDescent="0.2">
      <c r="U275" s="633"/>
      <c r="V275" s="633"/>
      <c r="W275" s="633"/>
      <c r="X275" s="633"/>
      <c r="Y275" s="633"/>
      <c r="Z275" s="633"/>
      <c r="AA275" s="633"/>
      <c r="AB275" s="633"/>
      <c r="AC275" s="633"/>
      <c r="AD275" s="633"/>
      <c r="AE275" s="633"/>
      <c r="AF275" s="633"/>
      <c r="AG275" s="633"/>
      <c r="AH275" s="633"/>
      <c r="AI275" s="633"/>
      <c r="AJ275" s="633"/>
      <c r="AK275" s="633"/>
      <c r="AL275" s="633"/>
      <c r="AM275" s="633"/>
      <c r="AN275" s="633"/>
      <c r="AO275" s="633"/>
      <c r="AP275" s="633"/>
      <c r="AQ275" s="633"/>
      <c r="AR275" s="633"/>
      <c r="AS275" s="633"/>
      <c r="AT275" s="633"/>
      <c r="AU275" s="633"/>
      <c r="AV275" s="633"/>
      <c r="AW275" s="633"/>
      <c r="AX275" s="633"/>
      <c r="AY275" s="633"/>
      <c r="AZ275" s="633"/>
      <c r="BA275" s="2346"/>
      <c r="BB275" s="295" t="s">
        <v>49</v>
      </c>
      <c r="BC275" s="1052" t="s">
        <v>36</v>
      </c>
      <c r="BD275" s="1071" t="s">
        <v>36</v>
      </c>
      <c r="BE275" s="1071" t="s">
        <v>36</v>
      </c>
      <c r="BF275" s="1071" t="s">
        <v>36</v>
      </c>
      <c r="BG275" s="1091" t="s">
        <v>36</v>
      </c>
      <c r="BH275" s="1111" t="s">
        <v>36</v>
      </c>
      <c r="BI275" s="1071" t="s">
        <v>36</v>
      </c>
      <c r="BJ275" s="1071" t="s">
        <v>36</v>
      </c>
      <c r="BK275" s="1071" t="s">
        <v>36</v>
      </c>
      <c r="BL275" s="1091" t="s">
        <v>36</v>
      </c>
      <c r="BM275" s="1111" t="s">
        <v>36</v>
      </c>
      <c r="BN275" s="1071" t="s">
        <v>36</v>
      </c>
      <c r="BO275" s="1071" t="s">
        <v>36</v>
      </c>
      <c r="BP275" s="1071" t="s">
        <v>36</v>
      </c>
      <c r="BQ275" s="1091" t="s">
        <v>36</v>
      </c>
      <c r="BR275" s="1111" t="s">
        <v>36</v>
      </c>
      <c r="BS275" s="1071" t="s">
        <v>36</v>
      </c>
      <c r="BT275" s="1933" t="s">
        <v>36</v>
      </c>
      <c r="BU275" s="2011"/>
      <c r="BV275" s="2011"/>
      <c r="BW275" s="2011"/>
      <c r="BX275" s="2011"/>
      <c r="BY275" s="2012"/>
      <c r="BZ275" s="2012"/>
      <c r="CA275" s="2012"/>
      <c r="CB275" s="2012"/>
      <c r="CC275" s="2012"/>
      <c r="CD275" s="2012"/>
      <c r="CE275" s="2012"/>
      <c r="CF275" s="2012"/>
      <c r="CG275" s="2012"/>
      <c r="CH275" s="2012"/>
      <c r="CI275" s="2012"/>
      <c r="CJ275" s="2012"/>
      <c r="CK275" s="2012"/>
      <c r="CL275" s="2012"/>
      <c r="CM275" s="2012"/>
      <c r="CN275" s="2012"/>
      <c r="CO275" s="2012"/>
      <c r="CP275" s="2012"/>
      <c r="CQ275" s="2012"/>
      <c r="CR275" s="2012"/>
      <c r="CS275" s="2012"/>
      <c r="CT275" s="2012"/>
      <c r="CU275" s="2012"/>
      <c r="CV275" s="2012"/>
      <c r="CW275" s="2012"/>
      <c r="CX275" s="2012"/>
      <c r="CY275" s="2012"/>
      <c r="CZ275" s="2012"/>
    </row>
    <row r="276" s="135" customFormat="true" ht="15" customHeight="true" x14ac:dyDescent="0.2">
      <c r="U276" s="633"/>
      <c r="V276" s="633"/>
      <c r="W276" s="633"/>
      <c r="X276" s="633"/>
      <c r="Y276" s="633"/>
      <c r="Z276" s="633"/>
      <c r="AA276" s="633"/>
      <c r="AB276" s="633"/>
      <c r="AC276" s="633"/>
      <c r="AD276" s="633"/>
      <c r="AE276" s="633"/>
      <c r="AF276" s="633"/>
      <c r="AG276" s="633"/>
      <c r="AH276" s="633"/>
      <c r="AI276" s="633"/>
      <c r="AJ276" s="633"/>
      <c r="AK276" s="633"/>
      <c r="AL276" s="633"/>
      <c r="AM276" s="633"/>
      <c r="AN276" s="633"/>
      <c r="AO276" s="633"/>
      <c r="AP276" s="633"/>
      <c r="AQ276" s="633"/>
      <c r="AR276" s="633"/>
      <c r="AS276" s="633"/>
      <c r="AT276" s="633"/>
      <c r="AU276" s="633"/>
      <c r="AV276" s="633"/>
      <c r="AW276" s="633"/>
      <c r="AX276" s="633"/>
      <c r="AY276" s="633"/>
      <c r="AZ276" s="633"/>
      <c r="BA276" s="2346"/>
      <c r="BB276" s="295" t="s">
        <v>113</v>
      </c>
      <c r="BC276" s="1052" t="s">
        <v>36</v>
      </c>
      <c r="BD276" s="1071" t="s">
        <v>36</v>
      </c>
      <c r="BE276" s="1071" t="s">
        <v>36</v>
      </c>
      <c r="BF276" s="1071" t="s">
        <v>36</v>
      </c>
      <c r="BG276" s="1091" t="s">
        <v>36</v>
      </c>
      <c r="BH276" s="1111" t="s">
        <v>36</v>
      </c>
      <c r="BI276" s="1071" t="s">
        <v>36</v>
      </c>
      <c r="BJ276" s="1071" t="s">
        <v>36</v>
      </c>
      <c r="BK276" s="1071" t="s">
        <v>36</v>
      </c>
      <c r="BL276" s="1091" t="s">
        <v>36</v>
      </c>
      <c r="BM276" s="1111" t="s">
        <v>36</v>
      </c>
      <c r="BN276" s="1071" t="s">
        <v>36</v>
      </c>
      <c r="BO276" s="1071" t="s">
        <v>36</v>
      </c>
      <c r="BP276" s="1071" t="s">
        <v>36</v>
      </c>
      <c r="BQ276" s="1091" t="s">
        <v>36</v>
      </c>
      <c r="BR276" s="1111" t="s">
        <v>36</v>
      </c>
      <c r="BS276" s="1071" t="s">
        <v>36</v>
      </c>
      <c r="BT276" s="1933" t="s">
        <v>36</v>
      </c>
      <c r="BU276" s="2011"/>
      <c r="BV276" s="2011"/>
      <c r="BW276" s="2011"/>
      <c r="BX276" s="2011"/>
      <c r="BY276" s="2012"/>
      <c r="BZ276" s="2012"/>
      <c r="CA276" s="2012"/>
      <c r="CB276" s="2012"/>
      <c r="CC276" s="2012"/>
      <c r="CD276" s="2012"/>
      <c r="CE276" s="2012"/>
      <c r="CF276" s="2012"/>
      <c r="CG276" s="2012"/>
      <c r="CH276" s="2012"/>
      <c r="CI276" s="2012"/>
      <c r="CJ276" s="2012"/>
      <c r="CK276" s="2012"/>
      <c r="CL276" s="2012"/>
      <c r="CM276" s="2012"/>
      <c r="CN276" s="2012"/>
      <c r="CO276" s="2012"/>
      <c r="CP276" s="2012"/>
      <c r="CQ276" s="2012"/>
      <c r="CR276" s="2012"/>
      <c r="CS276" s="2012"/>
      <c r="CT276" s="2012"/>
      <c r="CU276" s="2012"/>
      <c r="CV276" s="2012"/>
      <c r="CW276" s="2012"/>
      <c r="CX276" s="2012"/>
      <c r="CY276" s="2012"/>
      <c r="CZ276" s="2012"/>
    </row>
    <row r="277" s="135" customFormat="true" ht="15" customHeight="true" x14ac:dyDescent="0.2">
      <c r="U277" s="633"/>
      <c r="V277" s="633"/>
      <c r="W277" s="633"/>
      <c r="X277" s="633"/>
      <c r="Y277" s="633"/>
      <c r="Z277" s="633"/>
      <c r="AA277" s="633"/>
      <c r="AB277" s="633"/>
      <c r="AC277" s="633"/>
      <c r="AD277" s="633"/>
      <c r="AE277" s="633"/>
      <c r="AF277" s="633"/>
      <c r="AG277" s="633"/>
      <c r="AH277" s="633"/>
      <c r="AI277" s="633"/>
      <c r="AJ277" s="633"/>
      <c r="AK277" s="633"/>
      <c r="AL277" s="633"/>
      <c r="AM277" s="633"/>
      <c r="AN277" s="633"/>
      <c r="AO277" s="633"/>
      <c r="AP277" s="633"/>
      <c r="AQ277" s="633"/>
      <c r="AR277" s="633"/>
      <c r="AS277" s="633"/>
      <c r="AT277" s="633"/>
      <c r="AU277" s="633"/>
      <c r="AV277" s="633"/>
      <c r="AW277" s="633"/>
      <c r="AX277" s="633"/>
      <c r="AY277" s="633"/>
      <c r="AZ277" s="633"/>
      <c r="BA277" s="2346" t="s">
        <v>77</v>
      </c>
      <c r="BB277" s="295" t="s">
        <v>78</v>
      </c>
      <c r="BC277" s="1052" t="s">
        <v>36</v>
      </c>
      <c r="BD277" s="1071" t="s">
        <v>36</v>
      </c>
      <c r="BE277" s="1071" t="s">
        <v>36</v>
      </c>
      <c r="BF277" s="1071" t="s">
        <v>36</v>
      </c>
      <c r="BG277" s="1091" t="s">
        <v>36</v>
      </c>
      <c r="BH277" s="1111" t="s">
        <v>36</v>
      </c>
      <c r="BI277" s="1071" t="s">
        <v>36</v>
      </c>
      <c r="BJ277" s="1071" t="s">
        <v>36</v>
      </c>
      <c r="BK277" s="1071" t="s">
        <v>36</v>
      </c>
      <c r="BL277" s="1091" t="s">
        <v>36</v>
      </c>
      <c r="BM277" s="1111" t="s">
        <v>36</v>
      </c>
      <c r="BN277" s="1071" t="s">
        <v>36</v>
      </c>
      <c r="BO277" s="1071" t="s">
        <v>36</v>
      </c>
      <c r="BP277" s="1071" t="s">
        <v>36</v>
      </c>
      <c r="BQ277" s="1091" t="s">
        <v>36</v>
      </c>
      <c r="BR277" s="1111" t="s">
        <v>36</v>
      </c>
      <c r="BS277" s="1071" t="s">
        <v>36</v>
      </c>
      <c r="BT277" s="1933" t="s">
        <v>36</v>
      </c>
      <c r="BU277" s="2011"/>
      <c r="BV277" s="2011"/>
      <c r="BW277" s="2011"/>
      <c r="BX277" s="2011"/>
      <c r="BY277" s="2012"/>
      <c r="BZ277" s="2012"/>
      <c r="CA277" s="2012"/>
      <c r="CB277" s="2012"/>
      <c r="CC277" s="2012"/>
      <c r="CD277" s="2012"/>
      <c r="CE277" s="2012"/>
      <c r="CF277" s="2012"/>
      <c r="CG277" s="2012"/>
      <c r="CH277" s="2012"/>
      <c r="CI277" s="2012"/>
      <c r="CJ277" s="2012"/>
      <c r="CK277" s="2012"/>
      <c r="CL277" s="2012"/>
      <c r="CM277" s="2012"/>
      <c r="CN277" s="2012"/>
      <c r="CO277" s="2012"/>
      <c r="CP277" s="2012"/>
      <c r="CQ277" s="2012"/>
      <c r="CR277" s="2012"/>
      <c r="CS277" s="2012"/>
      <c r="CT277" s="2012"/>
      <c r="CU277" s="2012"/>
      <c r="CV277" s="2012"/>
      <c r="CW277" s="2012"/>
      <c r="CX277" s="2012"/>
      <c r="CY277" s="2012"/>
      <c r="CZ277" s="2012"/>
    </row>
    <row r="278" s="135" customFormat="true" ht="15" customHeight="true" x14ac:dyDescent="0.2">
      <c r="U278" s="633"/>
      <c r="V278" s="633"/>
      <c r="W278" s="633"/>
      <c r="X278" s="633"/>
      <c r="Y278" s="633"/>
      <c r="Z278" s="633"/>
      <c r="AA278" s="633"/>
      <c r="AB278" s="633"/>
      <c r="AC278" s="633"/>
      <c r="AD278" s="633"/>
      <c r="AE278" s="633"/>
      <c r="AF278" s="633"/>
      <c r="AG278" s="633"/>
      <c r="AH278" s="633"/>
      <c r="AI278" s="633"/>
      <c r="AJ278" s="633"/>
      <c r="AK278" s="633"/>
      <c r="AL278" s="633"/>
      <c r="AM278" s="633"/>
      <c r="AN278" s="633"/>
      <c r="AO278" s="633"/>
      <c r="AP278" s="633"/>
      <c r="AQ278" s="633"/>
      <c r="AR278" s="633"/>
      <c r="AS278" s="633"/>
      <c r="AT278" s="633"/>
      <c r="AU278" s="633"/>
      <c r="AV278" s="633"/>
      <c r="AW278" s="633"/>
      <c r="AX278" s="633"/>
      <c r="AY278" s="633"/>
      <c r="AZ278" s="633"/>
      <c r="BA278" s="2346"/>
      <c r="BB278" s="295" t="s">
        <v>79</v>
      </c>
      <c r="BC278" s="1052" t="s">
        <v>36</v>
      </c>
      <c r="BD278" s="1071" t="s">
        <v>36</v>
      </c>
      <c r="BE278" s="1071" t="s">
        <v>36</v>
      </c>
      <c r="BF278" s="1071" t="s">
        <v>36</v>
      </c>
      <c r="BG278" s="1091" t="s">
        <v>36</v>
      </c>
      <c r="BH278" s="1111" t="s">
        <v>36</v>
      </c>
      <c r="BI278" s="1071" t="s">
        <v>36</v>
      </c>
      <c r="BJ278" s="1071" t="s">
        <v>36</v>
      </c>
      <c r="BK278" s="1071" t="s">
        <v>36</v>
      </c>
      <c r="BL278" s="1091" t="s">
        <v>36</v>
      </c>
      <c r="BM278" s="1111" t="s">
        <v>36</v>
      </c>
      <c r="BN278" s="1071" t="s">
        <v>36</v>
      </c>
      <c r="BO278" s="1071" t="s">
        <v>36</v>
      </c>
      <c r="BP278" s="1071" t="s">
        <v>36</v>
      </c>
      <c r="BQ278" s="1091" t="s">
        <v>36</v>
      </c>
      <c r="BR278" s="1111" t="s">
        <v>36</v>
      </c>
      <c r="BS278" s="1071" t="s">
        <v>36</v>
      </c>
      <c r="BT278" s="1933" t="s">
        <v>36</v>
      </c>
      <c r="BU278" s="2011"/>
      <c r="BV278" s="2011"/>
      <c r="BW278" s="2011"/>
      <c r="BX278" s="2011"/>
      <c r="BY278" s="2012"/>
      <c r="BZ278" s="2012"/>
      <c r="CA278" s="2012"/>
      <c r="CB278" s="2012"/>
      <c r="CC278" s="2012"/>
      <c r="CD278" s="2012"/>
      <c r="CE278" s="2012"/>
      <c r="CF278" s="2012"/>
      <c r="CG278" s="2012"/>
      <c r="CH278" s="2012"/>
      <c r="CI278" s="2012"/>
      <c r="CJ278" s="2012"/>
      <c r="CK278" s="2012"/>
      <c r="CL278" s="2012"/>
      <c r="CM278" s="2012"/>
      <c r="CN278" s="2012"/>
      <c r="CO278" s="2012"/>
      <c r="CP278" s="2012"/>
      <c r="CQ278" s="2012"/>
      <c r="CR278" s="2012"/>
      <c r="CS278" s="2012"/>
      <c r="CT278" s="2012"/>
      <c r="CU278" s="2012"/>
      <c r="CV278" s="2012"/>
      <c r="CW278" s="2012"/>
      <c r="CX278" s="2012"/>
      <c r="CY278" s="2012"/>
      <c r="CZ278" s="2012"/>
    </row>
    <row r="279" s="135" customFormat="true" ht="15" customHeight="true" x14ac:dyDescent="0.2">
      <c r="U279" s="633"/>
      <c r="V279" s="633"/>
      <c r="W279" s="633"/>
      <c r="X279" s="633"/>
      <c r="Y279" s="633"/>
      <c r="Z279" s="633"/>
      <c r="AA279" s="633"/>
      <c r="AB279" s="633"/>
      <c r="AC279" s="633"/>
      <c r="AD279" s="633"/>
      <c r="AE279" s="633"/>
      <c r="AF279" s="633"/>
      <c r="AG279" s="633"/>
      <c r="AH279" s="633"/>
      <c r="AI279" s="633"/>
      <c r="AJ279" s="633"/>
      <c r="AK279" s="633"/>
      <c r="AL279" s="633"/>
      <c r="AM279" s="633"/>
      <c r="AN279" s="633"/>
      <c r="AO279" s="633"/>
      <c r="AP279" s="633"/>
      <c r="AQ279" s="633"/>
      <c r="AR279" s="633"/>
      <c r="AS279" s="633"/>
      <c r="AT279" s="633"/>
      <c r="AU279" s="633"/>
      <c r="AV279" s="633"/>
      <c r="AW279" s="633"/>
      <c r="AX279" s="633"/>
      <c r="AY279" s="633"/>
      <c r="AZ279" s="633"/>
      <c r="BA279" s="2346"/>
      <c r="BB279" s="295" t="s">
        <v>80</v>
      </c>
      <c r="BC279" s="1052" t="s">
        <v>36</v>
      </c>
      <c r="BD279" s="1072" t="s">
        <v>36</v>
      </c>
      <c r="BE279" s="1072" t="s">
        <v>36</v>
      </c>
      <c r="BF279" s="1072" t="s">
        <v>36</v>
      </c>
      <c r="BG279" s="1092" t="s">
        <v>36</v>
      </c>
      <c r="BH279" s="1052" t="s">
        <v>36</v>
      </c>
      <c r="BI279" s="1072" t="s">
        <v>36</v>
      </c>
      <c r="BJ279" s="1072" t="s">
        <v>36</v>
      </c>
      <c r="BK279" s="1072" t="s">
        <v>36</v>
      </c>
      <c r="BL279" s="1092" t="s">
        <v>36</v>
      </c>
      <c r="BM279" s="1052" t="s">
        <v>36</v>
      </c>
      <c r="BN279" s="1072" t="s">
        <v>36</v>
      </c>
      <c r="BO279" s="1072" t="s">
        <v>36</v>
      </c>
      <c r="BP279" s="1072" t="s">
        <v>36</v>
      </c>
      <c r="BQ279" s="1092" t="s">
        <v>36</v>
      </c>
      <c r="BR279" s="1052" t="s">
        <v>36</v>
      </c>
      <c r="BS279" s="1072" t="s">
        <v>36</v>
      </c>
      <c r="BT279" s="1129" t="s">
        <v>36</v>
      </c>
      <c r="BU279" s="2013"/>
      <c r="BV279" s="2013"/>
      <c r="BW279" s="2013"/>
      <c r="BX279" s="2013"/>
      <c r="BY279" s="2013"/>
      <c r="BZ279" s="2013"/>
      <c r="CA279" s="2013"/>
      <c r="CB279" s="2013"/>
      <c r="CC279" s="2013"/>
      <c r="CD279" s="2013"/>
      <c r="CE279" s="2013"/>
      <c r="CF279" s="2013"/>
      <c r="CG279" s="2013"/>
      <c r="CH279" s="2013"/>
      <c r="CI279" s="2013"/>
      <c r="CJ279" s="2013"/>
      <c r="CK279" s="2013"/>
      <c r="CL279" s="2013"/>
      <c r="CM279" s="2013"/>
      <c r="CN279" s="2013"/>
      <c r="CO279" s="2013"/>
      <c r="CP279" s="2013"/>
      <c r="CQ279" s="2013"/>
      <c r="CR279" s="2013"/>
      <c r="CS279" s="2013"/>
      <c r="CT279" s="2013"/>
      <c r="CU279" s="2013"/>
      <c r="CV279" s="2013"/>
      <c r="CW279" s="2013"/>
      <c r="CX279" s="2013"/>
      <c r="CY279" s="2013"/>
      <c r="CZ279" s="2013"/>
    </row>
    <row r="280" s="413" customFormat="true" ht="15" customHeight="true" x14ac:dyDescent="0.2">
      <c r="B280" s="429"/>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346"/>
      <c r="BB280" s="295" t="s">
        <v>81</v>
      </c>
      <c r="BC280" s="1052" t="s">
        <v>36</v>
      </c>
      <c r="BD280" s="1072" t="s">
        <v>36</v>
      </c>
      <c r="BE280" s="1072" t="s">
        <v>36</v>
      </c>
      <c r="BF280" s="1072" t="s">
        <v>36</v>
      </c>
      <c r="BG280" s="1092" t="s">
        <v>36</v>
      </c>
      <c r="BH280" s="1052" t="s">
        <v>36</v>
      </c>
      <c r="BI280" s="1072" t="s">
        <v>36</v>
      </c>
      <c r="BJ280" s="1072" t="s">
        <v>36</v>
      </c>
      <c r="BK280" s="1072" t="s">
        <v>36</v>
      </c>
      <c r="BL280" s="1092" t="s">
        <v>36</v>
      </c>
      <c r="BM280" s="1052" t="s">
        <v>36</v>
      </c>
      <c r="BN280" s="1072" t="s">
        <v>36</v>
      </c>
      <c r="BO280" s="1072" t="s">
        <v>36</v>
      </c>
      <c r="BP280" s="1072" t="s">
        <v>36</v>
      </c>
      <c r="BQ280" s="1092" t="s">
        <v>36</v>
      </c>
      <c r="BR280" s="1052" t="s">
        <v>36</v>
      </c>
      <c r="BS280" s="1072" t="s">
        <v>36</v>
      </c>
      <c r="BT280" s="1129" t="s">
        <v>36</v>
      </c>
      <c r="BU280" s="2013"/>
      <c r="BV280" s="2013"/>
      <c r="BW280" s="2013"/>
      <c r="BX280" s="2013"/>
      <c r="BY280" s="2013"/>
      <c r="BZ280" s="2013"/>
      <c r="CA280" s="2013"/>
      <c r="CB280" s="2013"/>
      <c r="CC280" s="2013"/>
      <c r="CD280" s="2013"/>
      <c r="CE280" s="2013"/>
      <c r="CF280" s="2013"/>
      <c r="CG280" s="2013"/>
      <c r="CH280" s="2013"/>
      <c r="CI280" s="2013"/>
      <c r="CJ280" s="2013"/>
      <c r="CK280" s="2013"/>
      <c r="CL280" s="2013"/>
      <c r="CM280" s="2013"/>
      <c r="CN280" s="2013"/>
      <c r="CO280" s="2013"/>
      <c r="CP280" s="2013"/>
      <c r="CQ280" s="2013"/>
      <c r="CR280" s="2013"/>
      <c r="CS280" s="2013"/>
      <c r="CT280" s="2013"/>
      <c r="CU280" s="2013"/>
      <c r="CV280" s="2013"/>
      <c r="CW280" s="2013"/>
      <c r="CX280" s="2013"/>
      <c r="CY280" s="2013"/>
      <c r="CZ280" s="2013"/>
    </row>
    <row r="281" s="413" customFormat="true" ht="15" customHeight="true" x14ac:dyDescent="0.2">
      <c r="B281" s="429"/>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346"/>
      <c r="BB281" s="295" t="s">
        <v>82</v>
      </c>
      <c r="BC281" s="1052" t="s">
        <v>36</v>
      </c>
      <c r="BD281" s="1072" t="s">
        <v>36</v>
      </c>
      <c r="BE281" s="1072" t="s">
        <v>36</v>
      </c>
      <c r="BF281" s="1072" t="s">
        <v>36</v>
      </c>
      <c r="BG281" s="1092" t="s">
        <v>36</v>
      </c>
      <c r="BH281" s="1052" t="s">
        <v>36</v>
      </c>
      <c r="BI281" s="1072" t="s">
        <v>36</v>
      </c>
      <c r="BJ281" s="1072" t="s">
        <v>36</v>
      </c>
      <c r="BK281" s="1072" t="s">
        <v>36</v>
      </c>
      <c r="BL281" s="1092" t="s">
        <v>36</v>
      </c>
      <c r="BM281" s="1052" t="s">
        <v>36</v>
      </c>
      <c r="BN281" s="1072" t="s">
        <v>36</v>
      </c>
      <c r="BO281" s="1072" t="s">
        <v>36</v>
      </c>
      <c r="BP281" s="1072" t="s">
        <v>36</v>
      </c>
      <c r="BQ281" s="1092" t="s">
        <v>36</v>
      </c>
      <c r="BR281" s="1052" t="s">
        <v>36</v>
      </c>
      <c r="BS281" s="1072" t="s">
        <v>36</v>
      </c>
      <c r="BT281" s="1129" t="s">
        <v>36</v>
      </c>
      <c r="BU281" s="2013"/>
      <c r="BV281" s="2013"/>
      <c r="BW281" s="2013"/>
      <c r="BX281" s="2013"/>
      <c r="BY281" s="2013"/>
      <c r="BZ281" s="2013"/>
      <c r="CA281" s="2013"/>
      <c r="CB281" s="2013"/>
      <c r="CC281" s="2013"/>
      <c r="CD281" s="2013"/>
      <c r="CE281" s="2013"/>
      <c r="CF281" s="2013"/>
      <c r="CG281" s="2013"/>
      <c r="CH281" s="2013"/>
      <c r="CI281" s="2013"/>
      <c r="CJ281" s="2013"/>
      <c r="CK281" s="2013"/>
      <c r="CL281" s="2013"/>
      <c r="CM281" s="2013"/>
      <c r="CN281" s="2013"/>
      <c r="CO281" s="2013"/>
      <c r="CP281" s="2013"/>
      <c r="CQ281" s="2013"/>
      <c r="CR281" s="2013"/>
      <c r="CS281" s="2013"/>
      <c r="CT281" s="2013"/>
      <c r="CU281" s="2013"/>
      <c r="CV281" s="2013"/>
      <c r="CW281" s="2013"/>
      <c r="CX281" s="2013"/>
      <c r="CY281" s="2013"/>
      <c r="CZ281" s="2013"/>
    </row>
    <row r="282" s="413" customFormat="true" ht="15" customHeight="true" x14ac:dyDescent="0.2">
      <c r="B282" s="429"/>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346"/>
      <c r="BB282" s="295" t="s">
        <v>83</v>
      </c>
      <c r="BC282" s="1052" t="s">
        <v>36</v>
      </c>
      <c r="BD282" s="1072" t="s">
        <v>36</v>
      </c>
      <c r="BE282" s="1072" t="s">
        <v>36</v>
      </c>
      <c r="BF282" s="1072" t="s">
        <v>36</v>
      </c>
      <c r="BG282" s="1092" t="s">
        <v>36</v>
      </c>
      <c r="BH282" s="1052" t="s">
        <v>36</v>
      </c>
      <c r="BI282" s="1072" t="s">
        <v>36</v>
      </c>
      <c r="BJ282" s="1072" t="s">
        <v>36</v>
      </c>
      <c r="BK282" s="1072" t="s">
        <v>36</v>
      </c>
      <c r="BL282" s="1092" t="s">
        <v>36</v>
      </c>
      <c r="BM282" s="1052" t="s">
        <v>36</v>
      </c>
      <c r="BN282" s="1072" t="s">
        <v>36</v>
      </c>
      <c r="BO282" s="1072" t="s">
        <v>36</v>
      </c>
      <c r="BP282" s="1072" t="s">
        <v>36</v>
      </c>
      <c r="BQ282" s="1092" t="s">
        <v>36</v>
      </c>
      <c r="BR282" s="1052" t="s">
        <v>36</v>
      </c>
      <c r="BS282" s="1072" t="s">
        <v>36</v>
      </c>
      <c r="BT282" s="1129" t="s">
        <v>36</v>
      </c>
      <c r="BU282" s="2013"/>
      <c r="BV282" s="2013"/>
      <c r="BW282" s="2013"/>
      <c r="BX282" s="2013"/>
      <c r="BY282" s="2013"/>
      <c r="BZ282" s="2013"/>
      <c r="CA282" s="2013"/>
      <c r="CB282" s="2013"/>
      <c r="CC282" s="2013"/>
      <c r="CD282" s="2013"/>
      <c r="CE282" s="2013"/>
      <c r="CF282" s="2013"/>
      <c r="CG282" s="2013"/>
      <c r="CH282" s="2013"/>
      <c r="CI282" s="2013"/>
      <c r="CJ282" s="2013"/>
      <c r="CK282" s="2013"/>
      <c r="CL282" s="2013"/>
      <c r="CM282" s="2013"/>
      <c r="CN282" s="2013"/>
      <c r="CO282" s="2013"/>
      <c r="CP282" s="2013"/>
      <c r="CQ282" s="2013"/>
      <c r="CR282" s="2013"/>
      <c r="CS282" s="2013"/>
      <c r="CT282" s="2013"/>
      <c r="CU282" s="2013"/>
      <c r="CV282" s="2013"/>
      <c r="CW282" s="2013"/>
      <c r="CX282" s="2013"/>
      <c r="CY282" s="2013"/>
      <c r="CZ282" s="2013"/>
    </row>
    <row r="283" s="413" customFormat="true" ht="15" customHeight="true" x14ac:dyDescent="0.2">
      <c r="B283" s="429"/>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346"/>
      <c r="BB283" s="295" t="s">
        <v>84</v>
      </c>
      <c r="BC283" s="1052" t="s">
        <v>36</v>
      </c>
      <c r="BD283" s="1072" t="s">
        <v>36</v>
      </c>
      <c r="BE283" s="1072" t="s">
        <v>36</v>
      </c>
      <c r="BF283" s="1072" t="s">
        <v>36</v>
      </c>
      <c r="BG283" s="1092" t="s">
        <v>36</v>
      </c>
      <c r="BH283" s="1052" t="s">
        <v>36</v>
      </c>
      <c r="BI283" s="1072" t="s">
        <v>36</v>
      </c>
      <c r="BJ283" s="1072" t="s">
        <v>36</v>
      </c>
      <c r="BK283" s="1072" t="s">
        <v>36</v>
      </c>
      <c r="BL283" s="1092" t="s">
        <v>36</v>
      </c>
      <c r="BM283" s="1052" t="s">
        <v>36</v>
      </c>
      <c r="BN283" s="1072" t="s">
        <v>36</v>
      </c>
      <c r="BO283" s="1072" t="s">
        <v>36</v>
      </c>
      <c r="BP283" s="1072" t="s">
        <v>36</v>
      </c>
      <c r="BQ283" s="1092" t="s">
        <v>36</v>
      </c>
      <c r="BR283" s="1052" t="s">
        <v>36</v>
      </c>
      <c r="BS283" s="1072" t="s">
        <v>36</v>
      </c>
      <c r="BT283" s="1129" t="s">
        <v>36</v>
      </c>
      <c r="BU283" s="2013"/>
      <c r="BV283" s="2013"/>
      <c r="BW283" s="2013"/>
      <c r="BX283" s="2013"/>
      <c r="BY283" s="2013"/>
      <c r="BZ283" s="2013"/>
      <c r="CA283" s="2013"/>
      <c r="CB283" s="2013"/>
      <c r="CC283" s="2013"/>
      <c r="CD283" s="2013"/>
      <c r="CE283" s="2013"/>
      <c r="CF283" s="2013"/>
      <c r="CG283" s="2013"/>
      <c r="CH283" s="2013"/>
      <c r="CI283" s="2013"/>
      <c r="CJ283" s="2013"/>
      <c r="CK283" s="2013"/>
      <c r="CL283" s="2013"/>
      <c r="CM283" s="2013"/>
      <c r="CN283" s="2013"/>
      <c r="CO283" s="2013"/>
      <c r="CP283" s="2013"/>
      <c r="CQ283" s="2013"/>
      <c r="CR283" s="2013"/>
      <c r="CS283" s="2013"/>
      <c r="CT283" s="2013"/>
      <c r="CU283" s="2013"/>
      <c r="CV283" s="2013"/>
      <c r="CW283" s="2013"/>
      <c r="CX283" s="2013"/>
      <c r="CY283" s="2013"/>
      <c r="CZ283" s="2013"/>
    </row>
    <row r="284" s="413" customFormat="true" ht="15" customHeight="true" x14ac:dyDescent="0.2">
      <c r="B284" s="429"/>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347"/>
      <c r="BB284" s="296" t="s">
        <v>113</v>
      </c>
      <c r="BC284" s="1053" t="s">
        <v>36</v>
      </c>
      <c r="BD284" s="1073" t="s">
        <v>36</v>
      </c>
      <c r="BE284" s="1073" t="s">
        <v>36</v>
      </c>
      <c r="BF284" s="1073" t="s">
        <v>36</v>
      </c>
      <c r="BG284" s="1093" t="s">
        <v>36</v>
      </c>
      <c r="BH284" s="1112" t="s">
        <v>36</v>
      </c>
      <c r="BI284" s="1073" t="s">
        <v>36</v>
      </c>
      <c r="BJ284" s="1073" t="s">
        <v>36</v>
      </c>
      <c r="BK284" s="1073" t="s">
        <v>36</v>
      </c>
      <c r="BL284" s="1093" t="s">
        <v>36</v>
      </c>
      <c r="BM284" s="1112" t="s">
        <v>36</v>
      </c>
      <c r="BN284" s="1073" t="s">
        <v>36</v>
      </c>
      <c r="BO284" s="1073" t="s">
        <v>36</v>
      </c>
      <c r="BP284" s="1073" t="s">
        <v>36</v>
      </c>
      <c r="BQ284" s="1093" t="s">
        <v>36</v>
      </c>
      <c r="BR284" s="1112" t="s">
        <v>36</v>
      </c>
      <c r="BS284" s="1073" t="s">
        <v>36</v>
      </c>
      <c r="BT284" s="1934" t="s">
        <v>36</v>
      </c>
      <c r="BU284" s="2014"/>
      <c r="BV284" s="2014"/>
      <c r="BW284" s="2014"/>
      <c r="BX284" s="2014"/>
      <c r="BY284" s="2015"/>
      <c r="BZ284" s="2015"/>
      <c r="CA284" s="2015"/>
      <c r="CB284" s="2015"/>
      <c r="CC284" s="2015"/>
      <c r="CD284" s="2015"/>
      <c r="CE284" s="2015"/>
      <c r="CF284" s="2015"/>
      <c r="CG284" s="2015"/>
      <c r="CH284" s="2015"/>
      <c r="CI284" s="2015"/>
      <c r="CJ284" s="2015"/>
      <c r="CK284" s="2015"/>
      <c r="CL284" s="2015"/>
      <c r="CM284" s="2015"/>
      <c r="CN284" s="2015"/>
      <c r="CO284" s="2015"/>
      <c r="CP284" s="2015"/>
      <c r="CQ284" s="2015"/>
      <c r="CR284" s="2015"/>
      <c r="CS284" s="2015"/>
      <c r="CT284" s="2015"/>
      <c r="CU284" s="2015"/>
      <c r="CV284" s="2015"/>
      <c r="CW284" s="2015"/>
      <c r="CX284" s="2015"/>
      <c r="CY284" s="2015"/>
      <c r="CZ284" s="2015"/>
    </row>
    <row r="285" s="413" customFormat="true" ht="15" customHeight="true" x14ac:dyDescent="0.2">
      <c r="B285" s="429"/>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15"/>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13" customFormat="true" ht="15" customHeight="true" x14ac:dyDescent="0.2">
      <c r="B286" s="429"/>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15"/>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13" customFormat="true" ht="15" customHeight="true" x14ac:dyDescent="0.2">
      <c r="B287" s="429"/>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15"/>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13" customFormat="true" ht="15" customHeight="true" x14ac:dyDescent="0.2">
      <c r="B288" s="429"/>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15"/>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13" customFormat="true" ht="15" customHeight="true" x14ac:dyDescent="0.2">
      <c r="A289" s="399"/>
      <c r="B289" s="400"/>
      <c r="C289" s="401"/>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15"/>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13" customFormat="true" ht="15" customHeight="true" x14ac:dyDescent="0.2">
      <c r="A290" s="648"/>
      <c r="B290" s="649"/>
      <c r="C290" s="650"/>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15"/>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13" customFormat="true" ht="15" customHeight="true" x14ac:dyDescent="0.2">
      <c r="A291" s="651"/>
      <c r="B291" s="652"/>
      <c r="C291" s="653"/>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15"/>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13" customFormat="true" ht="15" customHeight="true" x14ac:dyDescent="0.2">
      <c r="A292" s="654"/>
      <c r="B292" s="655"/>
      <c r="C292" s="65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15"/>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13" customFormat="true" ht="15" customHeight="true" x14ac:dyDescent="0.2">
      <c r="A293" s="657"/>
      <c r="B293" s="658"/>
      <c r="C293" s="659"/>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15"/>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13" customFormat="true" ht="15" customHeight="true" x14ac:dyDescent="0.2">
      <c r="A294" s="660"/>
      <c r="B294" s="661"/>
      <c r="C294" s="662"/>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15"/>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13" customFormat="true" ht="15" customHeight="true" x14ac:dyDescent="0.2">
      <c r="A295" s="660"/>
      <c r="B295" s="661"/>
      <c r="C295" s="662"/>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15"/>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13" customFormat="true" ht="15" customHeight="true" x14ac:dyDescent="0.2">
      <c r="A296" s="660"/>
      <c r="B296" s="663"/>
      <c r="C296" s="662"/>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15"/>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13" customFormat="true" ht="15" customHeight="true" x14ac:dyDescent="0.2">
      <c r="A297" s="664"/>
      <c r="B297" s="665"/>
      <c r="C297" s="66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15"/>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13" customFormat="true" ht="15" customHeight="true" x14ac:dyDescent="0.2">
      <c r="B298" s="429"/>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15"/>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13" customFormat="true" ht="15" customHeight="true" x14ac:dyDescent="0.2">
      <c r="A299" s="402"/>
      <c r="B299" s="403"/>
      <c r="C299" s="404"/>
      <c r="D299" s="405"/>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15"/>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13" customFormat="true" ht="15" customHeight="true" x14ac:dyDescent="0.2">
      <c r="A300" s="667"/>
      <c r="B300" s="668"/>
      <c r="C300" s="669"/>
      <c r="D300" s="670"/>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15"/>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13" customFormat="true" ht="15" customHeight="true" x14ac:dyDescent="0.2">
      <c r="A301" s="671"/>
      <c r="B301" s="672"/>
      <c r="C301" s="673"/>
      <c r="D301" s="674"/>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15"/>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13" customFormat="true" ht="15" customHeight="true" x14ac:dyDescent="0.2">
      <c r="A302" s="675"/>
      <c r="B302" s="676"/>
      <c r="C302" s="677"/>
      <c r="D302" s="678"/>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15"/>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13" customFormat="true" ht="15" customHeight="true" x14ac:dyDescent="0.2">
      <c r="A303" s="679"/>
      <c r="B303" s="680"/>
      <c r="C303" s="681"/>
      <c r="D303" s="682"/>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15"/>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13" customFormat="true" ht="15" customHeight="true" x14ac:dyDescent="0.2">
      <c r="A304" s="683"/>
      <c r="B304" s="684"/>
      <c r="C304" s="685"/>
      <c r="D304" s="68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15"/>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13" customFormat="true" ht="15" customHeight="true" x14ac:dyDescent="0.2">
      <c r="A305" s="687"/>
      <c r="B305" s="688"/>
      <c r="C305" s="689"/>
      <c r="D305" s="690"/>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15"/>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13" customFormat="true" ht="15" customHeight="true" x14ac:dyDescent="0.2">
      <c r="B306" s="429"/>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15"/>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13" customFormat="true" ht="15" customHeight="true" x14ac:dyDescent="0.2">
      <c r="B307" s="429"/>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15"/>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13" customFormat="true" ht="15" customHeight="true" x14ac:dyDescent="0.2">
      <c r="B308" s="429"/>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15"/>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13" customFormat="true" ht="15" customHeight="true" x14ac:dyDescent="0.2">
      <c r="B309" s="429"/>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15"/>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13" customFormat="true" ht="15" customHeight="true" x14ac:dyDescent="0.2">
      <c r="B310" s="429"/>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15"/>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13" customFormat="true" ht="15" customHeight="true" x14ac:dyDescent="0.2">
      <c r="B311" s="429"/>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15"/>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13" customFormat="true" ht="15" customHeight="true" x14ac:dyDescent="0.2">
      <c r="B312" s="429"/>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15"/>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13" customFormat="true" ht="15" customHeight="true" x14ac:dyDescent="0.2">
      <c r="B313" s="429"/>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15"/>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13" customFormat="true" ht="15" customHeight="true" x14ac:dyDescent="0.2">
      <c r="B314" s="429"/>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15"/>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13" customFormat="true" ht="15" customHeight="true" x14ac:dyDescent="0.2">
      <c r="B315" s="429"/>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15"/>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13" customFormat="true" ht="15" customHeight="true" x14ac:dyDescent="0.2">
      <c r="B316" s="429"/>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15"/>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13" customFormat="true" ht="15" customHeight="true" x14ac:dyDescent="0.2">
      <c r="B317" s="429"/>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15"/>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13" customFormat="true" ht="15" customHeight="true" x14ac:dyDescent="0.2">
      <c r="B318" s="429"/>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15"/>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13" customFormat="true" ht="15" customHeight="true" x14ac:dyDescent="0.2">
      <c r="B319" s="429"/>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15"/>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13" customFormat="true" ht="15" customHeight="true" x14ac:dyDescent="0.2">
      <c r="B320" s="429"/>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15"/>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13" customFormat="true" ht="15" customHeight="true" x14ac:dyDescent="0.2">
      <c r="B321" s="429"/>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15"/>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13" customFormat="true" ht="15" customHeight="true" x14ac:dyDescent="0.2">
      <c r="B322" s="429"/>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15"/>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13" customFormat="true" ht="15" customHeight="true" x14ac:dyDescent="0.2">
      <c r="B323" s="429"/>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15"/>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13" customFormat="true" ht="15" customHeight="true" x14ac:dyDescent="0.2">
      <c r="B324" s="429"/>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15"/>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13" customFormat="true" ht="15" customHeight="true" x14ac:dyDescent="0.2">
      <c r="B325" s="429"/>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15"/>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13" customFormat="true" ht="15" customHeight="true" x14ac:dyDescent="0.2">
      <c r="B326" s="429"/>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15"/>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13" customFormat="true" ht="15" customHeight="true" x14ac:dyDescent="0.2">
      <c r="B327" s="429"/>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15"/>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13" customFormat="true" ht="15" customHeight="true" x14ac:dyDescent="0.2">
      <c r="B328" s="429"/>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15"/>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13" customFormat="true" ht="250.15" customHeight="true" x14ac:dyDescent="0.2">
      <c r="B329" s="429"/>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15"/>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9"/>
      <c r="U330" s="211"/>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211"/>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9"/>
      <c r="U331" s="211"/>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211"/>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9"/>
      <c r="U332" s="211"/>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211"/>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9"/>
      <c r="U333" s="211"/>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211"/>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9"/>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211"/>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9"/>
      <c r="U335" s="211"/>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211"/>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9"/>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211"/>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9"/>
      <c r="U337" s="211"/>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211"/>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9"/>
      <c r="U338" s="211"/>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211"/>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13" customFormat="true" ht="15" customHeight="true" x14ac:dyDescent="0.2">
      <c r="B339" s="429"/>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348" t="s">
        <v>114</v>
      </c>
      <c r="BD339" s="2349"/>
      <c r="BE339" s="2349"/>
      <c r="BF339" s="2349"/>
      <c r="BG339" s="2350"/>
      <c r="BH339" s="2351" t="s">
        <v>39</v>
      </c>
      <c r="BI339" s="2349"/>
      <c r="BJ339" s="2349"/>
      <c r="BK339" s="2349"/>
      <c r="BL339" s="2350"/>
      <c r="BM339" s="2351" t="s">
        <v>38</v>
      </c>
      <c r="BN339" s="2349"/>
      <c r="BO339" s="2349"/>
      <c r="BP339" s="2349"/>
      <c r="BQ339" s="2352"/>
      <c r="BR339" s="1839" t="s">
        <v>137</v>
      </c>
      <c r="BS339" s="1840"/>
      <c r="BT339" s="1840"/>
      <c r="BU339" s="2016"/>
      <c r="BV339" s="2016"/>
      <c r="BW339" s="2016"/>
      <c r="BX339" s="2016"/>
      <c r="BY339" s="2017"/>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13" customFormat="true" ht="12.75" x14ac:dyDescent="0.2">
      <c r="B340" s="429"/>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146</v>
      </c>
      <c r="BS340" s="180" t="s">
        <v>147</v>
      </c>
      <c r="BT340" s="1935" t="s">
        <v>148</v>
      </c>
      <c r="BU340" s="2018"/>
      <c r="BV340" s="2018"/>
      <c r="BW340" s="2018"/>
      <c r="BX340" s="2018"/>
      <c r="BY340" s="2019"/>
      <c r="BZ340" s="2019"/>
      <c r="CA340" s="2019"/>
      <c r="CB340" s="2019"/>
      <c r="CC340" s="2019"/>
      <c r="CD340" s="2019"/>
      <c r="CE340" s="2019"/>
      <c r="CF340" s="2019"/>
      <c r="CG340" s="2019"/>
      <c r="CH340" s="2019"/>
      <c r="CI340" s="2019"/>
      <c r="CJ340" s="2019"/>
      <c r="CK340" s="2019"/>
      <c r="CL340" s="2019"/>
      <c r="CM340" s="2019"/>
      <c r="CN340" s="2019"/>
      <c r="CO340" s="2019"/>
      <c r="CP340" s="2019"/>
      <c r="CQ340" s="2019"/>
      <c r="CR340" s="2019"/>
      <c r="CS340" s="2019"/>
      <c r="CT340" s="2019"/>
      <c r="CU340" s="2019"/>
      <c r="CV340" s="2019"/>
      <c r="CW340" s="2019"/>
      <c r="CX340" s="2019"/>
      <c r="CY340" s="2019"/>
      <c r="CZ340" s="2019"/>
    </row>
    <row r="341" s="413" customFormat="true" ht="15" customHeight="true" x14ac:dyDescent="0.2">
      <c r="B341" s="429"/>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353" t="s">
        <v>144</v>
      </c>
      <c r="BB341" s="162" t="s">
        <v>50</v>
      </c>
      <c r="BC341" s="1054" t="s">
        <v>36</v>
      </c>
      <c r="BD341" s="1074" t="s">
        <v>36</v>
      </c>
      <c r="BE341" s="1074" t="s">
        <v>36</v>
      </c>
      <c r="BF341" s="1074" t="s">
        <v>36</v>
      </c>
      <c r="BG341" s="1094" t="s">
        <v>36</v>
      </c>
      <c r="BH341" s="1113" t="s">
        <v>36</v>
      </c>
      <c r="BI341" s="1074" t="s">
        <v>36</v>
      </c>
      <c r="BJ341" s="1074" t="s">
        <v>36</v>
      </c>
      <c r="BK341" s="1074" t="s">
        <v>36</v>
      </c>
      <c r="BL341" s="1094" t="s">
        <v>36</v>
      </c>
      <c r="BM341" s="1113" t="s">
        <v>36</v>
      </c>
      <c r="BN341" s="1074" t="s">
        <v>36</v>
      </c>
      <c r="BO341" s="1074" t="s">
        <v>36</v>
      </c>
      <c r="BP341" s="1074" t="s">
        <v>36</v>
      </c>
      <c r="BQ341" s="1094" t="s">
        <v>36</v>
      </c>
      <c r="BR341" s="1113" t="s">
        <v>36</v>
      </c>
      <c r="BS341" s="1074" t="s">
        <v>36</v>
      </c>
      <c r="BT341" s="1936" t="s">
        <v>36</v>
      </c>
      <c r="BU341" s="2020"/>
      <c r="BV341" s="2020"/>
      <c r="BW341" s="2020"/>
      <c r="BX341" s="2020"/>
      <c r="BY341" s="2021"/>
      <c r="BZ341" s="2021"/>
      <c r="CA341" s="2021"/>
      <c r="CB341" s="2021"/>
      <c r="CC341" s="2021"/>
      <c r="CD341" s="2021"/>
      <c r="CE341" s="2021"/>
      <c r="CF341" s="2021"/>
      <c r="CG341" s="2021"/>
      <c r="CH341" s="2021"/>
      <c r="CI341" s="2021"/>
      <c r="CJ341" s="2021"/>
      <c r="CK341" s="2021"/>
      <c r="CL341" s="2021"/>
      <c r="CM341" s="2021"/>
      <c r="CN341" s="2021"/>
      <c r="CO341" s="2021"/>
      <c r="CP341" s="2021"/>
      <c r="CQ341" s="2021"/>
      <c r="CR341" s="2021"/>
      <c r="CS341" s="2021"/>
      <c r="CT341" s="2021"/>
      <c r="CU341" s="2021"/>
      <c r="CV341" s="2021"/>
      <c r="CW341" s="2021"/>
      <c r="CX341" s="2021"/>
      <c r="CY341" s="2021"/>
      <c r="CZ341" s="2021"/>
    </row>
    <row r="342" s="413" customFormat="true" ht="15" customHeight="true" x14ac:dyDescent="0.2">
      <c r="B342" s="429"/>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354"/>
      <c r="BB342" s="163" t="s">
        <v>49</v>
      </c>
      <c r="BC342" s="1055" t="s">
        <v>36</v>
      </c>
      <c r="BD342" s="1075" t="s">
        <v>36</v>
      </c>
      <c r="BE342" s="1075" t="s">
        <v>36</v>
      </c>
      <c r="BF342" s="1075" t="s">
        <v>36</v>
      </c>
      <c r="BG342" s="1095" t="s">
        <v>36</v>
      </c>
      <c r="BH342" s="1114" t="s">
        <v>36</v>
      </c>
      <c r="BI342" s="1075" t="s">
        <v>36</v>
      </c>
      <c r="BJ342" s="1075" t="s">
        <v>36</v>
      </c>
      <c r="BK342" s="1075" t="s">
        <v>36</v>
      </c>
      <c r="BL342" s="1095" t="s">
        <v>36</v>
      </c>
      <c r="BM342" s="1114" t="s">
        <v>36</v>
      </c>
      <c r="BN342" s="1075" t="s">
        <v>36</v>
      </c>
      <c r="BO342" s="1075" t="s">
        <v>36</v>
      </c>
      <c r="BP342" s="1075" t="s">
        <v>36</v>
      </c>
      <c r="BQ342" s="1095" t="s">
        <v>36</v>
      </c>
      <c r="BR342" s="1114" t="s">
        <v>36</v>
      </c>
      <c r="BS342" s="1075" t="s">
        <v>36</v>
      </c>
      <c r="BT342" s="1937" t="s">
        <v>36</v>
      </c>
      <c r="BU342" s="2022"/>
      <c r="BV342" s="2022"/>
      <c r="BW342" s="2022"/>
      <c r="BX342" s="2022"/>
      <c r="BY342" s="2023"/>
      <c r="BZ342" s="2023"/>
      <c r="CA342" s="2023"/>
      <c r="CB342" s="2023"/>
      <c r="CC342" s="2023"/>
      <c r="CD342" s="2023"/>
      <c r="CE342" s="2023"/>
      <c r="CF342" s="2023"/>
      <c r="CG342" s="2023"/>
      <c r="CH342" s="2023"/>
      <c r="CI342" s="2023"/>
      <c r="CJ342" s="2023"/>
      <c r="CK342" s="2023"/>
      <c r="CL342" s="2023"/>
      <c r="CM342" s="2023"/>
      <c r="CN342" s="2023"/>
      <c r="CO342" s="2023"/>
      <c r="CP342" s="2023"/>
      <c r="CQ342" s="2023"/>
      <c r="CR342" s="2023"/>
      <c r="CS342" s="2023"/>
      <c r="CT342" s="2023"/>
      <c r="CU342" s="2023"/>
      <c r="CV342" s="2023"/>
      <c r="CW342" s="2023"/>
      <c r="CX342" s="2023"/>
      <c r="CY342" s="2023"/>
      <c r="CZ342" s="2023"/>
    </row>
    <row r="343" s="413" customFormat="true" ht="15" customHeight="true" x14ac:dyDescent="0.2">
      <c r="B343" s="429"/>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355" t="s">
        <v>139</v>
      </c>
      <c r="BB343" s="163" t="s">
        <v>50</v>
      </c>
      <c r="BC343" s="1055" t="s">
        <v>36</v>
      </c>
      <c r="BD343" s="1075" t="s">
        <v>36</v>
      </c>
      <c r="BE343" s="1075" t="s">
        <v>36</v>
      </c>
      <c r="BF343" s="1075" t="s">
        <v>36</v>
      </c>
      <c r="BG343" s="1095" t="s">
        <v>36</v>
      </c>
      <c r="BH343" s="1114" t="s">
        <v>36</v>
      </c>
      <c r="BI343" s="1075" t="s">
        <v>36</v>
      </c>
      <c r="BJ343" s="1075" t="s">
        <v>36</v>
      </c>
      <c r="BK343" s="1075" t="s">
        <v>36</v>
      </c>
      <c r="BL343" s="1095" t="s">
        <v>36</v>
      </c>
      <c r="BM343" s="1114" t="s">
        <v>36</v>
      </c>
      <c r="BN343" s="1075" t="s">
        <v>36</v>
      </c>
      <c r="BO343" s="1075" t="s">
        <v>36</v>
      </c>
      <c r="BP343" s="1075" t="s">
        <v>36</v>
      </c>
      <c r="BQ343" s="1095" t="s">
        <v>36</v>
      </c>
      <c r="BR343" s="1114" t="s">
        <v>36</v>
      </c>
      <c r="BS343" s="1075" t="s">
        <v>36</v>
      </c>
      <c r="BT343" s="1937" t="s">
        <v>36</v>
      </c>
      <c r="BU343" s="2022"/>
      <c r="BV343" s="2022"/>
      <c r="BW343" s="2022"/>
      <c r="BX343" s="2022"/>
      <c r="BY343" s="2023"/>
      <c r="BZ343" s="2023"/>
      <c r="CA343" s="2023"/>
      <c r="CB343" s="2023"/>
      <c r="CC343" s="2023"/>
      <c r="CD343" s="2023"/>
      <c r="CE343" s="2023"/>
      <c r="CF343" s="2023"/>
      <c r="CG343" s="2023"/>
      <c r="CH343" s="2023"/>
      <c r="CI343" s="2023"/>
      <c r="CJ343" s="2023"/>
      <c r="CK343" s="2023"/>
      <c r="CL343" s="2023"/>
      <c r="CM343" s="2023"/>
      <c r="CN343" s="2023"/>
      <c r="CO343" s="2023"/>
      <c r="CP343" s="2023"/>
      <c r="CQ343" s="2023"/>
      <c r="CR343" s="2023"/>
      <c r="CS343" s="2023"/>
      <c r="CT343" s="2023"/>
      <c r="CU343" s="2023"/>
      <c r="CV343" s="2023"/>
      <c r="CW343" s="2023"/>
      <c r="CX343" s="2023"/>
      <c r="CY343" s="2023"/>
      <c r="CZ343" s="2023"/>
    </row>
    <row r="344" s="413" customFormat="true" ht="15" customHeight="true" x14ac:dyDescent="0.2">
      <c r="B344" s="429"/>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354"/>
      <c r="BB344" s="163" t="s">
        <v>49</v>
      </c>
      <c r="BC344" s="1055" t="s">
        <v>36</v>
      </c>
      <c r="BD344" s="1075" t="s">
        <v>36</v>
      </c>
      <c r="BE344" s="1075" t="s">
        <v>36</v>
      </c>
      <c r="BF344" s="1075" t="s">
        <v>36</v>
      </c>
      <c r="BG344" s="1095" t="s">
        <v>36</v>
      </c>
      <c r="BH344" s="1114" t="s">
        <v>36</v>
      </c>
      <c r="BI344" s="1075" t="s">
        <v>36</v>
      </c>
      <c r="BJ344" s="1075" t="s">
        <v>36</v>
      </c>
      <c r="BK344" s="1075" t="s">
        <v>36</v>
      </c>
      <c r="BL344" s="1095" t="s">
        <v>36</v>
      </c>
      <c r="BM344" s="1114" t="s">
        <v>36</v>
      </c>
      <c r="BN344" s="1075" t="s">
        <v>36</v>
      </c>
      <c r="BO344" s="1075" t="s">
        <v>36</v>
      </c>
      <c r="BP344" s="1075" t="s">
        <v>36</v>
      </c>
      <c r="BQ344" s="1095" t="s">
        <v>36</v>
      </c>
      <c r="BR344" s="1114" t="s">
        <v>36</v>
      </c>
      <c r="BS344" s="1075" t="s">
        <v>36</v>
      </c>
      <c r="BT344" s="1937" t="s">
        <v>36</v>
      </c>
      <c r="BU344" s="2022"/>
      <c r="BV344" s="2022"/>
      <c r="BW344" s="2022"/>
      <c r="BX344" s="2022"/>
      <c r="BY344" s="2023"/>
      <c r="BZ344" s="2023"/>
      <c r="CA344" s="2023"/>
      <c r="CB344" s="2023"/>
      <c r="CC344" s="2023"/>
      <c r="CD344" s="2023"/>
      <c r="CE344" s="2023"/>
      <c r="CF344" s="2023"/>
      <c r="CG344" s="2023"/>
      <c r="CH344" s="2023"/>
      <c r="CI344" s="2023"/>
      <c r="CJ344" s="2023"/>
      <c r="CK344" s="2023"/>
      <c r="CL344" s="2023"/>
      <c r="CM344" s="2023"/>
      <c r="CN344" s="2023"/>
      <c r="CO344" s="2023"/>
      <c r="CP344" s="2023"/>
      <c r="CQ344" s="2023"/>
      <c r="CR344" s="2023"/>
      <c r="CS344" s="2023"/>
      <c r="CT344" s="2023"/>
      <c r="CU344" s="2023"/>
      <c r="CV344" s="2023"/>
      <c r="CW344" s="2023"/>
      <c r="CX344" s="2023"/>
      <c r="CY344" s="2023"/>
      <c r="CZ344" s="2023"/>
    </row>
    <row r="345" s="413" customFormat="true" ht="15" customHeight="true" x14ac:dyDescent="0.2">
      <c r="B345" s="429"/>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355" t="s">
        <v>140</v>
      </c>
      <c r="BB345" s="163" t="s">
        <v>50</v>
      </c>
      <c r="BC345" s="1055" t="s">
        <v>36</v>
      </c>
      <c r="BD345" s="1075" t="s">
        <v>36</v>
      </c>
      <c r="BE345" s="1075" t="s">
        <v>36</v>
      </c>
      <c r="BF345" s="1075" t="s">
        <v>36</v>
      </c>
      <c r="BG345" s="1095" t="s">
        <v>36</v>
      </c>
      <c r="BH345" s="1114" t="s">
        <v>36</v>
      </c>
      <c r="BI345" s="1075" t="s">
        <v>36</v>
      </c>
      <c r="BJ345" s="1075" t="s">
        <v>36</v>
      </c>
      <c r="BK345" s="1075" t="s">
        <v>36</v>
      </c>
      <c r="BL345" s="1095" t="s">
        <v>36</v>
      </c>
      <c r="BM345" s="1114" t="s">
        <v>36</v>
      </c>
      <c r="BN345" s="1075" t="s">
        <v>36</v>
      </c>
      <c r="BO345" s="1075" t="s">
        <v>36</v>
      </c>
      <c r="BP345" s="1075" t="s">
        <v>36</v>
      </c>
      <c r="BQ345" s="1095" t="s">
        <v>36</v>
      </c>
      <c r="BR345" s="1114" t="s">
        <v>36</v>
      </c>
      <c r="BS345" s="1075" t="s">
        <v>36</v>
      </c>
      <c r="BT345" s="1937" t="s">
        <v>36</v>
      </c>
      <c r="BU345" s="2022"/>
      <c r="BV345" s="2022"/>
      <c r="BW345" s="2022"/>
      <c r="BX345" s="2022"/>
      <c r="BY345" s="2023"/>
      <c r="BZ345" s="2023"/>
      <c r="CA345" s="2023"/>
      <c r="CB345" s="2023"/>
      <c r="CC345" s="2023"/>
      <c r="CD345" s="2023"/>
      <c r="CE345" s="2023"/>
      <c r="CF345" s="2023"/>
      <c r="CG345" s="2023"/>
      <c r="CH345" s="2023"/>
      <c r="CI345" s="2023"/>
      <c r="CJ345" s="2023"/>
      <c r="CK345" s="2023"/>
      <c r="CL345" s="2023"/>
      <c r="CM345" s="2023"/>
      <c r="CN345" s="2023"/>
      <c r="CO345" s="2023"/>
      <c r="CP345" s="2023"/>
      <c r="CQ345" s="2023"/>
      <c r="CR345" s="2023"/>
      <c r="CS345" s="2023"/>
      <c r="CT345" s="2023"/>
      <c r="CU345" s="2023"/>
      <c r="CV345" s="2023"/>
      <c r="CW345" s="2023"/>
      <c r="CX345" s="2023"/>
      <c r="CY345" s="2023"/>
      <c r="CZ345" s="2023"/>
    </row>
    <row r="346" s="413" customFormat="true" ht="15" customHeight="true" x14ac:dyDescent="0.2">
      <c r="B346" s="429"/>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354"/>
      <c r="BB346" s="163" t="s">
        <v>49</v>
      </c>
      <c r="BC346" s="1055" t="s">
        <v>36</v>
      </c>
      <c r="BD346" s="1075" t="s">
        <v>36</v>
      </c>
      <c r="BE346" s="1075" t="s">
        <v>36</v>
      </c>
      <c r="BF346" s="1075" t="s">
        <v>36</v>
      </c>
      <c r="BG346" s="1095" t="s">
        <v>36</v>
      </c>
      <c r="BH346" s="1114" t="s">
        <v>36</v>
      </c>
      <c r="BI346" s="1075" t="s">
        <v>36</v>
      </c>
      <c r="BJ346" s="1075" t="s">
        <v>36</v>
      </c>
      <c r="BK346" s="1075" t="s">
        <v>36</v>
      </c>
      <c r="BL346" s="1095" t="s">
        <v>36</v>
      </c>
      <c r="BM346" s="1114" t="s">
        <v>36</v>
      </c>
      <c r="BN346" s="1075" t="s">
        <v>36</v>
      </c>
      <c r="BO346" s="1075" t="s">
        <v>36</v>
      </c>
      <c r="BP346" s="1075" t="s">
        <v>36</v>
      </c>
      <c r="BQ346" s="1095" t="s">
        <v>36</v>
      </c>
      <c r="BR346" s="1114" t="s">
        <v>36</v>
      </c>
      <c r="BS346" s="1075" t="s">
        <v>36</v>
      </c>
      <c r="BT346" s="1937" t="s">
        <v>36</v>
      </c>
      <c r="BU346" s="2022"/>
      <c r="BV346" s="2022"/>
      <c r="BW346" s="2022"/>
      <c r="BX346" s="2022"/>
      <c r="BY346" s="2023"/>
      <c r="BZ346" s="2023"/>
      <c r="CA346" s="2023"/>
      <c r="CB346" s="2023"/>
      <c r="CC346" s="2023"/>
      <c r="CD346" s="2023"/>
      <c r="CE346" s="2023"/>
      <c r="CF346" s="2023"/>
      <c r="CG346" s="2023"/>
      <c r="CH346" s="2023"/>
      <c r="CI346" s="2023"/>
      <c r="CJ346" s="2023"/>
      <c r="CK346" s="2023"/>
      <c r="CL346" s="2023"/>
      <c r="CM346" s="2023"/>
      <c r="CN346" s="2023"/>
      <c r="CO346" s="2023"/>
      <c r="CP346" s="2023"/>
      <c r="CQ346" s="2023"/>
      <c r="CR346" s="2023"/>
      <c r="CS346" s="2023"/>
      <c r="CT346" s="2023"/>
      <c r="CU346" s="2023"/>
      <c r="CV346" s="2023"/>
      <c r="CW346" s="2023"/>
      <c r="CX346" s="2023"/>
      <c r="CY346" s="2023"/>
      <c r="CZ346" s="2023"/>
    </row>
    <row r="347" s="413" customFormat="true" ht="15" customHeight="true" x14ac:dyDescent="0.2">
      <c r="B347" s="429"/>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355" t="s">
        <v>141</v>
      </c>
      <c r="BB347" s="163" t="s">
        <v>50</v>
      </c>
      <c r="BC347" s="1055" t="s">
        <v>36</v>
      </c>
      <c r="BD347" s="1075" t="s">
        <v>36</v>
      </c>
      <c r="BE347" s="1075" t="s">
        <v>36</v>
      </c>
      <c r="BF347" s="1075" t="s">
        <v>36</v>
      </c>
      <c r="BG347" s="1095" t="s">
        <v>36</v>
      </c>
      <c r="BH347" s="1114" t="s">
        <v>36</v>
      </c>
      <c r="BI347" s="1075" t="s">
        <v>36</v>
      </c>
      <c r="BJ347" s="1075" t="s">
        <v>36</v>
      </c>
      <c r="BK347" s="1075" t="s">
        <v>36</v>
      </c>
      <c r="BL347" s="1095" t="s">
        <v>36</v>
      </c>
      <c r="BM347" s="1114" t="s">
        <v>36</v>
      </c>
      <c r="BN347" s="1075" t="s">
        <v>36</v>
      </c>
      <c r="BO347" s="1075" t="s">
        <v>36</v>
      </c>
      <c r="BP347" s="1075" t="s">
        <v>36</v>
      </c>
      <c r="BQ347" s="1095" t="s">
        <v>36</v>
      </c>
      <c r="BR347" s="1114" t="s">
        <v>36</v>
      </c>
      <c r="BS347" s="1075" t="s">
        <v>36</v>
      </c>
      <c r="BT347" s="1937" t="s">
        <v>36</v>
      </c>
      <c r="BU347" s="2022"/>
      <c r="BV347" s="2022"/>
      <c r="BW347" s="2022"/>
      <c r="BX347" s="2022"/>
      <c r="BY347" s="2023"/>
      <c r="BZ347" s="2023"/>
      <c r="CA347" s="2023"/>
      <c r="CB347" s="2023"/>
      <c r="CC347" s="2023"/>
      <c r="CD347" s="2023"/>
      <c r="CE347" s="2023"/>
      <c r="CF347" s="2023"/>
      <c r="CG347" s="2023"/>
      <c r="CH347" s="2023"/>
      <c r="CI347" s="2023"/>
      <c r="CJ347" s="2023"/>
      <c r="CK347" s="2023"/>
      <c r="CL347" s="2023"/>
      <c r="CM347" s="2023"/>
      <c r="CN347" s="2023"/>
      <c r="CO347" s="2023"/>
      <c r="CP347" s="2023"/>
      <c r="CQ347" s="2023"/>
      <c r="CR347" s="2023"/>
      <c r="CS347" s="2023"/>
      <c r="CT347" s="2023"/>
      <c r="CU347" s="2023"/>
      <c r="CV347" s="2023"/>
      <c r="CW347" s="2023"/>
      <c r="CX347" s="2023"/>
      <c r="CY347" s="2023"/>
      <c r="CZ347" s="2023"/>
    </row>
    <row r="348" s="413" customFormat="true" ht="15" customHeight="true" x14ac:dyDescent="0.2">
      <c r="B348" s="429"/>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354"/>
      <c r="BB348" s="163" t="s">
        <v>49</v>
      </c>
      <c r="BC348" s="1055" t="s">
        <v>36</v>
      </c>
      <c r="BD348" s="1075" t="s">
        <v>36</v>
      </c>
      <c r="BE348" s="1075" t="s">
        <v>36</v>
      </c>
      <c r="BF348" s="1075" t="s">
        <v>36</v>
      </c>
      <c r="BG348" s="1095" t="s">
        <v>36</v>
      </c>
      <c r="BH348" s="1114" t="s">
        <v>36</v>
      </c>
      <c r="BI348" s="1075" t="s">
        <v>36</v>
      </c>
      <c r="BJ348" s="1075" t="s">
        <v>36</v>
      </c>
      <c r="BK348" s="1075" t="s">
        <v>36</v>
      </c>
      <c r="BL348" s="1095" t="s">
        <v>36</v>
      </c>
      <c r="BM348" s="1114" t="s">
        <v>36</v>
      </c>
      <c r="BN348" s="1075" t="s">
        <v>36</v>
      </c>
      <c r="BO348" s="1075" t="s">
        <v>36</v>
      </c>
      <c r="BP348" s="1075" t="s">
        <v>36</v>
      </c>
      <c r="BQ348" s="1095" t="s">
        <v>36</v>
      </c>
      <c r="BR348" s="1114" t="s">
        <v>36</v>
      </c>
      <c r="BS348" s="1075" t="s">
        <v>36</v>
      </c>
      <c r="BT348" s="1937" t="s">
        <v>36</v>
      </c>
      <c r="BU348" s="2022"/>
      <c r="BV348" s="2022"/>
      <c r="BW348" s="2022"/>
      <c r="BX348" s="2022"/>
      <c r="BY348" s="2023"/>
      <c r="BZ348" s="2023"/>
      <c r="CA348" s="2023"/>
      <c r="CB348" s="2023"/>
      <c r="CC348" s="2023"/>
      <c r="CD348" s="2023"/>
      <c r="CE348" s="2023"/>
      <c r="CF348" s="2023"/>
      <c r="CG348" s="2023"/>
      <c r="CH348" s="2023"/>
      <c r="CI348" s="2023"/>
      <c r="CJ348" s="2023"/>
      <c r="CK348" s="2023"/>
      <c r="CL348" s="2023"/>
      <c r="CM348" s="2023"/>
      <c r="CN348" s="2023"/>
      <c r="CO348" s="2023"/>
      <c r="CP348" s="2023"/>
      <c r="CQ348" s="2023"/>
      <c r="CR348" s="2023"/>
      <c r="CS348" s="2023"/>
      <c r="CT348" s="2023"/>
      <c r="CU348" s="2023"/>
      <c r="CV348" s="2023"/>
      <c r="CW348" s="2023"/>
      <c r="CX348" s="2023"/>
      <c r="CY348" s="2023"/>
      <c r="CZ348" s="2023"/>
    </row>
    <row r="349" s="413" customFormat="true" ht="15" customHeight="true" x14ac:dyDescent="0.2">
      <c r="B349" s="429"/>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355" t="s">
        <v>142</v>
      </c>
      <c r="BB349" s="163" t="s">
        <v>50</v>
      </c>
      <c r="BC349" s="1055" t="s">
        <v>36</v>
      </c>
      <c r="BD349" s="1075" t="s">
        <v>36</v>
      </c>
      <c r="BE349" s="1075" t="s">
        <v>36</v>
      </c>
      <c r="BF349" s="1075" t="s">
        <v>36</v>
      </c>
      <c r="BG349" s="1095" t="s">
        <v>36</v>
      </c>
      <c r="BH349" s="1114" t="s">
        <v>36</v>
      </c>
      <c r="BI349" s="1075" t="s">
        <v>36</v>
      </c>
      <c r="BJ349" s="1075" t="s">
        <v>36</v>
      </c>
      <c r="BK349" s="1075" t="s">
        <v>36</v>
      </c>
      <c r="BL349" s="1095" t="s">
        <v>36</v>
      </c>
      <c r="BM349" s="1114" t="s">
        <v>36</v>
      </c>
      <c r="BN349" s="1075" t="s">
        <v>36</v>
      </c>
      <c r="BO349" s="1075" t="s">
        <v>36</v>
      </c>
      <c r="BP349" s="1075" t="s">
        <v>36</v>
      </c>
      <c r="BQ349" s="1095" t="s">
        <v>36</v>
      </c>
      <c r="BR349" s="1114" t="s">
        <v>36</v>
      </c>
      <c r="BS349" s="1075" t="s">
        <v>36</v>
      </c>
      <c r="BT349" s="1937" t="s">
        <v>36</v>
      </c>
      <c r="BU349" s="2022"/>
      <c r="BV349" s="2022"/>
      <c r="BW349" s="2022"/>
      <c r="BX349" s="2022"/>
      <c r="BY349" s="2023"/>
      <c r="BZ349" s="2023"/>
      <c r="CA349" s="2023"/>
      <c r="CB349" s="2023"/>
      <c r="CC349" s="2023"/>
      <c r="CD349" s="2023"/>
      <c r="CE349" s="2023"/>
      <c r="CF349" s="2023"/>
      <c r="CG349" s="2023"/>
      <c r="CH349" s="2023"/>
      <c r="CI349" s="2023"/>
      <c r="CJ349" s="2023"/>
      <c r="CK349" s="2023"/>
      <c r="CL349" s="2023"/>
      <c r="CM349" s="2023"/>
      <c r="CN349" s="2023"/>
      <c r="CO349" s="2023"/>
      <c r="CP349" s="2023"/>
      <c r="CQ349" s="2023"/>
      <c r="CR349" s="2023"/>
      <c r="CS349" s="2023"/>
      <c r="CT349" s="2023"/>
      <c r="CU349" s="2023"/>
      <c r="CV349" s="2023"/>
      <c r="CW349" s="2023"/>
      <c r="CX349" s="2023"/>
      <c r="CY349" s="2023"/>
      <c r="CZ349" s="2023"/>
    </row>
    <row r="350" s="413" customFormat="true" ht="15" customHeight="true" x14ac:dyDescent="0.2">
      <c r="B350" s="429"/>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354"/>
      <c r="BB350" s="163" t="s">
        <v>49</v>
      </c>
      <c r="BC350" s="1055" t="s">
        <v>36</v>
      </c>
      <c r="BD350" s="1075" t="s">
        <v>36</v>
      </c>
      <c r="BE350" s="1075" t="s">
        <v>36</v>
      </c>
      <c r="BF350" s="1075" t="s">
        <v>36</v>
      </c>
      <c r="BG350" s="1095" t="s">
        <v>36</v>
      </c>
      <c r="BH350" s="1114" t="s">
        <v>36</v>
      </c>
      <c r="BI350" s="1075" t="s">
        <v>36</v>
      </c>
      <c r="BJ350" s="1075" t="s">
        <v>36</v>
      </c>
      <c r="BK350" s="1075" t="s">
        <v>36</v>
      </c>
      <c r="BL350" s="1095" t="s">
        <v>36</v>
      </c>
      <c r="BM350" s="1114" t="s">
        <v>36</v>
      </c>
      <c r="BN350" s="1075" t="s">
        <v>36</v>
      </c>
      <c r="BO350" s="1075" t="s">
        <v>36</v>
      </c>
      <c r="BP350" s="1075" t="s">
        <v>36</v>
      </c>
      <c r="BQ350" s="1095" t="s">
        <v>36</v>
      </c>
      <c r="BR350" s="1114" t="s">
        <v>36</v>
      </c>
      <c r="BS350" s="1075" t="s">
        <v>36</v>
      </c>
      <c r="BT350" s="1937" t="s">
        <v>36</v>
      </c>
      <c r="BU350" s="2022"/>
      <c r="BV350" s="2022"/>
      <c r="BW350" s="2022"/>
      <c r="BX350" s="2022"/>
      <c r="BY350" s="2023"/>
      <c r="BZ350" s="2023"/>
      <c r="CA350" s="2023"/>
      <c r="CB350" s="2023"/>
      <c r="CC350" s="2023"/>
      <c r="CD350" s="2023"/>
      <c r="CE350" s="2023"/>
      <c r="CF350" s="2023"/>
      <c r="CG350" s="2023"/>
      <c r="CH350" s="2023"/>
      <c r="CI350" s="2023"/>
      <c r="CJ350" s="2023"/>
      <c r="CK350" s="2023"/>
      <c r="CL350" s="2023"/>
      <c r="CM350" s="2023"/>
      <c r="CN350" s="2023"/>
      <c r="CO350" s="2023"/>
      <c r="CP350" s="2023"/>
      <c r="CQ350" s="2023"/>
      <c r="CR350" s="2023"/>
      <c r="CS350" s="2023"/>
      <c r="CT350" s="2023"/>
      <c r="CU350" s="2023"/>
      <c r="CV350" s="2023"/>
      <c r="CW350" s="2023"/>
      <c r="CX350" s="2023"/>
      <c r="CY350" s="2023"/>
      <c r="CZ350" s="2023"/>
    </row>
    <row r="351" s="413" customFormat="true" ht="15" customHeight="true" x14ac:dyDescent="0.2">
      <c r="B351" s="429"/>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355" t="s">
        <v>143</v>
      </c>
      <c r="BB351" s="163" t="s">
        <v>50</v>
      </c>
      <c r="BC351" s="1055" t="s">
        <v>36</v>
      </c>
      <c r="BD351" s="1075" t="s">
        <v>36</v>
      </c>
      <c r="BE351" s="1075" t="s">
        <v>36</v>
      </c>
      <c r="BF351" s="1075" t="s">
        <v>36</v>
      </c>
      <c r="BG351" s="1095" t="s">
        <v>36</v>
      </c>
      <c r="BH351" s="1114" t="s">
        <v>36</v>
      </c>
      <c r="BI351" s="1075" t="s">
        <v>36</v>
      </c>
      <c r="BJ351" s="1075" t="s">
        <v>36</v>
      </c>
      <c r="BK351" s="1075" t="s">
        <v>36</v>
      </c>
      <c r="BL351" s="1095" t="s">
        <v>36</v>
      </c>
      <c r="BM351" s="1114" t="s">
        <v>36</v>
      </c>
      <c r="BN351" s="1075" t="s">
        <v>36</v>
      </c>
      <c r="BO351" s="1075" t="s">
        <v>36</v>
      </c>
      <c r="BP351" s="1075" t="s">
        <v>36</v>
      </c>
      <c r="BQ351" s="1095" t="s">
        <v>36</v>
      </c>
      <c r="BR351" s="1114" t="s">
        <v>36</v>
      </c>
      <c r="BS351" s="1075" t="s">
        <v>36</v>
      </c>
      <c r="BT351" s="1937" t="s">
        <v>36</v>
      </c>
      <c r="BU351" s="2022"/>
      <c r="BV351" s="2022"/>
      <c r="BW351" s="2022"/>
      <c r="BX351" s="2022"/>
      <c r="BY351" s="2023"/>
      <c r="BZ351" s="2023"/>
      <c r="CA351" s="2023"/>
      <c r="CB351" s="2023"/>
      <c r="CC351" s="2023"/>
      <c r="CD351" s="2023"/>
      <c r="CE351" s="2023"/>
      <c r="CF351" s="2023"/>
      <c r="CG351" s="2023"/>
      <c r="CH351" s="2023"/>
      <c r="CI351" s="2023"/>
      <c r="CJ351" s="2023"/>
      <c r="CK351" s="2023"/>
      <c r="CL351" s="2023"/>
      <c r="CM351" s="2023"/>
      <c r="CN351" s="2023"/>
      <c r="CO351" s="2023"/>
      <c r="CP351" s="2023"/>
      <c r="CQ351" s="2023"/>
      <c r="CR351" s="2023"/>
      <c r="CS351" s="2023"/>
      <c r="CT351" s="2023"/>
      <c r="CU351" s="2023"/>
      <c r="CV351" s="2023"/>
      <c r="CW351" s="2023"/>
      <c r="CX351" s="2023"/>
      <c r="CY351" s="2023"/>
      <c r="CZ351" s="2023"/>
    </row>
    <row r="352" s="413" customFormat="true" ht="15" customHeight="true" x14ac:dyDescent="0.2">
      <c r="B352" s="429"/>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354"/>
      <c r="BB352" s="163" t="s">
        <v>49</v>
      </c>
      <c r="BC352" s="1055" t="s">
        <v>36</v>
      </c>
      <c r="BD352" s="1075" t="s">
        <v>36</v>
      </c>
      <c r="BE352" s="1075" t="s">
        <v>36</v>
      </c>
      <c r="BF352" s="1075" t="s">
        <v>36</v>
      </c>
      <c r="BG352" s="1095" t="s">
        <v>36</v>
      </c>
      <c r="BH352" s="1114" t="s">
        <v>36</v>
      </c>
      <c r="BI352" s="1075" t="s">
        <v>36</v>
      </c>
      <c r="BJ352" s="1075" t="s">
        <v>36</v>
      </c>
      <c r="BK352" s="1075" t="s">
        <v>36</v>
      </c>
      <c r="BL352" s="1095" t="s">
        <v>36</v>
      </c>
      <c r="BM352" s="1114" t="s">
        <v>36</v>
      </c>
      <c r="BN352" s="1075" t="s">
        <v>36</v>
      </c>
      <c r="BO352" s="1075" t="s">
        <v>36</v>
      </c>
      <c r="BP352" s="1075" t="s">
        <v>36</v>
      </c>
      <c r="BQ352" s="1095" t="s">
        <v>36</v>
      </c>
      <c r="BR352" s="1114" t="s">
        <v>36</v>
      </c>
      <c r="BS352" s="1075" t="s">
        <v>36</v>
      </c>
      <c r="BT352" s="1937" t="s">
        <v>36</v>
      </c>
      <c r="BU352" s="2022"/>
      <c r="BV352" s="2022"/>
      <c r="BW352" s="2022"/>
      <c r="BX352" s="2022"/>
      <c r="BY352" s="2023"/>
      <c r="BZ352" s="2023"/>
      <c r="CA352" s="2023"/>
      <c r="CB352" s="2023"/>
      <c r="CC352" s="2023"/>
      <c r="CD352" s="2023"/>
      <c r="CE352" s="2023"/>
      <c r="CF352" s="2023"/>
      <c r="CG352" s="2023"/>
      <c r="CH352" s="2023"/>
      <c r="CI352" s="2023"/>
      <c r="CJ352" s="2023"/>
      <c r="CK352" s="2023"/>
      <c r="CL352" s="2023"/>
      <c r="CM352" s="2023"/>
      <c r="CN352" s="2023"/>
      <c r="CO352" s="2023"/>
      <c r="CP352" s="2023"/>
      <c r="CQ352" s="2023"/>
      <c r="CR352" s="2023"/>
      <c r="CS352" s="2023"/>
      <c r="CT352" s="2023"/>
      <c r="CU352" s="2023"/>
      <c r="CV352" s="2023"/>
      <c r="CW352" s="2023"/>
      <c r="CX352" s="2023"/>
      <c r="CY352" s="2023"/>
      <c r="CZ352" s="2023"/>
    </row>
    <row r="353" s="413" customFormat="true" ht="15" customHeight="true" x14ac:dyDescent="0.2">
      <c r="B353" s="429"/>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355" t="s">
        <v>138</v>
      </c>
      <c r="BB353" s="163" t="s">
        <v>50</v>
      </c>
      <c r="BC353" s="1055" t="s">
        <v>36</v>
      </c>
      <c r="BD353" s="1075" t="s">
        <v>36</v>
      </c>
      <c r="BE353" s="1075" t="s">
        <v>36</v>
      </c>
      <c r="BF353" s="1075" t="s">
        <v>36</v>
      </c>
      <c r="BG353" s="1095" t="s">
        <v>36</v>
      </c>
      <c r="BH353" s="1114" t="s">
        <v>36</v>
      </c>
      <c r="BI353" s="1075" t="s">
        <v>36</v>
      </c>
      <c r="BJ353" s="1075" t="s">
        <v>36</v>
      </c>
      <c r="BK353" s="1075" t="s">
        <v>36</v>
      </c>
      <c r="BL353" s="1095" t="s">
        <v>36</v>
      </c>
      <c r="BM353" s="1114" t="s">
        <v>36</v>
      </c>
      <c r="BN353" s="1075" t="s">
        <v>36</v>
      </c>
      <c r="BO353" s="1075" t="s">
        <v>36</v>
      </c>
      <c r="BP353" s="1075" t="s">
        <v>36</v>
      </c>
      <c r="BQ353" s="1095" t="s">
        <v>36</v>
      </c>
      <c r="BR353" s="1114" t="s">
        <v>36</v>
      </c>
      <c r="BS353" s="1075" t="s">
        <v>36</v>
      </c>
      <c r="BT353" s="1937" t="s">
        <v>36</v>
      </c>
      <c r="BU353" s="2022"/>
      <c r="BV353" s="2022"/>
      <c r="BW353" s="2022"/>
      <c r="BX353" s="2022"/>
      <c r="BY353" s="2023"/>
      <c r="BZ353" s="2023"/>
      <c r="CA353" s="2023"/>
      <c r="CB353" s="2023"/>
      <c r="CC353" s="2023"/>
      <c r="CD353" s="2023"/>
      <c r="CE353" s="2023"/>
      <c r="CF353" s="2023"/>
      <c r="CG353" s="2023"/>
      <c r="CH353" s="2023"/>
      <c r="CI353" s="2023"/>
      <c r="CJ353" s="2023"/>
      <c r="CK353" s="2023"/>
      <c r="CL353" s="2023"/>
      <c r="CM353" s="2023"/>
      <c r="CN353" s="2023"/>
      <c r="CO353" s="2023"/>
      <c r="CP353" s="2023"/>
      <c r="CQ353" s="2023"/>
      <c r="CR353" s="2023"/>
      <c r="CS353" s="2023"/>
      <c r="CT353" s="2023"/>
      <c r="CU353" s="2023"/>
      <c r="CV353" s="2023"/>
      <c r="CW353" s="2023"/>
      <c r="CX353" s="2023"/>
      <c r="CY353" s="2023"/>
      <c r="CZ353" s="2023"/>
    </row>
    <row r="354" s="413" customFormat="true" ht="15" customHeight="true" x14ac:dyDescent="0.2">
      <c r="B354" s="429"/>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356"/>
      <c r="BB354" s="164" t="s">
        <v>49</v>
      </c>
      <c r="BC354" s="1056" t="s">
        <v>36</v>
      </c>
      <c r="BD354" s="1076" t="s">
        <v>36</v>
      </c>
      <c r="BE354" s="1076" t="s">
        <v>36</v>
      </c>
      <c r="BF354" s="1076" t="s">
        <v>36</v>
      </c>
      <c r="BG354" s="1096" t="s">
        <v>36</v>
      </c>
      <c r="BH354" s="1115" t="s">
        <v>36</v>
      </c>
      <c r="BI354" s="1076" t="s">
        <v>36</v>
      </c>
      <c r="BJ354" s="1076" t="s">
        <v>36</v>
      </c>
      <c r="BK354" s="1076" t="s">
        <v>36</v>
      </c>
      <c r="BL354" s="1096" t="s">
        <v>36</v>
      </c>
      <c r="BM354" s="1115" t="s">
        <v>36</v>
      </c>
      <c r="BN354" s="1076" t="s">
        <v>36</v>
      </c>
      <c r="BO354" s="1076" t="s">
        <v>36</v>
      </c>
      <c r="BP354" s="1076" t="s">
        <v>36</v>
      </c>
      <c r="BQ354" s="1096" t="s">
        <v>36</v>
      </c>
      <c r="BR354" s="1115" t="s">
        <v>36</v>
      </c>
      <c r="BS354" s="1076" t="s">
        <v>36</v>
      </c>
      <c r="BT354" s="1938" t="s">
        <v>36</v>
      </c>
      <c r="BU354" s="2024"/>
      <c r="BV354" s="2024"/>
      <c r="BW354" s="2024"/>
      <c r="BX354" s="2024"/>
      <c r="BY354" s="2025"/>
      <c r="BZ354" s="2025"/>
      <c r="CA354" s="2025"/>
      <c r="CB354" s="2025"/>
      <c r="CC354" s="2025"/>
      <c r="CD354" s="2025"/>
      <c r="CE354" s="2025"/>
      <c r="CF354" s="2025"/>
      <c r="CG354" s="2025"/>
      <c r="CH354" s="2025"/>
      <c r="CI354" s="2025"/>
      <c r="CJ354" s="2025"/>
      <c r="CK354" s="2025"/>
      <c r="CL354" s="2025"/>
      <c r="CM354" s="2025"/>
      <c r="CN354" s="2025"/>
      <c r="CO354" s="2025"/>
      <c r="CP354" s="2025"/>
      <c r="CQ354" s="2025"/>
      <c r="CR354" s="2025"/>
      <c r="CS354" s="2025"/>
      <c r="CT354" s="2025"/>
      <c r="CU354" s="2025"/>
      <c r="CV354" s="2025"/>
      <c r="CW354" s="2025"/>
      <c r="CX354" s="2025"/>
      <c r="CY354" s="2025"/>
      <c r="CZ354" s="2025"/>
    </row>
    <row r="355" s="413" customFormat="true" ht="15" customHeight="true" x14ac:dyDescent="0.2">
      <c r="B355" s="429"/>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2"/>
      <c r="BV355" s="312"/>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13" customFormat="true" ht="15" customHeight="true" x14ac:dyDescent="0.2">
      <c r="B356" s="429"/>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U359" s="216"/>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16"/>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U360" s="216"/>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16"/>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U361" s="216"/>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16"/>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U362" s="216"/>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16"/>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U363" s="216"/>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16"/>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U364" s="216"/>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16"/>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U365" s="216"/>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16"/>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U366" s="216"/>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16"/>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U367" s="216"/>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16"/>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U368" s="216"/>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16"/>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U369" s="216"/>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16"/>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U370" s="216"/>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16"/>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U371" s="216"/>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16"/>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U372" s="216"/>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16"/>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U373" s="216"/>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16"/>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U374" s="216"/>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16"/>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U375" s="216"/>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15"/>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U376" s="216"/>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15"/>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U377" s="216"/>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15"/>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U378" s="216"/>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15"/>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U379" s="216"/>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15"/>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U380" s="216"/>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15"/>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U381" s="216"/>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15"/>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U382" s="216"/>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15"/>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U383" s="216"/>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15"/>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U384" s="216"/>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15"/>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U385" s="216"/>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15"/>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U386" s="216"/>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15"/>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U387" s="216"/>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15"/>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U388" s="216"/>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15"/>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U389" s="216"/>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15"/>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13" customFormat="true" ht="15" customHeight="true" x14ac:dyDescent="0.2">
      <c r="B390" s="429"/>
      <c r="U390" s="216"/>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15"/>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13" customFormat="true" ht="15" customHeight="true" x14ac:dyDescent="0.2">
      <c r="B391" s="429"/>
      <c r="U391" s="216"/>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15"/>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13" customFormat="true" ht="15" customHeight="true" x14ac:dyDescent="0.2">
      <c r="U392" s="216"/>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15"/>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13" customFormat="true" ht="15" customHeight="true" x14ac:dyDescent="0.2">
      <c r="U393" s="216"/>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15"/>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13" customFormat="true" ht="15" customHeight="true" x14ac:dyDescent="0.2">
      <c r="U394" s="216"/>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15"/>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13" customFormat="true" ht="15" customHeight="true" x14ac:dyDescent="0.2">
      <c r="U395" s="216"/>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15"/>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13" customFormat="true" ht="15" customHeight="true" x14ac:dyDescent="0.2">
      <c r="U396" s="216"/>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15"/>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13" customFormat="true" ht="15" customHeight="true" x14ac:dyDescent="0.2">
      <c r="U397" s="216"/>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15"/>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13" customFormat="true" ht="15" customHeight="true" x14ac:dyDescent="0.2">
      <c r="U398" s="216"/>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15"/>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6" customFormat="true" ht="15" customHeight="true" x14ac:dyDescent="0.25">
      <c r="A399" s="136"/>
      <c r="B399" s="136"/>
      <c r="C399" s="2223" t="s">
        <v>129</v>
      </c>
      <c r="D399" s="2224"/>
      <c r="E399" s="2224"/>
      <c r="F399" s="2224"/>
      <c r="G399" s="136"/>
      <c r="H399" s="2225" t="s">
        <v>130</v>
      </c>
      <c r="I399" s="2226"/>
      <c r="J399" s="2226"/>
      <c r="K399" s="2226"/>
      <c r="M399" s="2225" t="s">
        <v>131</v>
      </c>
      <c r="N399" s="2226"/>
      <c r="O399" s="2226"/>
      <c r="P399" s="2226"/>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U399" s="211"/>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247" t="s">
        <v>188</v>
      </c>
      <c r="D400" s="2228"/>
      <c r="E400" s="2228"/>
      <c r="F400" s="387"/>
      <c r="G400" s="387"/>
      <c r="H400" s="2248" t="s">
        <v>188</v>
      </c>
      <c r="I400" s="2248"/>
      <c r="J400" s="2248"/>
      <c r="K400" s="387"/>
      <c r="L400" s="387"/>
      <c r="M400" s="2248" t="s">
        <v>188</v>
      </c>
      <c r="N400" s="2248"/>
      <c r="O400" s="2248"/>
      <c r="P400" s="387"/>
      <c r="Q400" s="387"/>
      <c r="U400" s="211"/>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6"/>
      <c r="BB400" s="136"/>
      <c r="BC400" s="406"/>
      <c r="BD400" s="406"/>
      <c r="BE400" s="406"/>
      <c r="BF400" s="406"/>
      <c r="BG400" s="406"/>
      <c r="BH400" s="406"/>
      <c r="BI400" s="406"/>
      <c r="BJ400" s="406"/>
      <c r="BK400" s="406"/>
      <c r="BL400" s="406"/>
      <c r="BM400" s="406"/>
      <c r="BN400" s="406"/>
      <c r="BO400" s="406"/>
      <c r="BP400" s="406"/>
      <c r="BQ400" s="406"/>
      <c r="BR400" s="406"/>
      <c r="BS400" s="406"/>
      <c r="BT400" s="406"/>
      <c r="BU400" s="211"/>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247"/>
      <c r="D401" s="2228"/>
      <c r="E401" s="407" t="s">
        <v>189</v>
      </c>
      <c r="F401" s="387"/>
      <c r="G401" s="387"/>
      <c r="H401" s="2248"/>
      <c r="I401" s="2248"/>
      <c r="J401" s="408" t="s">
        <v>189</v>
      </c>
      <c r="K401" s="387"/>
      <c r="L401" s="387"/>
      <c r="M401" s="2248"/>
      <c r="N401" s="2248"/>
      <c r="O401" s="409" t="s">
        <v>189</v>
      </c>
      <c r="P401" s="387"/>
      <c r="Q401" s="387"/>
      <c r="U401" s="211"/>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6"/>
      <c r="BB401" s="136"/>
      <c r="BC401" s="406"/>
      <c r="BD401" s="406"/>
      <c r="BE401" s="406"/>
      <c r="BF401" s="406"/>
      <c r="BG401" s="406"/>
      <c r="BH401" s="406"/>
      <c r="BI401" s="406"/>
      <c r="BJ401" s="406"/>
      <c r="BK401" s="406"/>
      <c r="BL401" s="406"/>
      <c r="BM401" s="406"/>
      <c r="BN401" s="406"/>
      <c r="BO401" s="406"/>
      <c r="BP401" s="406"/>
      <c r="BQ401" s="406"/>
      <c r="BR401" s="406"/>
      <c r="BS401" s="406"/>
      <c r="BT401" s="406"/>
      <c r="BU401" s="211"/>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227" t="s">
        <v>135</v>
      </c>
      <c r="C402" s="2228"/>
      <c r="D402" s="2228"/>
      <c r="E402" s="410" t="s">
        <v>190</v>
      </c>
      <c r="F402" s="387"/>
      <c r="G402" s="387"/>
      <c r="H402" s="2248"/>
      <c r="I402" s="2248"/>
      <c r="J402" s="411" t="s">
        <v>190</v>
      </c>
      <c r="K402" s="387"/>
      <c r="L402" s="387"/>
      <c r="M402" s="2248"/>
      <c r="N402" s="2248"/>
      <c r="O402" s="412" t="s">
        <v>190</v>
      </c>
      <c r="P402" s="387"/>
      <c r="Q402" s="387"/>
      <c r="U402" s="211"/>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6"/>
      <c r="BB402" s="136"/>
      <c r="BC402" s="406"/>
      <c r="BD402" s="406"/>
      <c r="BE402" s="406"/>
      <c r="BF402" s="406"/>
      <c r="BG402" s="406"/>
      <c r="BH402" s="406"/>
      <c r="BI402" s="406"/>
      <c r="BJ402" s="406"/>
      <c r="BK402" s="406"/>
      <c r="BL402" s="406"/>
      <c r="BM402" s="406"/>
      <c r="BN402" s="406"/>
      <c r="BO402" s="406"/>
      <c r="BP402" s="406"/>
      <c r="BQ402" s="406"/>
      <c r="BR402" s="406"/>
      <c r="BS402" s="406"/>
      <c r="BT402" s="406"/>
      <c r="BU402" s="211"/>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228"/>
      <c r="C403" s="2210" t="s">
        <v>191</v>
      </c>
      <c r="D403" s="2209"/>
      <c r="E403" s="469">
        <v>0.7658331966895936</v>
      </c>
      <c r="F403" s="468"/>
      <c r="G403" s="468"/>
      <c r="H403" s="2209" t="s">
        <v>191</v>
      </c>
      <c r="I403" s="2209"/>
      <c r="J403" s="470">
        <v>0.7116868634746909</v>
      </c>
      <c r="K403" s="468"/>
      <c r="L403" s="468"/>
      <c r="M403" s="2209" t="s">
        <v>192</v>
      </c>
      <c r="N403" s="2209"/>
      <c r="O403" s="471">
        <v>0.67336608937311471</v>
      </c>
      <c r="P403" s="468"/>
      <c r="Q403" s="468"/>
      <c r="U403" s="21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4"/>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228"/>
      <c r="C404" s="2210" t="s">
        <v>193</v>
      </c>
      <c r="D404" s="2209"/>
      <c r="E404" s="472">
        <v>-0.74829328515271976</v>
      </c>
      <c r="F404" s="468"/>
      <c r="G404" s="468"/>
      <c r="H404" s="2209" t="s">
        <v>193</v>
      </c>
      <c r="I404" s="2209"/>
      <c r="J404" s="473">
        <v>-0.69824536658091685</v>
      </c>
      <c r="K404" s="468"/>
      <c r="L404" s="468"/>
      <c r="M404" s="2209" t="s">
        <v>193</v>
      </c>
      <c r="N404" s="2209"/>
      <c r="O404" s="474">
        <v>-0.66184774093759191</v>
      </c>
      <c r="P404" s="468"/>
      <c r="Q404" s="468"/>
      <c r="U404" s="21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4"/>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228"/>
      <c r="C405" s="2210" t="s">
        <v>194</v>
      </c>
      <c r="D405" s="2209"/>
      <c r="E405" s="472">
        <v>0.73418290227855332</v>
      </c>
      <c r="F405" s="468"/>
      <c r="G405" s="468"/>
      <c r="H405" s="2209" t="s">
        <v>195</v>
      </c>
      <c r="I405" s="2209"/>
      <c r="J405" s="473">
        <v>0.68053624758958497</v>
      </c>
      <c r="K405" s="468"/>
      <c r="L405" s="468"/>
      <c r="M405" s="2209" t="s">
        <v>196</v>
      </c>
      <c r="N405" s="2209"/>
      <c r="O405" s="474">
        <v>0.55426026063959544</v>
      </c>
      <c r="P405" s="468"/>
      <c r="Q405" s="468"/>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4"/>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228"/>
      <c r="C406" s="2210" t="s">
        <v>197</v>
      </c>
      <c r="D406" s="2209"/>
      <c r="E406" s="472">
        <v>0.72895277566261496</v>
      </c>
      <c r="F406" s="468"/>
      <c r="G406" s="468"/>
      <c r="H406" s="2209" t="s">
        <v>194</v>
      </c>
      <c r="I406" s="2209"/>
      <c r="J406" s="473">
        <v>0.66640226305790717</v>
      </c>
      <c r="K406" s="468"/>
      <c r="L406" s="468"/>
      <c r="M406" s="2209" t="s">
        <v>198</v>
      </c>
      <c r="N406" s="2209"/>
      <c r="O406" s="474">
        <v>0.54299949083100296</v>
      </c>
      <c r="P406" s="468"/>
      <c r="Q406" s="468"/>
      <c r="U406" s="21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4"/>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228"/>
      <c r="C407" s="2210" t="s">
        <v>199</v>
      </c>
      <c r="D407" s="2209"/>
      <c r="E407" s="472">
        <v>0.7241126907388955</v>
      </c>
      <c r="F407" s="468"/>
      <c r="G407" s="468"/>
      <c r="H407" s="2209" t="s">
        <v>197</v>
      </c>
      <c r="I407" s="2209"/>
      <c r="J407" s="473">
        <v>0.66625641073475761</v>
      </c>
      <c r="K407" s="468"/>
      <c r="L407" s="468"/>
      <c r="M407" s="2209" t="s">
        <v>200</v>
      </c>
      <c r="N407" s="2209"/>
      <c r="O407" s="474">
        <v>0.5061042753743652</v>
      </c>
      <c r="P407" s="468"/>
      <c r="Q407" s="468"/>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4"/>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228"/>
      <c r="C408" s="2210" t="s">
        <v>195</v>
      </c>
      <c r="D408" s="2209"/>
      <c r="E408" s="472">
        <v>0.71123108461185269</v>
      </c>
      <c r="F408" s="468"/>
      <c r="G408" s="468"/>
      <c r="H408" s="2209" t="s">
        <v>201</v>
      </c>
      <c r="I408" s="2209"/>
      <c r="J408" s="473">
        <v>0.62223276088876223</v>
      </c>
      <c r="K408" s="468"/>
      <c r="L408" s="468"/>
      <c r="M408" s="2209" t="s">
        <v>199</v>
      </c>
      <c r="N408" s="2209"/>
      <c r="O408" s="474">
        <v>0.49844066067432097</v>
      </c>
      <c r="P408" s="468"/>
      <c r="Q408" s="468"/>
      <c r="U408" s="21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4"/>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228"/>
      <c r="C409" s="2210" t="s">
        <v>202</v>
      </c>
      <c r="D409" s="2209"/>
      <c r="E409" s="472">
        <v>-0.68878893224880178</v>
      </c>
      <c r="F409" s="468"/>
      <c r="G409" s="468"/>
      <c r="H409" s="2209" t="s">
        <v>203</v>
      </c>
      <c r="I409" s="2209"/>
      <c r="J409" s="473">
        <v>0.57871304725118922</v>
      </c>
      <c r="K409" s="468"/>
      <c r="L409" s="468"/>
      <c r="M409" s="2209" t="s">
        <v>204</v>
      </c>
      <c r="N409" s="2209"/>
      <c r="O409" s="474">
        <v>-0.49571621700865504</v>
      </c>
      <c r="P409" s="468"/>
      <c r="Q409" s="468"/>
      <c r="U409" s="21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4"/>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228"/>
      <c r="C410" s="2210" t="s">
        <v>205</v>
      </c>
      <c r="D410" s="2209"/>
      <c r="E410" s="472">
        <v>0.65477553989351889</v>
      </c>
      <c r="F410" s="468"/>
      <c r="G410" s="468"/>
      <c r="H410" s="2209" t="s">
        <v>205</v>
      </c>
      <c r="I410" s="2209"/>
      <c r="J410" s="473">
        <v>0.55554778260511628</v>
      </c>
      <c r="K410" s="468"/>
      <c r="L410" s="468"/>
      <c r="M410" s="2209" t="s">
        <v>206</v>
      </c>
      <c r="N410" s="2209"/>
      <c r="O410" s="474">
        <v>0.46017736619609839</v>
      </c>
      <c r="P410" s="468"/>
      <c r="Q410" s="468"/>
      <c r="U410" s="21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4"/>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228"/>
      <c r="C411" s="2210" t="s">
        <v>201</v>
      </c>
      <c r="D411" s="2209"/>
      <c r="E411" s="472">
        <v>0.64405915730995367</v>
      </c>
      <c r="F411" s="468"/>
      <c r="G411" s="468"/>
      <c r="H411" s="2209" t="s">
        <v>202</v>
      </c>
      <c r="I411" s="2209"/>
      <c r="J411" s="473">
        <v>-0.54811476376847579</v>
      </c>
      <c r="K411" s="468"/>
      <c r="L411" s="468"/>
      <c r="M411" s="2209" t="s">
        <v>205</v>
      </c>
      <c r="N411" s="2209"/>
      <c r="O411" s="474">
        <v>0.43439273984723187</v>
      </c>
      <c r="P411" s="468"/>
      <c r="Q411" s="468"/>
      <c r="U411" s="21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4"/>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228"/>
      <c r="C412" s="2210" t="s">
        <v>203</v>
      </c>
      <c r="D412" s="2209"/>
      <c r="E412" s="472">
        <v>0.62926409530433292</v>
      </c>
      <c r="F412" s="468"/>
      <c r="G412" s="468"/>
      <c r="H412" s="2209" t="s">
        <v>199</v>
      </c>
      <c r="I412" s="2209"/>
      <c r="J412" s="473">
        <v>0.54704614652309003</v>
      </c>
      <c r="K412" s="468"/>
      <c r="L412" s="468"/>
      <c r="M412" s="2209" t="s">
        <v>207</v>
      </c>
      <c r="N412" s="2209"/>
      <c r="O412" s="474">
        <v>0.42681213529038409</v>
      </c>
      <c r="P412" s="468"/>
      <c r="Q412" s="468"/>
      <c r="U412" s="21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4"/>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228"/>
      <c r="C413" s="2210" t="s">
        <v>208</v>
      </c>
      <c r="D413" s="2209"/>
      <c r="E413" s="472">
        <v>0.59906957848105613</v>
      </c>
      <c r="F413" s="468"/>
      <c r="G413" s="468"/>
      <c r="H413" s="2209" t="s">
        <v>208</v>
      </c>
      <c r="I413" s="2209"/>
      <c r="J413" s="473">
        <v>0.53875532142734406</v>
      </c>
      <c r="K413" s="468"/>
      <c r="L413" s="468"/>
      <c r="M413" s="2209" t="s">
        <v>202</v>
      </c>
      <c r="N413" s="2209"/>
      <c r="O413" s="474">
        <v>-0.39842705795456285</v>
      </c>
      <c r="P413" s="468"/>
      <c r="Q413" s="468"/>
      <c r="U413" s="21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4"/>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228"/>
      <c r="C414" s="2210" t="s">
        <v>209</v>
      </c>
      <c r="D414" s="2209"/>
      <c r="E414" s="472">
        <v>0.53236645979794783</v>
      </c>
      <c r="F414" s="468"/>
      <c r="G414" s="468"/>
      <c r="H414" s="2209" t="s">
        <v>209</v>
      </c>
      <c r="I414" s="2209"/>
      <c r="J414" s="473">
        <v>0.50040256970878738</v>
      </c>
      <c r="K414" s="468"/>
      <c r="L414" s="468"/>
      <c r="M414" s="2209" t="s">
        <v>210</v>
      </c>
      <c r="N414" s="2209"/>
      <c r="O414" s="474">
        <v>-0.37683282817800084</v>
      </c>
      <c r="P414" s="468"/>
      <c r="Q414" s="468"/>
      <c r="U414" s="21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4"/>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228"/>
      <c r="C415" s="2210" t="s">
        <v>211</v>
      </c>
      <c r="D415" s="2209"/>
      <c r="E415" s="472">
        <v>0.5267858102332208</v>
      </c>
      <c r="F415" s="468"/>
      <c r="G415" s="468"/>
      <c r="H415" s="2209" t="s">
        <v>212</v>
      </c>
      <c r="I415" s="2209"/>
      <c r="J415" s="473">
        <v>0.4799546114723901</v>
      </c>
      <c r="K415" s="468"/>
      <c r="L415" s="468"/>
      <c r="M415" s="2209" t="s">
        <v>213</v>
      </c>
      <c r="N415" s="2209"/>
      <c r="O415" s="474">
        <v>-0.34692653505403287</v>
      </c>
      <c r="P415" s="468"/>
      <c r="Q415" s="468"/>
      <c r="U415" s="21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4"/>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228"/>
      <c r="C416" s="2210" t="s">
        <v>192</v>
      </c>
      <c r="D416" s="2209"/>
      <c r="E416" s="472">
        <v>0.49848844709800799</v>
      </c>
      <c r="F416" s="468"/>
      <c r="G416" s="468"/>
      <c r="H416" s="2209" t="s">
        <v>211</v>
      </c>
      <c r="I416" s="2209"/>
      <c r="J416" s="473">
        <v>0.47463266076286875</v>
      </c>
      <c r="K416" s="468"/>
      <c r="L416" s="468"/>
      <c r="M416" s="2209" t="s">
        <v>214</v>
      </c>
      <c r="N416" s="2209"/>
      <c r="O416" s="474">
        <v>-0.343953676385294</v>
      </c>
      <c r="P416" s="468"/>
      <c r="Q416" s="468"/>
      <c r="U416" s="21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4"/>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228"/>
      <c r="C417" s="2210" t="s">
        <v>198</v>
      </c>
      <c r="D417" s="2209"/>
      <c r="E417" s="472">
        <v>0.4823293170896315</v>
      </c>
      <c r="F417" s="468"/>
      <c r="G417" s="468"/>
      <c r="H417" s="2209" t="s">
        <v>215</v>
      </c>
      <c r="I417" s="2209"/>
      <c r="J417" s="473">
        <v>-0.45684866293713783</v>
      </c>
      <c r="K417" s="468"/>
      <c r="L417" s="468"/>
      <c r="M417" s="2209" t="s">
        <v>216</v>
      </c>
      <c r="N417" s="2209"/>
      <c r="O417" s="474">
        <v>0.33361257072307415</v>
      </c>
      <c r="P417" s="468"/>
      <c r="Q417" s="468"/>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4"/>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228"/>
      <c r="C418" s="2210" t="s">
        <v>217</v>
      </c>
      <c r="D418" s="2209"/>
      <c r="E418" s="472">
        <v>0.46720502382383966</v>
      </c>
      <c r="F418" s="468"/>
      <c r="G418" s="468"/>
      <c r="H418" s="2209" t="s">
        <v>210</v>
      </c>
      <c r="I418" s="2209"/>
      <c r="J418" s="473">
        <v>-0.44984174469760863</v>
      </c>
      <c r="K418" s="468"/>
      <c r="L418" s="468"/>
      <c r="M418" s="2209" t="s">
        <v>218</v>
      </c>
      <c r="N418" s="2209"/>
      <c r="O418" s="474">
        <v>-0.3257906902163285</v>
      </c>
      <c r="P418" s="468"/>
      <c r="Q418" s="468"/>
      <c r="U418" s="21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4"/>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228"/>
      <c r="C419" s="2210" t="s">
        <v>212</v>
      </c>
      <c r="D419" s="2209"/>
      <c r="E419" s="472">
        <v>0.46596245108372292</v>
      </c>
      <c r="F419" s="468"/>
      <c r="G419" s="468"/>
      <c r="H419" s="2209" t="s">
        <v>219</v>
      </c>
      <c r="I419" s="2209"/>
      <c r="J419" s="473">
        <v>0.43652413445717442</v>
      </c>
      <c r="K419" s="468"/>
      <c r="L419" s="468"/>
      <c r="M419" s="2209" t="s">
        <v>215</v>
      </c>
      <c r="N419" s="2209"/>
      <c r="O419" s="474">
        <v>-0.32370652731690125</v>
      </c>
      <c r="P419" s="468"/>
      <c r="Q419" s="468"/>
      <c r="U419" s="21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4"/>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228"/>
      <c r="C420" s="2210" t="s">
        <v>219</v>
      </c>
      <c r="D420" s="2209"/>
      <c r="E420" s="472">
        <v>0.46258417443834604</v>
      </c>
      <c r="F420" s="468"/>
      <c r="G420" s="468"/>
      <c r="H420" s="2209" t="s">
        <v>217</v>
      </c>
      <c r="I420" s="2209"/>
      <c r="J420" s="473">
        <v>0.4344566170663261</v>
      </c>
      <c r="K420" s="468"/>
      <c r="L420" s="468"/>
      <c r="M420" s="2209" t="s">
        <v>220</v>
      </c>
      <c r="N420" s="2209"/>
      <c r="O420" s="474">
        <v>0.31769962480712205</v>
      </c>
      <c r="P420" s="468"/>
      <c r="Q420" s="468"/>
      <c r="U420" s="21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4"/>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228"/>
      <c r="C421" s="2210" t="s">
        <v>221</v>
      </c>
      <c r="D421" s="2209"/>
      <c r="E421" s="472">
        <v>0.4560517417927562</v>
      </c>
      <c r="F421" s="468"/>
      <c r="G421" s="468"/>
      <c r="H421" s="2209" t="s">
        <v>221</v>
      </c>
      <c r="I421" s="2209"/>
      <c r="J421" s="473">
        <v>0.42014584327992827</v>
      </c>
      <c r="K421" s="468"/>
      <c r="L421" s="468"/>
      <c r="M421" s="2209" t="s">
        <v>222</v>
      </c>
      <c r="N421" s="2209"/>
      <c r="O421" s="474">
        <v>-0.30429301812517678</v>
      </c>
      <c r="P421" s="468"/>
      <c r="Q421" s="468"/>
      <c r="U421" s="21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4"/>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228"/>
      <c r="C422" s="2210" t="s">
        <v>215</v>
      </c>
      <c r="D422" s="2209"/>
      <c r="E422" s="472">
        <v>-0.42909775956251067</v>
      </c>
      <c r="F422" s="468"/>
      <c r="G422" s="468"/>
      <c r="H422" s="2209" t="s">
        <v>223</v>
      </c>
      <c r="I422" s="2209"/>
      <c r="J422" s="473">
        <v>-0.41688880806785628</v>
      </c>
      <c r="K422" s="468"/>
      <c r="L422" s="468"/>
      <c r="M422" s="2209" t="s">
        <v>224</v>
      </c>
      <c r="N422" s="2209"/>
      <c r="O422" s="474">
        <v>0.29940535701953785</v>
      </c>
      <c r="P422" s="468"/>
      <c r="Q422" s="468"/>
      <c r="U422" s="21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4"/>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228"/>
      <c r="C423" s="2210" t="s">
        <v>210</v>
      </c>
      <c r="D423" s="2209"/>
      <c r="E423" s="472">
        <v>-0.40500128778998035</v>
      </c>
      <c r="F423" s="468"/>
      <c r="G423" s="468"/>
      <c r="H423" s="2209" t="s">
        <v>225</v>
      </c>
      <c r="I423" s="2209"/>
      <c r="J423" s="473">
        <v>0.33672865900473725</v>
      </c>
      <c r="K423" s="468"/>
      <c r="L423" s="468"/>
      <c r="M423" s="2209" t="s">
        <v>226</v>
      </c>
      <c r="N423" s="2209"/>
      <c r="O423" s="474">
        <v>-0.28760621538993303</v>
      </c>
      <c r="P423" s="468"/>
      <c r="Q423" s="468"/>
      <c r="U423" s="21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4"/>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228"/>
      <c r="C424" s="2210" t="s">
        <v>223</v>
      </c>
      <c r="D424" s="2209"/>
      <c r="E424" s="472">
        <v>-0.38098174979259747</v>
      </c>
      <c r="F424" s="468"/>
      <c r="G424" s="468"/>
      <c r="H424" s="2209" t="s">
        <v>227</v>
      </c>
      <c r="I424" s="2209"/>
      <c r="J424" s="473">
        <v>0.31454970588438813</v>
      </c>
      <c r="K424" s="468"/>
      <c r="L424" s="468"/>
      <c r="M424" s="2209" t="s">
        <v>228</v>
      </c>
      <c r="N424" s="2209"/>
      <c r="O424" s="474">
        <v>0.28601769286220846</v>
      </c>
      <c r="P424" s="468"/>
      <c r="Q424" s="468"/>
      <c r="U424" s="21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4"/>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228"/>
      <c r="C425" s="2210" t="s">
        <v>225</v>
      </c>
      <c r="D425" s="2209"/>
      <c r="E425" s="472">
        <v>0.36076162072409579</v>
      </c>
      <c r="F425" s="468"/>
      <c r="G425" s="468"/>
      <c r="H425" s="2209" t="s">
        <v>220</v>
      </c>
      <c r="I425" s="2209"/>
      <c r="J425" s="473">
        <v>0.30947625925018579</v>
      </c>
      <c r="K425" s="468"/>
      <c r="L425" s="468"/>
      <c r="M425" s="2209" t="s">
        <v>195</v>
      </c>
      <c r="N425" s="2209"/>
      <c r="O425" s="474">
        <v>0.28307283796031874</v>
      </c>
      <c r="P425" s="468"/>
      <c r="Q425" s="468"/>
      <c r="U425" s="21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4"/>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228"/>
      <c r="C426" s="2210" t="s">
        <v>227</v>
      </c>
      <c r="D426" s="2209"/>
      <c r="E426" s="472">
        <v>0.35476159550925251</v>
      </c>
      <c r="F426" s="468"/>
      <c r="G426" s="468"/>
      <c r="H426" s="2209" t="s">
        <v>198</v>
      </c>
      <c r="I426" s="2209"/>
      <c r="J426" s="473">
        <v>0.2947463566271899</v>
      </c>
      <c r="K426" s="468"/>
      <c r="L426" s="468"/>
      <c r="M426" s="2209" t="s">
        <v>191</v>
      </c>
      <c r="N426" s="2209"/>
      <c r="O426" s="474">
        <v>0.26287581420446238</v>
      </c>
      <c r="P426" s="468"/>
      <c r="Q426" s="468"/>
      <c r="U426" s="21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4"/>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228"/>
      <c r="C427" s="2210" t="s">
        <v>207</v>
      </c>
      <c r="D427" s="2209"/>
      <c r="E427" s="472">
        <v>0.28125114967786213</v>
      </c>
      <c r="F427" s="468"/>
      <c r="G427" s="468"/>
      <c r="H427" s="2209" t="s">
        <v>229</v>
      </c>
      <c r="I427" s="2209"/>
      <c r="J427" s="473">
        <v>-0.26522040660766949</v>
      </c>
      <c r="K427" s="468"/>
      <c r="L427" s="468"/>
      <c r="M427" s="2209" t="s">
        <v>230</v>
      </c>
      <c r="N427" s="2209"/>
      <c r="O427" s="474">
        <v>-0.26133898462475702</v>
      </c>
      <c r="P427" s="468"/>
      <c r="Q427" s="468"/>
      <c r="U427" s="21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4"/>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228"/>
      <c r="C428" s="2210" t="s">
        <v>222</v>
      </c>
      <c r="D428" s="2209"/>
      <c r="E428" s="472">
        <v>-0.25555556858879702</v>
      </c>
      <c r="F428" s="468"/>
      <c r="G428" s="468"/>
      <c r="H428" s="2209" t="s">
        <v>213</v>
      </c>
      <c r="I428" s="2209"/>
      <c r="J428" s="473">
        <v>-0.25252854283786613</v>
      </c>
      <c r="K428" s="468"/>
      <c r="L428" s="468"/>
      <c r="M428" s="2209" t="s">
        <v>197</v>
      </c>
      <c r="N428" s="2209"/>
      <c r="O428" s="474">
        <v>0.24487016860927729</v>
      </c>
      <c r="P428" s="468"/>
      <c r="Q428" s="468"/>
      <c r="U428" s="21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4"/>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228"/>
      <c r="C429" s="2210" t="s">
        <v>231</v>
      </c>
      <c r="D429" s="2209"/>
      <c r="E429" s="472">
        <v>0.23819372256205434</v>
      </c>
      <c r="F429" s="468"/>
      <c r="G429" s="468"/>
      <c r="H429" s="2209" t="s">
        <v>196</v>
      </c>
      <c r="I429" s="2209"/>
      <c r="J429" s="473">
        <v>0.25182073808029898</v>
      </c>
      <c r="K429" s="468"/>
      <c r="L429" s="468"/>
      <c r="M429" s="2209" t="s">
        <v>221</v>
      </c>
      <c r="N429" s="2209"/>
      <c r="O429" s="474">
        <v>0.24404936371870198</v>
      </c>
      <c r="P429" s="468"/>
      <c r="Q429" s="468"/>
      <c r="U429" s="21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4"/>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228"/>
      <c r="C430" s="2210" t="s">
        <v>232</v>
      </c>
      <c r="D430" s="2209"/>
      <c r="E430" s="472">
        <v>0.22820150455452504</v>
      </c>
      <c r="F430" s="468"/>
      <c r="G430" s="468"/>
      <c r="H430" s="2209" t="s">
        <v>226</v>
      </c>
      <c r="I430" s="2209"/>
      <c r="J430" s="473">
        <v>-0.23895909702728085</v>
      </c>
      <c r="K430" s="468"/>
      <c r="L430" s="468"/>
      <c r="M430" s="2209" t="s">
        <v>229</v>
      </c>
      <c r="N430" s="2209"/>
      <c r="O430" s="474">
        <v>-0.24397444299430102</v>
      </c>
      <c r="P430" s="468"/>
      <c r="Q430" s="468"/>
      <c r="U430" s="21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4"/>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228"/>
      <c r="C431" s="2210" t="s">
        <v>233</v>
      </c>
      <c r="D431" s="2209"/>
      <c r="E431" s="472">
        <v>0.21771663781610257</v>
      </c>
      <c r="F431" s="468"/>
      <c r="G431" s="468"/>
      <c r="H431" s="2209" t="s">
        <v>228</v>
      </c>
      <c r="I431" s="2209"/>
      <c r="J431" s="473">
        <v>0.23126000306366451</v>
      </c>
      <c r="K431" s="468"/>
      <c r="L431" s="468"/>
      <c r="M431" s="2209" t="s">
        <v>234</v>
      </c>
      <c r="N431" s="2209"/>
      <c r="O431" s="474">
        <v>0.24330105463616178</v>
      </c>
      <c r="P431" s="468"/>
      <c r="Q431" s="468"/>
      <c r="U431" s="21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4"/>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228"/>
      <c r="C432" s="2210" t="s">
        <v>235</v>
      </c>
      <c r="D432" s="2209"/>
      <c r="E432" s="472">
        <v>0.21374740052495128</v>
      </c>
      <c r="F432" s="468"/>
      <c r="G432" s="468"/>
      <c r="H432" s="2209" t="s">
        <v>232</v>
      </c>
      <c r="I432" s="2209"/>
      <c r="J432" s="473">
        <v>0.23072014024226961</v>
      </c>
      <c r="K432" s="468"/>
      <c r="L432" s="468"/>
      <c r="M432" s="2209" t="s">
        <v>201</v>
      </c>
      <c r="N432" s="2209"/>
      <c r="O432" s="474">
        <v>0.23636319378794909</v>
      </c>
      <c r="P432" s="468"/>
      <c r="Q432" s="468"/>
      <c r="U432" s="21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4"/>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228"/>
      <c r="C433" s="2210" t="s">
        <v>236</v>
      </c>
      <c r="D433" s="2209"/>
      <c r="E433" s="472">
        <v>-0.19731543679863742</v>
      </c>
      <c r="F433" s="468"/>
      <c r="G433" s="468"/>
      <c r="H433" s="2209" t="s">
        <v>214</v>
      </c>
      <c r="I433" s="2209"/>
      <c r="J433" s="473">
        <v>-0.2089658866717172</v>
      </c>
      <c r="K433" s="468"/>
      <c r="L433" s="468"/>
      <c r="M433" s="2209" t="s">
        <v>237</v>
      </c>
      <c r="N433" s="2209"/>
      <c r="O433" s="474">
        <v>-0.23137528509855582</v>
      </c>
      <c r="P433" s="468"/>
      <c r="Q433" s="468"/>
      <c r="U433" s="21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4"/>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228"/>
      <c r="C434" s="2210" t="s">
        <v>238</v>
      </c>
      <c r="D434" s="2209"/>
      <c r="E434" s="472">
        <v>-0.18400043567823762</v>
      </c>
      <c r="F434" s="468"/>
      <c r="G434" s="468"/>
      <c r="H434" s="2209" t="s">
        <v>206</v>
      </c>
      <c r="I434" s="2209"/>
      <c r="J434" s="473">
        <v>0.2086002145046878</v>
      </c>
      <c r="K434" s="468"/>
      <c r="L434" s="468"/>
      <c r="M434" s="2209" t="s">
        <v>219</v>
      </c>
      <c r="N434" s="2209"/>
      <c r="O434" s="474">
        <v>0.22120676971872327</v>
      </c>
      <c r="P434" s="468"/>
      <c r="Q434" s="468"/>
      <c r="U434" s="21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4"/>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228"/>
      <c r="C435" s="2210" t="s">
        <v>239</v>
      </c>
      <c r="D435" s="2209"/>
      <c r="E435" s="472">
        <v>-0.13903606105529095</v>
      </c>
      <c r="F435" s="468"/>
      <c r="G435" s="468"/>
      <c r="H435" s="2209" t="s">
        <v>240</v>
      </c>
      <c r="I435" s="2209"/>
      <c r="J435" s="473">
        <v>-0.2063417702490114</v>
      </c>
      <c r="K435" s="468"/>
      <c r="L435" s="468"/>
      <c r="M435" s="2209" t="s">
        <v>241</v>
      </c>
      <c r="N435" s="2209"/>
      <c r="O435" s="474">
        <v>-0.21495661923075662</v>
      </c>
      <c r="P435" s="468"/>
      <c r="Q435" s="468"/>
      <c r="U435" s="21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4"/>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228"/>
      <c r="C436" s="2210" t="s">
        <v>242</v>
      </c>
      <c r="D436" s="2209"/>
      <c r="E436" s="472">
        <v>-0.13485602531955945</v>
      </c>
      <c r="F436" s="468"/>
      <c r="G436" s="468"/>
      <c r="H436" s="2209" t="s">
        <v>242</v>
      </c>
      <c r="I436" s="2209"/>
      <c r="J436" s="473">
        <v>-0.19732948782158469</v>
      </c>
      <c r="K436" s="468"/>
      <c r="L436" s="468"/>
      <c r="M436" s="2209" t="s">
        <v>208</v>
      </c>
      <c r="N436" s="2209"/>
      <c r="O436" s="474">
        <v>0.20814952366960204</v>
      </c>
      <c r="P436" s="468"/>
      <c r="Q436" s="468"/>
      <c r="U436" s="21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4"/>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228"/>
      <c r="C437" s="2210" t="s">
        <v>243</v>
      </c>
      <c r="D437" s="2209"/>
      <c r="E437" s="472">
        <v>-0.13237169485531447</v>
      </c>
      <c r="F437" s="468"/>
      <c r="G437" s="468"/>
      <c r="H437" s="2209" t="s">
        <v>204</v>
      </c>
      <c r="I437" s="2209"/>
      <c r="J437" s="473">
        <v>-0.1822206143443722</v>
      </c>
      <c r="K437" s="468"/>
      <c r="L437" s="468"/>
      <c r="M437" s="2209" t="s">
        <v>231</v>
      </c>
      <c r="N437" s="2209"/>
      <c r="O437" s="474">
        <v>0.20633336117723158</v>
      </c>
      <c r="P437" s="468"/>
      <c r="Q437" s="468"/>
      <c r="U437" s="21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4"/>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228"/>
      <c r="C438" s="2210" t="s">
        <v>244</v>
      </c>
      <c r="D438" s="2209"/>
      <c r="E438" s="472">
        <v>0.13179193875529263</v>
      </c>
      <c r="F438" s="468"/>
      <c r="G438" s="468"/>
      <c r="H438" s="2209" t="s">
        <v>233</v>
      </c>
      <c r="I438" s="2209"/>
      <c r="J438" s="473">
        <v>0.17889981889098561</v>
      </c>
      <c r="K438" s="468"/>
      <c r="L438" s="468"/>
      <c r="M438" s="2209" t="s">
        <v>225</v>
      </c>
      <c r="N438" s="2209"/>
      <c r="O438" s="474">
        <v>0.19291523204818314</v>
      </c>
      <c r="P438" s="468"/>
      <c r="Q438" s="468"/>
      <c r="U438" s="21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4"/>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228"/>
      <c r="C439" s="2210" t="s">
        <v>245</v>
      </c>
      <c r="D439" s="2209"/>
      <c r="E439" s="472">
        <v>0.12953593053635848</v>
      </c>
      <c r="F439" s="468"/>
      <c r="G439" s="468"/>
      <c r="H439" s="2209" t="s">
        <v>200</v>
      </c>
      <c r="I439" s="2209"/>
      <c r="J439" s="473">
        <v>0.17403092013960772</v>
      </c>
      <c r="K439" s="468"/>
      <c r="L439" s="468"/>
      <c r="M439" s="2209" t="s">
        <v>194</v>
      </c>
      <c r="N439" s="2209"/>
      <c r="O439" s="474">
        <v>0.19000367614103561</v>
      </c>
      <c r="P439" s="468"/>
      <c r="Q439" s="468"/>
      <c r="U439" s="21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4"/>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228"/>
      <c r="C440" s="2210" t="s">
        <v>246</v>
      </c>
      <c r="D440" s="2209"/>
      <c r="E440" s="472">
        <v>0.12611218155025278</v>
      </c>
      <c r="F440" s="468"/>
      <c r="G440" s="468"/>
      <c r="H440" s="2209" t="s">
        <v>218</v>
      </c>
      <c r="I440" s="2209"/>
      <c r="J440" s="473">
        <v>-0.17009931907243989</v>
      </c>
      <c r="K440" s="468"/>
      <c r="L440" s="468"/>
      <c r="M440" s="2209" t="s">
        <v>247</v>
      </c>
      <c r="N440" s="2209"/>
      <c r="O440" s="474">
        <v>-0.18593561956413479</v>
      </c>
      <c r="P440" s="468"/>
      <c r="Q440" s="468"/>
      <c r="U440" s="21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4"/>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228"/>
      <c r="C441" s="2210" t="s">
        <v>226</v>
      </c>
      <c r="D441" s="2209"/>
      <c r="E441" s="472">
        <v>-0.12246857628381173</v>
      </c>
      <c r="F441" s="468"/>
      <c r="G441" s="468"/>
      <c r="H441" s="2209" t="s">
        <v>236</v>
      </c>
      <c r="I441" s="2209"/>
      <c r="J441" s="473">
        <v>-0.1689073257306741</v>
      </c>
      <c r="K441" s="468"/>
      <c r="L441" s="468"/>
      <c r="M441" s="2209" t="s">
        <v>209</v>
      </c>
      <c r="N441" s="2209"/>
      <c r="O441" s="474">
        <v>0.1786860734081413</v>
      </c>
      <c r="P441" s="468"/>
      <c r="Q441" s="468"/>
      <c r="U441" s="21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4"/>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228"/>
      <c r="C442" s="2210" t="s">
        <v>248</v>
      </c>
      <c r="D442" s="2209"/>
      <c r="E442" s="472">
        <v>0.11207788204992634</v>
      </c>
      <c r="F442" s="468"/>
      <c r="G442" s="468"/>
      <c r="H442" s="2209" t="s">
        <v>249</v>
      </c>
      <c r="I442" s="2209"/>
      <c r="J442" s="473">
        <v>-0.16660421170227643</v>
      </c>
      <c r="K442" s="468"/>
      <c r="L442" s="468"/>
      <c r="M442" s="2209" t="s">
        <v>211</v>
      </c>
      <c r="N442" s="2209"/>
      <c r="O442" s="474">
        <v>0.17726089159038752</v>
      </c>
      <c r="P442" s="468"/>
      <c r="Q442" s="468"/>
      <c r="U442" s="21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4"/>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228"/>
      <c r="C443" s="2210" t="s">
        <v>250</v>
      </c>
      <c r="D443" s="2209"/>
      <c r="E443" s="472">
        <v>-9.4776047968335372E-2</v>
      </c>
      <c r="F443" s="468"/>
      <c r="G443" s="468"/>
      <c r="H443" s="2209" t="s">
        <v>231</v>
      </c>
      <c r="I443" s="2209"/>
      <c r="J443" s="473">
        <v>0.16482705250930055</v>
      </c>
      <c r="K443" s="468"/>
      <c r="L443" s="468"/>
      <c r="M443" s="2209" t="s">
        <v>203</v>
      </c>
      <c r="N443" s="2209"/>
      <c r="O443" s="474">
        <v>0.16883189635429519</v>
      </c>
      <c r="P443" s="468"/>
      <c r="Q443" s="468"/>
      <c r="U443" s="21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4"/>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228"/>
      <c r="C444" s="2210" t="s">
        <v>251</v>
      </c>
      <c r="D444" s="2209"/>
      <c r="E444" s="472">
        <v>7.6792400261717381E-2</v>
      </c>
      <c r="F444" s="468"/>
      <c r="G444" s="468"/>
      <c r="H444" s="2209" t="s">
        <v>235</v>
      </c>
      <c r="I444" s="2209"/>
      <c r="J444" s="473">
        <v>0.16021412973030849</v>
      </c>
      <c r="K444" s="468"/>
      <c r="L444" s="468"/>
      <c r="M444" s="2209" t="s">
        <v>252</v>
      </c>
      <c r="N444" s="2209"/>
      <c r="O444" s="474">
        <v>-0.16642466745760243</v>
      </c>
      <c r="P444" s="468"/>
      <c r="Q444" s="468"/>
      <c r="U444" s="21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4"/>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228"/>
      <c r="C445" s="2210" t="s">
        <v>253</v>
      </c>
      <c r="D445" s="2209"/>
      <c r="E445" s="472">
        <v>7.5704290008273278E-2</v>
      </c>
      <c r="F445" s="468"/>
      <c r="G445" s="468"/>
      <c r="H445" s="2209" t="s">
        <v>192</v>
      </c>
      <c r="I445" s="2209"/>
      <c r="J445" s="473">
        <v>0.15870934643450049</v>
      </c>
      <c r="K445" s="468"/>
      <c r="L445" s="468"/>
      <c r="M445" s="2209" t="s">
        <v>254</v>
      </c>
      <c r="N445" s="2209"/>
      <c r="O445" s="474">
        <v>-0.1659617320942765</v>
      </c>
      <c r="P445" s="468"/>
      <c r="Q445" s="468"/>
      <c r="U445" s="21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4"/>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210" t="s">
        <v>255</v>
      </c>
      <c r="D446" s="2209"/>
      <c r="E446" s="472">
        <v>-7.3418205886614643E-2</v>
      </c>
      <c r="F446" s="468"/>
      <c r="G446" s="468"/>
      <c r="H446" s="2209" t="s">
        <v>238</v>
      </c>
      <c r="I446" s="2209"/>
      <c r="J446" s="473">
        <v>-0.15691850573528734</v>
      </c>
      <c r="K446" s="468"/>
      <c r="L446" s="468"/>
      <c r="M446" s="2209" t="s">
        <v>223</v>
      </c>
      <c r="N446" s="2209"/>
      <c r="O446" s="474">
        <v>-0.16139068625293229</v>
      </c>
      <c r="P446" s="468"/>
      <c r="Q446" s="468"/>
      <c r="U446" s="21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4"/>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210" t="s">
        <v>256</v>
      </c>
      <c r="D447" s="2209"/>
      <c r="E447" s="472">
        <v>-6.5955752592866831E-2</v>
      </c>
      <c r="F447" s="468"/>
      <c r="G447" s="468"/>
      <c r="H447" s="2209" t="s">
        <v>257</v>
      </c>
      <c r="I447" s="2209"/>
      <c r="J447" s="473">
        <v>-0.15523937440112262</v>
      </c>
      <c r="K447" s="468"/>
      <c r="L447" s="468"/>
      <c r="M447" s="2209" t="s">
        <v>238</v>
      </c>
      <c r="N447" s="2209"/>
      <c r="O447" s="474">
        <v>-0.15969072852290569</v>
      </c>
      <c r="P447" s="468"/>
      <c r="Q447" s="468"/>
      <c r="U447" s="21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4"/>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210" t="s">
        <v>216</v>
      </c>
      <c r="D448" s="2209"/>
      <c r="E448" s="472">
        <v>6.2641452473819151E-2</v>
      </c>
      <c r="F448" s="468"/>
      <c r="G448" s="468"/>
      <c r="H448" s="2209" t="s">
        <v>254</v>
      </c>
      <c r="I448" s="2209"/>
      <c r="J448" s="473">
        <v>-0.15522526961086078</v>
      </c>
      <c r="K448" s="468"/>
      <c r="L448" s="468"/>
      <c r="M448" s="2209" t="s">
        <v>258</v>
      </c>
      <c r="N448" s="2209"/>
      <c r="O448" s="474">
        <v>-0.15670294508999236</v>
      </c>
      <c r="P448" s="468"/>
      <c r="Q448" s="468"/>
      <c r="U448" s="21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4"/>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210" t="s">
        <v>259</v>
      </c>
      <c r="D449" s="2209"/>
      <c r="E449" s="472">
        <v>-5.7708238275176821E-2</v>
      </c>
      <c r="F449" s="468"/>
      <c r="G449" s="468"/>
      <c r="H449" s="2209" t="s">
        <v>207</v>
      </c>
      <c r="I449" s="2209"/>
      <c r="J449" s="473">
        <v>0.14895879306630871</v>
      </c>
      <c r="K449" s="468"/>
      <c r="L449" s="468"/>
      <c r="M449" s="2209" t="s">
        <v>227</v>
      </c>
      <c r="N449" s="2209"/>
      <c r="O449" s="474">
        <v>0.15121766650823101</v>
      </c>
      <c r="P449" s="468"/>
      <c r="Q449" s="468"/>
      <c r="U449" s="21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4"/>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210" t="s">
        <v>234</v>
      </c>
      <c r="D450" s="2209"/>
      <c r="E450" s="472">
        <v>5.6520972898795534E-2</v>
      </c>
      <c r="F450" s="468"/>
      <c r="G450" s="468"/>
      <c r="H450" s="2209" t="s">
        <v>239</v>
      </c>
      <c r="I450" s="2209"/>
      <c r="J450" s="473">
        <v>-0.14773391680727158</v>
      </c>
      <c r="K450" s="468"/>
      <c r="L450" s="468"/>
      <c r="M450" s="2209" t="s">
        <v>236</v>
      </c>
      <c r="N450" s="2209"/>
      <c r="O450" s="474">
        <v>-0.1290538523178355</v>
      </c>
      <c r="P450" s="468"/>
      <c r="Q450" s="468"/>
      <c r="U450" s="21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4"/>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210" t="s">
        <v>260</v>
      </c>
      <c r="D451" s="2209"/>
      <c r="E451" s="472">
        <v>5.400688859554631E-2</v>
      </c>
      <c r="F451" s="468"/>
      <c r="G451" s="468"/>
      <c r="H451" s="2209" t="s">
        <v>243</v>
      </c>
      <c r="I451" s="2209"/>
      <c r="J451" s="473">
        <v>-0.1421484241891301</v>
      </c>
      <c r="K451" s="468"/>
      <c r="L451" s="468"/>
      <c r="M451" s="2209" t="s">
        <v>261</v>
      </c>
      <c r="N451" s="2209"/>
      <c r="O451" s="474">
        <v>-0.11518803186523205</v>
      </c>
      <c r="P451" s="468"/>
      <c r="Q451" s="468"/>
      <c r="U451" s="21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4"/>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210" t="s">
        <v>262</v>
      </c>
      <c r="D452" s="2209"/>
      <c r="E452" s="472">
        <v>4.9790423850295834E-2</v>
      </c>
      <c r="F452" s="468"/>
      <c r="G452" s="468"/>
      <c r="H452" s="2209" t="s">
        <v>250</v>
      </c>
      <c r="I452" s="2209"/>
      <c r="J452" s="473">
        <v>-0.13989157802785626</v>
      </c>
      <c r="K452" s="468"/>
      <c r="L452" s="468"/>
      <c r="M452" s="2209" t="s">
        <v>249</v>
      </c>
      <c r="N452" s="2209"/>
      <c r="O452" s="474">
        <v>-0.11388422696815358</v>
      </c>
      <c r="P452" s="468"/>
      <c r="Q452" s="468"/>
      <c r="U452" s="21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4"/>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210" t="s">
        <v>263</v>
      </c>
      <c r="D453" s="2209"/>
      <c r="E453" s="472">
        <v>-4.8751084650728943E-2</v>
      </c>
      <c r="F453" s="468"/>
      <c r="G453" s="468"/>
      <c r="H453" s="2209" t="s">
        <v>241</v>
      </c>
      <c r="I453" s="2209"/>
      <c r="J453" s="473">
        <v>-0.13753989074051629</v>
      </c>
      <c r="K453" s="468"/>
      <c r="L453" s="468"/>
      <c r="M453" s="2209" t="s">
        <v>235</v>
      </c>
      <c r="N453" s="2209"/>
      <c r="O453" s="474">
        <v>9.5861446421970198E-2</v>
      </c>
      <c r="P453" s="468"/>
      <c r="Q453" s="468"/>
      <c r="U453" s="21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4"/>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210" t="s">
        <v>264</v>
      </c>
      <c r="D454" s="2209"/>
      <c r="E454" s="472">
        <v>-4.291119200438475E-2</v>
      </c>
      <c r="F454" s="468"/>
      <c r="G454" s="468"/>
      <c r="H454" s="2209" t="s">
        <v>264</v>
      </c>
      <c r="I454" s="2209"/>
      <c r="J454" s="473">
        <v>-0.12055084164258918</v>
      </c>
      <c r="K454" s="468"/>
      <c r="L454" s="468"/>
      <c r="M454" s="2209" t="s">
        <v>257</v>
      </c>
      <c r="N454" s="2209"/>
      <c r="O454" s="474">
        <v>-9.4340872985785529E-2</v>
      </c>
      <c r="P454" s="468"/>
      <c r="Q454" s="468"/>
      <c r="U454" s="21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4"/>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210" t="s">
        <v>265</v>
      </c>
      <c r="D455" s="2209"/>
      <c r="E455" s="472">
        <v>-4.1992525659734395E-2</v>
      </c>
      <c r="F455" s="468"/>
      <c r="G455" s="468"/>
      <c r="H455" s="2209" t="s">
        <v>237</v>
      </c>
      <c r="I455" s="2209"/>
      <c r="J455" s="473">
        <v>-0.11996918600255417</v>
      </c>
      <c r="K455" s="468"/>
      <c r="L455" s="468"/>
      <c r="M455" s="2209" t="s">
        <v>266</v>
      </c>
      <c r="N455" s="2209"/>
      <c r="O455" s="474">
        <v>-9.3479976620964675E-2</v>
      </c>
      <c r="P455" s="468"/>
      <c r="Q455" s="468"/>
      <c r="U455" s="21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4"/>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210" t="s">
        <v>267</v>
      </c>
      <c r="D456" s="2209"/>
      <c r="E456" s="472">
        <v>-3.4457641136811955E-2</v>
      </c>
      <c r="F456" s="468"/>
      <c r="G456" s="468"/>
      <c r="H456" s="2209" t="s">
        <v>244</v>
      </c>
      <c r="I456" s="2209"/>
      <c r="J456" s="473">
        <v>0.11595258669734797</v>
      </c>
      <c r="K456" s="468"/>
      <c r="L456" s="468"/>
      <c r="M456" s="2209" t="s">
        <v>240</v>
      </c>
      <c r="N456" s="2209"/>
      <c r="O456" s="474">
        <v>8.7275131442542106E-2</v>
      </c>
      <c r="P456" s="468"/>
      <c r="Q456" s="468"/>
      <c r="U456" s="21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4"/>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210" t="s">
        <v>268</v>
      </c>
      <c r="D457" s="2209"/>
      <c r="E457" s="472">
        <v>3.0809807984446637E-2</v>
      </c>
      <c r="F457" s="468"/>
      <c r="G457" s="468"/>
      <c r="H457" s="2209" t="s">
        <v>246</v>
      </c>
      <c r="I457" s="2209"/>
      <c r="J457" s="473">
        <v>0.10562649168963126</v>
      </c>
      <c r="K457" s="468"/>
      <c r="L457" s="468"/>
      <c r="M457" s="2209" t="s">
        <v>248</v>
      </c>
      <c r="N457" s="2209"/>
      <c r="O457" s="474">
        <v>8.4388471239354973E-2</v>
      </c>
      <c r="P457" s="468"/>
      <c r="Q457" s="468"/>
      <c r="U457" s="21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4"/>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210" t="s">
        <v>269</v>
      </c>
      <c r="D458" s="2209"/>
      <c r="E458" s="472">
        <v>3.0402700194726393E-2</v>
      </c>
      <c r="F458" s="468"/>
      <c r="G458" s="468"/>
      <c r="H458" s="2209" t="s">
        <v>230</v>
      </c>
      <c r="I458" s="2209"/>
      <c r="J458" s="473">
        <v>-9.6478273606840456E-2</v>
      </c>
      <c r="K458" s="468"/>
      <c r="L458" s="468"/>
      <c r="M458" s="2209" t="s">
        <v>245</v>
      </c>
      <c r="N458" s="2209"/>
      <c r="O458" s="474">
        <v>7.745154551580602E-2</v>
      </c>
      <c r="P458" s="468"/>
      <c r="Q458" s="468"/>
      <c r="U458" s="21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4"/>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210" t="s">
        <v>270</v>
      </c>
      <c r="D459" s="2209"/>
      <c r="E459" s="472">
        <v>2.7425005408418884E-2</v>
      </c>
      <c r="F459" s="468"/>
      <c r="G459" s="468"/>
      <c r="H459" s="2209" t="s">
        <v>247</v>
      </c>
      <c r="I459" s="2209"/>
      <c r="J459" s="473">
        <v>-8.8659390063294138E-2</v>
      </c>
      <c r="K459" s="468"/>
      <c r="L459" s="468"/>
      <c r="M459" s="2209" t="s">
        <v>269</v>
      </c>
      <c r="N459" s="2209"/>
      <c r="O459" s="474">
        <v>7.0836206022039161E-2</v>
      </c>
      <c r="P459" s="468"/>
      <c r="Q459" s="468"/>
      <c r="U459" s="21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4"/>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210" t="s">
        <v>271</v>
      </c>
      <c r="D460" s="2209"/>
      <c r="E460" s="472">
        <v>2.035305253818499E-2</v>
      </c>
      <c r="F460" s="468"/>
      <c r="G460" s="468"/>
      <c r="H460" s="2209" t="s">
        <v>245</v>
      </c>
      <c r="I460" s="2209"/>
      <c r="J460" s="473">
        <v>8.7032357461548304E-2</v>
      </c>
      <c r="K460" s="468"/>
      <c r="L460" s="468"/>
      <c r="M460" s="2209" t="s">
        <v>272</v>
      </c>
      <c r="N460" s="2209"/>
      <c r="O460" s="474">
        <v>-6.4903400435554787E-2</v>
      </c>
      <c r="P460" s="468"/>
      <c r="Q460" s="468"/>
      <c r="U460" s="21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4"/>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210" t="s">
        <v>273</v>
      </c>
      <c r="D461" s="2209"/>
      <c r="E461" s="472">
        <v>1.8726383070382827E-2</v>
      </c>
      <c r="F461" s="468"/>
      <c r="G461" s="468"/>
      <c r="H461" s="2209" t="s">
        <v>259</v>
      </c>
      <c r="I461" s="2209"/>
      <c r="J461" s="473">
        <v>-8.0694457384513849E-2</v>
      </c>
      <c r="K461" s="468"/>
      <c r="L461" s="468"/>
      <c r="M461" s="2209" t="s">
        <v>271</v>
      </c>
      <c r="N461" s="2209"/>
      <c r="O461" s="474">
        <v>6.3944471696868274E-2</v>
      </c>
      <c r="P461" s="468"/>
      <c r="Q461" s="468"/>
      <c r="U461" s="21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4"/>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210" t="s">
        <v>274</v>
      </c>
      <c r="D462" s="2209"/>
      <c r="E462" s="472">
        <v>-1.3845752775918303E-2</v>
      </c>
      <c r="F462" s="468"/>
      <c r="G462" s="468"/>
      <c r="H462" s="2209" t="s">
        <v>265</v>
      </c>
      <c r="I462" s="2209"/>
      <c r="J462" s="473">
        <v>-8.0260552672036606E-2</v>
      </c>
      <c r="K462" s="468"/>
      <c r="L462" s="468"/>
      <c r="M462" s="2209" t="s">
        <v>242</v>
      </c>
      <c r="N462" s="2209"/>
      <c r="O462" s="474">
        <v>6.3611117732728817E-2</v>
      </c>
      <c r="P462" s="468"/>
      <c r="Q462" s="468"/>
      <c r="U462" s="21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4"/>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210" t="s">
        <v>275</v>
      </c>
      <c r="D463" s="2209"/>
      <c r="E463" s="472">
        <v>-9.1260028411803869E-3</v>
      </c>
      <c r="F463" s="468"/>
      <c r="G463" s="468"/>
      <c r="H463" s="2209" t="s">
        <v>222</v>
      </c>
      <c r="I463" s="2209"/>
      <c r="J463" s="473">
        <v>-7.9759548555665333E-2</v>
      </c>
      <c r="K463" s="468"/>
      <c r="L463" s="468"/>
      <c r="M463" s="2209" t="s">
        <v>217</v>
      </c>
      <c r="N463" s="2209"/>
      <c r="O463" s="474">
        <v>6.3056249738922779E-2</v>
      </c>
      <c r="P463" s="468"/>
      <c r="Q463" s="468"/>
      <c r="U463" s="21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4"/>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210" t="s">
        <v>240</v>
      </c>
      <c r="D464" s="2209"/>
      <c r="E464" s="472">
        <v>1.5415050390208535E-3</v>
      </c>
      <c r="F464" s="468"/>
      <c r="G464" s="468"/>
      <c r="H464" s="2209" t="s">
        <v>255</v>
      </c>
      <c r="I464" s="2209"/>
      <c r="J464" s="473">
        <v>-7.439726014337425E-2</v>
      </c>
      <c r="K464" s="468"/>
      <c r="L464" s="468"/>
      <c r="M464" s="2209" t="s">
        <v>256</v>
      </c>
      <c r="N464" s="2209"/>
      <c r="O464" s="474">
        <v>-6.0974242553741648E-2</v>
      </c>
      <c r="P464" s="468"/>
      <c r="Q464" s="468"/>
      <c r="U464" s="21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4"/>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210" t="s">
        <v>276</v>
      </c>
      <c r="D465" s="2209"/>
      <c r="E465" s="475">
        <v>-1.1101079577367774E-3</v>
      </c>
      <c r="F465" s="468"/>
      <c r="G465" s="468"/>
      <c r="H465" s="2209" t="s">
        <v>224</v>
      </c>
      <c r="I465" s="2209"/>
      <c r="J465" s="473">
        <v>6.8717422455679342E-2</v>
      </c>
      <c r="K465" s="468"/>
      <c r="L465" s="468"/>
      <c r="M465" s="2209" t="s">
        <v>233</v>
      </c>
      <c r="N465" s="2209"/>
      <c r="O465" s="474">
        <v>5.7019375280121992E-2</v>
      </c>
      <c r="P465" s="468"/>
      <c r="Q465" s="468"/>
      <c r="U465" s="21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4"/>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210"/>
      <c r="D466" s="2209"/>
      <c r="E466" s="468"/>
      <c r="F466" s="468"/>
      <c r="G466" s="468"/>
      <c r="H466" s="2209" t="s">
        <v>263</v>
      </c>
      <c r="I466" s="2209"/>
      <c r="J466" s="473">
        <v>-5.8781785382435704E-2</v>
      </c>
      <c r="K466" s="468"/>
      <c r="L466" s="468"/>
      <c r="M466" s="2209" t="s">
        <v>277</v>
      </c>
      <c r="N466" s="2209"/>
      <c r="O466" s="474">
        <v>-5.6355996979535937E-2</v>
      </c>
      <c r="P466" s="468"/>
      <c r="Q466" s="468"/>
      <c r="U466" s="21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4"/>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210"/>
      <c r="D467" s="2209"/>
      <c r="E467" s="468"/>
      <c r="F467" s="468"/>
      <c r="G467" s="468"/>
      <c r="H467" s="2209" t="s">
        <v>256</v>
      </c>
      <c r="I467" s="2209"/>
      <c r="J467" s="473">
        <v>-5.7496676335376001E-2</v>
      </c>
      <c r="K467" s="468"/>
      <c r="L467" s="468"/>
      <c r="M467" s="2209" t="s">
        <v>273</v>
      </c>
      <c r="N467" s="2209"/>
      <c r="O467" s="474">
        <v>5.4849634738710545E-2</v>
      </c>
      <c r="P467" s="468"/>
      <c r="Q467" s="468"/>
      <c r="U467" s="21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4"/>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210"/>
      <c r="D468" s="2209"/>
      <c r="E468" s="468"/>
      <c r="F468" s="468"/>
      <c r="G468" s="468"/>
      <c r="H468" s="2209" t="s">
        <v>248</v>
      </c>
      <c r="I468" s="2209"/>
      <c r="J468" s="473">
        <v>5.4098724885126633E-2</v>
      </c>
      <c r="K468" s="468"/>
      <c r="L468" s="468"/>
      <c r="M468" s="2209" t="s">
        <v>278</v>
      </c>
      <c r="N468" s="2209"/>
      <c r="O468" s="474">
        <v>-5.198735807441858E-2</v>
      </c>
      <c r="P468" s="468"/>
      <c r="Q468" s="468"/>
      <c r="U468" s="21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4"/>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210" t="s">
        <v>279</v>
      </c>
      <c r="D469" s="2209"/>
      <c r="E469" s="2209"/>
      <c r="F469" s="468"/>
      <c r="G469" s="468"/>
      <c r="H469" s="2209" t="s">
        <v>253</v>
      </c>
      <c r="I469" s="2209"/>
      <c r="J469" s="473">
        <v>5.1820134729575668E-2</v>
      </c>
      <c r="K469" s="468"/>
      <c r="L469" s="468"/>
      <c r="M469" s="2209" t="s">
        <v>243</v>
      </c>
      <c r="N469" s="2209"/>
      <c r="O469" s="474">
        <v>-5.0287139560374186E-2</v>
      </c>
      <c r="P469" s="468"/>
      <c r="Q469" s="468"/>
      <c r="U469" s="21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4"/>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210"/>
      <c r="D470" s="2209"/>
      <c r="E470" s="452" t="s">
        <v>280</v>
      </c>
      <c r="F470" s="468"/>
      <c r="G470" s="468"/>
      <c r="H470" s="2209" t="s">
        <v>251</v>
      </c>
      <c r="I470" s="2209"/>
      <c r="J470" s="473">
        <v>4.5948479427630896E-2</v>
      </c>
      <c r="K470" s="468"/>
      <c r="L470" s="468"/>
      <c r="M470" s="2209" t="s">
        <v>253</v>
      </c>
      <c r="N470" s="2209"/>
      <c r="O470" s="474">
        <v>4.5731917804080431E-2</v>
      </c>
      <c r="P470" s="468"/>
      <c r="Q470" s="468"/>
      <c r="U470" s="21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4"/>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210" t="s">
        <v>223</v>
      </c>
      <c r="D471" s="2209"/>
      <c r="E471" s="469">
        <v>0.14514709367502934</v>
      </c>
      <c r="F471" s="468"/>
      <c r="G471" s="468"/>
      <c r="H471" s="2209" t="s">
        <v>277</v>
      </c>
      <c r="I471" s="2209"/>
      <c r="J471" s="473">
        <v>-4.4226586732428873E-2</v>
      </c>
      <c r="K471" s="468"/>
      <c r="L471" s="468"/>
      <c r="M471" s="2209" t="s">
        <v>281</v>
      </c>
      <c r="N471" s="2209"/>
      <c r="O471" s="474">
        <v>-4.4623531273928728E-2</v>
      </c>
      <c r="P471" s="468"/>
      <c r="Q471" s="468"/>
      <c r="U471" s="21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4"/>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210" t="s">
        <v>193</v>
      </c>
      <c r="D472" s="2209"/>
      <c r="E472" s="472">
        <v>0.55994284060464961</v>
      </c>
      <c r="F472" s="468"/>
      <c r="G472" s="468"/>
      <c r="H472" s="2209" t="s">
        <v>273</v>
      </c>
      <c r="I472" s="2209"/>
      <c r="J472" s="473">
        <v>-4.3303638894638972E-2</v>
      </c>
      <c r="K472" s="468"/>
      <c r="L472" s="468"/>
      <c r="M472" s="2209" t="s">
        <v>250</v>
      </c>
      <c r="N472" s="2209"/>
      <c r="O472" s="474">
        <v>-4.4045427054473264E-2</v>
      </c>
      <c r="P472" s="468"/>
      <c r="Q472" s="468"/>
      <c r="U472" s="21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4"/>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210" t="s">
        <v>276</v>
      </c>
      <c r="D473" s="2209"/>
      <c r="E473" s="472">
        <v>1.2323396778305189E-6</v>
      </c>
      <c r="F473" s="468"/>
      <c r="G473" s="468"/>
      <c r="H473" s="2209" t="s">
        <v>258</v>
      </c>
      <c r="I473" s="2209"/>
      <c r="J473" s="473">
        <v>-4.1657476437018962E-2</v>
      </c>
      <c r="K473" s="468"/>
      <c r="L473" s="468"/>
      <c r="M473" s="2209" t="s">
        <v>282</v>
      </c>
      <c r="N473" s="2209"/>
      <c r="O473" s="474">
        <v>-4.3773986497805423E-2</v>
      </c>
      <c r="P473" s="468"/>
      <c r="Q473" s="468"/>
      <c r="U473" s="21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4"/>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210" t="s">
        <v>255</v>
      </c>
      <c r="D474" s="2209"/>
      <c r="E474" s="472">
        <v>5.3902329556093373E-3</v>
      </c>
      <c r="F474" s="468"/>
      <c r="G474" s="468"/>
      <c r="H474" s="2209" t="s">
        <v>261</v>
      </c>
      <c r="I474" s="2209"/>
      <c r="J474" s="473">
        <v>-4.0490276527329686E-2</v>
      </c>
      <c r="K474" s="468"/>
      <c r="L474" s="468"/>
      <c r="M474" s="2209" t="s">
        <v>246</v>
      </c>
      <c r="N474" s="2209"/>
      <c r="O474" s="474">
        <v>3.9854843549617887E-2</v>
      </c>
      <c r="P474" s="468"/>
      <c r="Q474" s="468"/>
      <c r="U474" s="21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4"/>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210" t="s">
        <v>207</v>
      </c>
      <c r="D475" s="2209"/>
      <c r="E475" s="472">
        <v>7.9102209195119205E-2</v>
      </c>
      <c r="F475" s="468"/>
      <c r="G475" s="468"/>
      <c r="H475" s="2209" t="s">
        <v>260</v>
      </c>
      <c r="I475" s="2209"/>
      <c r="J475" s="473">
        <v>4.0388215674200777E-2</v>
      </c>
      <c r="K475" s="468"/>
      <c r="L475" s="468"/>
      <c r="M475" s="2209" t="s">
        <v>255</v>
      </c>
      <c r="N475" s="2209"/>
      <c r="O475" s="474">
        <v>-3.1684767576907871E-2</v>
      </c>
      <c r="P475" s="468"/>
      <c r="Q475" s="468"/>
      <c r="U475" s="21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4"/>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210" t="s">
        <v>217</v>
      </c>
      <c r="D476" s="2209"/>
      <c r="E476" s="472">
        <v>0.21828053428623459</v>
      </c>
      <c r="F476" s="468"/>
      <c r="G476" s="468"/>
      <c r="H476" s="2209" t="s">
        <v>275</v>
      </c>
      <c r="I476" s="2209"/>
      <c r="J476" s="473">
        <v>-3.9327343643014358E-2</v>
      </c>
      <c r="K476" s="468"/>
      <c r="L476" s="468"/>
      <c r="M476" s="2209" t="s">
        <v>239</v>
      </c>
      <c r="N476" s="2209"/>
      <c r="O476" s="474">
        <v>-2.6722346659146211E-2</v>
      </c>
      <c r="P476" s="468"/>
      <c r="Q476" s="468"/>
      <c r="U476" s="21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4"/>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210" t="s">
        <v>198</v>
      </c>
      <c r="D477" s="2209"/>
      <c r="E477" s="472">
        <v>0.23264157012415029</v>
      </c>
      <c r="F477" s="468"/>
      <c r="G477" s="468"/>
      <c r="H477" s="2209" t="s">
        <v>267</v>
      </c>
      <c r="I477" s="2209"/>
      <c r="J477" s="473">
        <v>-3.6562264000808219E-2</v>
      </c>
      <c r="K477" s="468"/>
      <c r="L477" s="468"/>
      <c r="M477" s="2209" t="s">
        <v>232</v>
      </c>
      <c r="N477" s="2209"/>
      <c r="O477" s="474">
        <v>2.1366370849637276E-2</v>
      </c>
      <c r="P477" s="468"/>
      <c r="Q477" s="468"/>
      <c r="U477" s="21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4"/>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210" t="s">
        <v>246</v>
      </c>
      <c r="D478" s="2209"/>
      <c r="E478" s="472">
        <v>1.5904282335363916E-2</v>
      </c>
      <c r="F478" s="468"/>
      <c r="G478" s="468"/>
      <c r="H478" s="2209" t="s">
        <v>271</v>
      </c>
      <c r="I478" s="2209"/>
      <c r="J478" s="473">
        <v>3.598037952069949E-2</v>
      </c>
      <c r="K478" s="468"/>
      <c r="L478" s="468"/>
      <c r="M478" s="2209" t="s">
        <v>212</v>
      </c>
      <c r="N478" s="2209"/>
      <c r="O478" s="474">
        <v>-2.0856782495947211E-2</v>
      </c>
      <c r="P478" s="468"/>
      <c r="Q478" s="468"/>
      <c r="U478" s="21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4"/>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210" t="s">
        <v>267</v>
      </c>
      <c r="D479" s="2209"/>
      <c r="E479" s="472">
        <v>1.1873290327133156E-3</v>
      </c>
      <c r="F479" s="468"/>
      <c r="G479" s="468"/>
      <c r="H479" s="2209" t="s">
        <v>281</v>
      </c>
      <c r="I479" s="2209"/>
      <c r="J479" s="473">
        <v>3.559166638097163E-2</v>
      </c>
      <c r="K479" s="468"/>
      <c r="L479" s="468"/>
      <c r="M479" s="2209" t="s">
        <v>262</v>
      </c>
      <c r="N479" s="2209"/>
      <c r="O479" s="474">
        <v>1.9504460872882139E-2</v>
      </c>
      <c r="P479" s="468"/>
      <c r="Q479" s="468"/>
      <c r="U479" s="21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4"/>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210" t="s">
        <v>215</v>
      </c>
      <c r="D480" s="2209"/>
      <c r="E480" s="472">
        <v>0.18412488726156623</v>
      </c>
      <c r="F480" s="468"/>
      <c r="G480" s="468"/>
      <c r="H480" s="2209" t="s">
        <v>266</v>
      </c>
      <c r="I480" s="2209"/>
      <c r="J480" s="473">
        <v>-3.1520955480610811E-2</v>
      </c>
      <c r="K480" s="468"/>
      <c r="L480" s="468"/>
      <c r="M480" s="2209" t="s">
        <v>259</v>
      </c>
      <c r="N480" s="2209"/>
      <c r="O480" s="474">
        <v>-1.8112758074572639E-2</v>
      </c>
      <c r="P480" s="468"/>
      <c r="Q480" s="468"/>
      <c r="U480" s="21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4"/>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210" t="s">
        <v>259</v>
      </c>
      <c r="D481" s="2209"/>
      <c r="E481" s="472">
        <v>3.3302407648245829E-3</v>
      </c>
      <c r="F481" s="468"/>
      <c r="G481" s="468"/>
      <c r="H481" s="2209" t="s">
        <v>272</v>
      </c>
      <c r="I481" s="2209"/>
      <c r="J481" s="473">
        <v>2.5382356795613601E-2</v>
      </c>
      <c r="K481" s="468"/>
      <c r="L481" s="468"/>
      <c r="M481" s="2209" t="s">
        <v>264</v>
      </c>
      <c r="N481" s="2209"/>
      <c r="O481" s="474">
        <v>1.7596246716206368E-2</v>
      </c>
      <c r="P481" s="468"/>
      <c r="Q481" s="468"/>
      <c r="U481" s="21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4"/>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210" t="s">
        <v>222</v>
      </c>
      <c r="D482" s="2209"/>
      <c r="E482" s="472">
        <v>6.5308648636743336E-2</v>
      </c>
      <c r="F482" s="468"/>
      <c r="G482" s="468"/>
      <c r="H482" s="2209" t="s">
        <v>270</v>
      </c>
      <c r="I482" s="2209"/>
      <c r="J482" s="473">
        <v>2.4733000522508892E-2</v>
      </c>
      <c r="K482" s="468"/>
      <c r="L482" s="468"/>
      <c r="M482" s="2209" t="s">
        <v>276</v>
      </c>
      <c r="N482" s="2209"/>
      <c r="O482" s="474">
        <v>1.3195297672807563E-2</v>
      </c>
      <c r="P482" s="468"/>
      <c r="Q482" s="468"/>
      <c r="U482" s="21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4"/>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210" t="s">
        <v>243</v>
      </c>
      <c r="D483" s="2209"/>
      <c r="E483" s="472">
        <v>1.7522265598868488E-2</v>
      </c>
      <c r="F483" s="468"/>
      <c r="G483" s="468"/>
      <c r="H483" s="2209" t="s">
        <v>268</v>
      </c>
      <c r="I483" s="2209"/>
      <c r="J483" s="473">
        <v>1.9336266669453924E-2</v>
      </c>
      <c r="K483" s="468"/>
      <c r="L483" s="468"/>
      <c r="M483" s="2209" t="s">
        <v>251</v>
      </c>
      <c r="N483" s="2209"/>
      <c r="O483" s="474">
        <v>1.2861004703000374E-2</v>
      </c>
      <c r="P483" s="468"/>
      <c r="Q483" s="468"/>
      <c r="U483" s="21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4"/>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210" t="s">
        <v>262</v>
      </c>
      <c r="D484" s="2209"/>
      <c r="E484" s="472">
        <v>2.4790863071921083E-3</v>
      </c>
      <c r="F484" s="468"/>
      <c r="G484" s="468"/>
      <c r="H484" s="2209" t="s">
        <v>234</v>
      </c>
      <c r="I484" s="2209"/>
      <c r="J484" s="473">
        <v>-1.5444614366945535E-2</v>
      </c>
      <c r="K484" s="468"/>
      <c r="L484" s="468"/>
      <c r="M484" s="2209" t="s">
        <v>268</v>
      </c>
      <c r="N484" s="2209"/>
      <c r="O484" s="474">
        <v>1.2594742805628487E-2</v>
      </c>
      <c r="P484" s="468"/>
      <c r="Q484" s="468"/>
      <c r="U484" s="21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4"/>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210" t="s">
        <v>239</v>
      </c>
      <c r="D485" s="2209"/>
      <c r="E485" s="472">
        <v>1.9331026273770594E-2</v>
      </c>
      <c r="F485" s="468"/>
      <c r="G485" s="468"/>
      <c r="H485" s="2209" t="s">
        <v>278</v>
      </c>
      <c r="I485" s="2209"/>
      <c r="J485" s="473">
        <v>-1.4401775521239011E-2</v>
      </c>
      <c r="K485" s="468"/>
      <c r="L485" s="468"/>
      <c r="M485" s="2209" t="s">
        <v>263</v>
      </c>
      <c r="N485" s="2209"/>
      <c r="O485" s="474">
        <v>9.4545695104871815E-3</v>
      </c>
      <c r="P485" s="468"/>
      <c r="Q485" s="468"/>
      <c r="U485" s="21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4"/>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210" t="s">
        <v>192</v>
      </c>
      <c r="D486" s="2209"/>
      <c r="E486" s="472">
        <v>0.2484907318901835</v>
      </c>
      <c r="F486" s="468"/>
      <c r="G486" s="468"/>
      <c r="H486" s="2209" t="s">
        <v>262</v>
      </c>
      <c r="I486" s="2209"/>
      <c r="J486" s="473">
        <v>1.351825574125894E-2</v>
      </c>
      <c r="K486" s="468"/>
      <c r="L486" s="468"/>
      <c r="M486" s="2209" t="s">
        <v>267</v>
      </c>
      <c r="N486" s="2209"/>
      <c r="O486" s="474">
        <v>-6.4029995262785402E-3</v>
      </c>
      <c r="P486" s="468"/>
      <c r="Q486" s="468"/>
      <c r="U486" s="21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4"/>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210" t="s">
        <v>248</v>
      </c>
      <c r="D487" s="2209"/>
      <c r="E487" s="472">
        <v>1.2561451644797201E-2</v>
      </c>
      <c r="F487" s="468"/>
      <c r="G487" s="468"/>
      <c r="H487" s="2209" t="s">
        <v>276</v>
      </c>
      <c r="I487" s="2209"/>
      <c r="J487" s="473">
        <v>-1.0463476410968309E-2</v>
      </c>
      <c r="K487" s="468"/>
      <c r="L487" s="468"/>
      <c r="M487" s="2209" t="s">
        <v>275</v>
      </c>
      <c r="N487" s="2209"/>
      <c r="O487" s="474">
        <v>-2.623426853817612E-3</v>
      </c>
      <c r="P487" s="468"/>
      <c r="Q487" s="468"/>
      <c r="U487" s="21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4"/>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210" t="s">
        <v>227</v>
      </c>
      <c r="D488" s="2209"/>
      <c r="E488" s="472">
        <v>0.12585578964827049</v>
      </c>
      <c r="F488" s="468"/>
      <c r="G488" s="468"/>
      <c r="H488" s="2209" t="s">
        <v>252</v>
      </c>
      <c r="I488" s="2209"/>
      <c r="J488" s="473">
        <v>-7.7038769641926564E-3</v>
      </c>
      <c r="K488" s="468"/>
      <c r="L488" s="468"/>
      <c r="M488" s="2209" t="s">
        <v>274</v>
      </c>
      <c r="N488" s="2209"/>
      <c r="O488" s="474">
        <v>-7.8520840191036449E-4</v>
      </c>
      <c r="P488" s="468"/>
      <c r="Q488" s="468"/>
      <c r="U488" s="21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4"/>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210" t="s">
        <v>233</v>
      </c>
      <c r="D489" s="2209"/>
      <c r="E489" s="472">
        <v>4.7400534381947981E-2</v>
      </c>
      <c r="F489" s="468"/>
      <c r="G489" s="468"/>
      <c r="H489" s="2209" t="s">
        <v>216</v>
      </c>
      <c r="I489" s="2209"/>
      <c r="J489" s="473">
        <v>-6.9697208420476447E-3</v>
      </c>
      <c r="K489" s="468"/>
      <c r="L489" s="468"/>
      <c r="M489" s="2209" t="s">
        <v>265</v>
      </c>
      <c r="N489" s="2209"/>
      <c r="O489" s="476">
        <v>-3.1716640065504388E-4</v>
      </c>
      <c r="P489" s="468"/>
      <c r="Q489" s="468"/>
      <c r="U489" s="21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4"/>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210" t="s">
        <v>251</v>
      </c>
      <c r="D490" s="2209"/>
      <c r="E490" s="472">
        <v>5.8970727379558116E-3</v>
      </c>
      <c r="F490" s="468"/>
      <c r="G490" s="468"/>
      <c r="H490" s="2209" t="s">
        <v>282</v>
      </c>
      <c r="I490" s="2209"/>
      <c r="J490" s="473">
        <v>2.3464241351834675E-3</v>
      </c>
      <c r="K490" s="468"/>
      <c r="L490" s="468"/>
      <c r="M490" s="2209"/>
      <c r="N490" s="2209"/>
      <c r="O490" s="468"/>
      <c r="P490" s="468"/>
      <c r="Q490" s="468"/>
      <c r="U490" s="21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4"/>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210" t="s">
        <v>236</v>
      </c>
      <c r="D491" s="2209"/>
      <c r="E491" s="472">
        <v>3.893338159903708E-2</v>
      </c>
      <c r="F491" s="468"/>
      <c r="G491" s="468"/>
      <c r="H491" s="2209" t="s">
        <v>269</v>
      </c>
      <c r="I491" s="2209"/>
      <c r="J491" s="477">
        <v>3.9163334426791459E-4</v>
      </c>
      <c r="K491" s="468"/>
      <c r="L491" s="468"/>
      <c r="M491" s="2209"/>
      <c r="N491" s="2209"/>
      <c r="O491" s="468"/>
      <c r="P491" s="468"/>
      <c r="Q491" s="468"/>
      <c r="U491" s="211"/>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4"/>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210" t="s">
        <v>210</v>
      </c>
      <c r="D492" s="2209"/>
      <c r="E492" s="472">
        <v>0.16402604311154248</v>
      </c>
      <c r="F492" s="468"/>
      <c r="G492" s="468"/>
      <c r="H492" s="2209"/>
      <c r="I492" s="2209"/>
      <c r="J492" s="468"/>
      <c r="K492" s="468"/>
      <c r="L492" s="468"/>
      <c r="M492" s="2209"/>
      <c r="N492" s="2209"/>
      <c r="O492" s="468"/>
      <c r="P492" s="468"/>
      <c r="Q492" s="468"/>
      <c r="U492" s="211"/>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4"/>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210" t="s">
        <v>265</v>
      </c>
      <c r="D493" s="2209"/>
      <c r="E493" s="472">
        <v>1.7633722112834515E-3</v>
      </c>
      <c r="F493" s="468"/>
      <c r="G493" s="468"/>
      <c r="H493" s="2209"/>
      <c r="I493" s="2209"/>
      <c r="J493" s="468"/>
      <c r="K493" s="468"/>
      <c r="L493" s="468"/>
      <c r="M493" s="2209" t="s">
        <v>279</v>
      </c>
      <c r="N493" s="2209"/>
      <c r="O493" s="2209"/>
      <c r="P493" s="468"/>
      <c r="Q493" s="468"/>
      <c r="U493" s="211"/>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4"/>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210" t="s">
        <v>242</v>
      </c>
      <c r="D494" s="2209"/>
      <c r="E494" s="472">
        <v>1.8186147564989659E-2</v>
      </c>
      <c r="F494" s="468"/>
      <c r="G494" s="468"/>
      <c r="H494" s="2209"/>
      <c r="I494" s="2209"/>
      <c r="J494" s="468"/>
      <c r="K494" s="468"/>
      <c r="L494" s="468"/>
      <c r="M494" s="2209"/>
      <c r="N494" s="2209"/>
      <c r="O494" s="453" t="s">
        <v>280</v>
      </c>
      <c r="P494" s="468"/>
      <c r="Q494" s="468"/>
      <c r="U494" s="211"/>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4"/>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210" t="s">
        <v>234</v>
      </c>
      <c r="D495" s="2209"/>
      <c r="E495" s="472">
        <v>3.1946203774263792E-3</v>
      </c>
      <c r="F495" s="468"/>
      <c r="G495" s="468"/>
      <c r="H495" s="2209" t="s">
        <v>279</v>
      </c>
      <c r="I495" s="2209"/>
      <c r="J495" s="2209"/>
      <c r="K495" s="468"/>
      <c r="L495" s="468"/>
      <c r="M495" s="2209" t="s">
        <v>223</v>
      </c>
      <c r="N495" s="2209"/>
      <c r="O495" s="471">
        <v>2.6046953609192427E-2</v>
      </c>
      <c r="P495" s="468"/>
      <c r="Q495" s="468"/>
      <c r="U495" s="211"/>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4"/>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210" t="s">
        <v>269</v>
      </c>
      <c r="D496" s="2209"/>
      <c r="E496" s="472">
        <v>9.2432417913041625E-4</v>
      </c>
      <c r="F496" s="468"/>
      <c r="G496" s="468"/>
      <c r="H496" s="2209"/>
      <c r="I496" s="2209"/>
      <c r="J496" s="454" t="s">
        <v>280</v>
      </c>
      <c r="K496" s="468"/>
      <c r="L496" s="468"/>
      <c r="M496" s="2209" t="s">
        <v>193</v>
      </c>
      <c r="N496" s="2209"/>
      <c r="O496" s="474">
        <v>0.43804243218419375</v>
      </c>
      <c r="P496" s="468"/>
      <c r="Q496" s="468"/>
      <c r="U496" s="211"/>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4"/>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210" t="s">
        <v>240</v>
      </c>
      <c r="D497" s="2209"/>
      <c r="E497" s="472">
        <v>2.3762377853266832E-6</v>
      </c>
      <c r="F497" s="468"/>
      <c r="G497" s="468"/>
      <c r="H497" s="2209" t="s">
        <v>223</v>
      </c>
      <c r="I497" s="2209"/>
      <c r="J497" s="470">
        <v>0.1737962782922379</v>
      </c>
      <c r="K497" s="468"/>
      <c r="L497" s="468"/>
      <c r="M497" s="2209" t="s">
        <v>276</v>
      </c>
      <c r="N497" s="2209"/>
      <c r="O497" s="474">
        <v>1.7411588067400068E-4</v>
      </c>
      <c r="P497" s="468"/>
      <c r="Q497" s="468"/>
      <c r="U497" s="211"/>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4"/>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210" t="s">
        <v>264</v>
      </c>
      <c r="D498" s="2209"/>
      <c r="E498" s="472">
        <v>1.8413703992371736E-3</v>
      </c>
      <c r="F498" s="468"/>
      <c r="G498" s="468"/>
      <c r="H498" s="2209" t="s">
        <v>193</v>
      </c>
      <c r="I498" s="2209"/>
      <c r="J498" s="473">
        <v>0.48754659195171896</v>
      </c>
      <c r="K498" s="468"/>
      <c r="L498" s="468"/>
      <c r="M498" s="2209" t="s">
        <v>255</v>
      </c>
      <c r="N498" s="2209"/>
      <c r="O498" s="474">
        <v>1.0039244964026722E-3</v>
      </c>
      <c r="P498" s="468"/>
      <c r="Q498" s="468"/>
      <c r="U498" s="211"/>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4"/>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210" t="s">
        <v>263</v>
      </c>
      <c r="D499" s="2209"/>
      <c r="E499" s="472">
        <v>2.3766682546225389E-3</v>
      </c>
      <c r="F499" s="468"/>
      <c r="G499" s="468"/>
      <c r="H499" s="2209" t="s">
        <v>276</v>
      </c>
      <c r="I499" s="2209"/>
      <c r="J499" s="473">
        <v>1.0948433860289024E-4</v>
      </c>
      <c r="K499" s="468"/>
      <c r="L499" s="468"/>
      <c r="M499" s="2209" t="s">
        <v>207</v>
      </c>
      <c r="N499" s="2209"/>
      <c r="O499" s="474">
        <v>0.18216859883113712</v>
      </c>
      <c r="P499" s="468"/>
      <c r="Q499" s="468"/>
      <c r="U499" s="211"/>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4"/>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210" t="s">
        <v>238</v>
      </c>
      <c r="D500" s="2209"/>
      <c r="E500" s="472">
        <v>3.3856160329781261E-2</v>
      </c>
      <c r="F500" s="468"/>
      <c r="G500" s="468"/>
      <c r="H500" s="2209" t="s">
        <v>255</v>
      </c>
      <c r="I500" s="2209"/>
      <c r="J500" s="473">
        <v>5.5349523168409026E-3</v>
      </c>
      <c r="K500" s="468"/>
      <c r="L500" s="468"/>
      <c r="M500" s="2209" t="s">
        <v>217</v>
      </c>
      <c r="N500" s="2209"/>
      <c r="O500" s="474">
        <v>3.9760906311373991E-3</v>
      </c>
      <c r="P500" s="468"/>
      <c r="Q500" s="468"/>
      <c r="U500" s="211"/>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4"/>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210" t="s">
        <v>216</v>
      </c>
      <c r="D501" s="2209"/>
      <c r="E501" s="472">
        <v>3.9239515680297432E-3</v>
      </c>
      <c r="F501" s="468"/>
      <c r="G501" s="468"/>
      <c r="H501" s="2209" t="s">
        <v>207</v>
      </c>
      <c r="I501" s="2209"/>
      <c r="J501" s="473">
        <v>2.2188722031771382E-2</v>
      </c>
      <c r="K501" s="468"/>
      <c r="L501" s="468"/>
      <c r="M501" s="2209" t="s">
        <v>198</v>
      </c>
      <c r="N501" s="2209"/>
      <c r="O501" s="474">
        <v>0.29484844704272845</v>
      </c>
      <c r="P501" s="468"/>
      <c r="Q501" s="468"/>
      <c r="U501" s="211"/>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4"/>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210" t="s">
        <v>205</v>
      </c>
      <c r="D502" s="2209"/>
      <c r="E502" s="472">
        <v>0.42873100764284916</v>
      </c>
      <c r="F502" s="468"/>
      <c r="G502" s="468"/>
      <c r="H502" s="2209" t="s">
        <v>217</v>
      </c>
      <c r="I502" s="2209"/>
      <c r="J502" s="473">
        <v>0.18875255211271633</v>
      </c>
      <c r="K502" s="468"/>
      <c r="L502" s="468"/>
      <c r="M502" s="2209" t="s">
        <v>246</v>
      </c>
      <c r="N502" s="2209"/>
      <c r="O502" s="474">
        <v>1.5884085543645184E-3</v>
      </c>
      <c r="P502" s="468"/>
      <c r="Q502" s="468"/>
      <c r="U502" s="211"/>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4"/>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210" t="s">
        <v>245</v>
      </c>
      <c r="D503" s="2209"/>
      <c r="E503" s="472">
        <v>1.677955729992029E-2</v>
      </c>
      <c r="F503" s="468"/>
      <c r="G503" s="468"/>
      <c r="H503" s="2209" t="s">
        <v>198</v>
      </c>
      <c r="I503" s="2209"/>
      <c r="J503" s="473">
        <v>8.6875414745002613E-2</v>
      </c>
      <c r="K503" s="468"/>
      <c r="L503" s="468"/>
      <c r="M503" s="2209" t="s">
        <v>267</v>
      </c>
      <c r="N503" s="2209"/>
      <c r="O503" s="474">
        <v>4.0998402933523213E-5</v>
      </c>
      <c r="P503" s="468"/>
      <c r="Q503" s="468"/>
      <c r="U503" s="211"/>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4"/>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210" t="s">
        <v>244</v>
      </c>
      <c r="D504" s="2209"/>
      <c r="E504" s="472">
        <v>1.7369115120878804E-2</v>
      </c>
      <c r="F504" s="468"/>
      <c r="G504" s="468"/>
      <c r="H504" s="2209" t="s">
        <v>246</v>
      </c>
      <c r="I504" s="2209"/>
      <c r="J504" s="473">
        <v>1.1156955746659741E-2</v>
      </c>
      <c r="K504" s="468"/>
      <c r="L504" s="468"/>
      <c r="M504" s="2209" t="s">
        <v>215</v>
      </c>
      <c r="N504" s="2209"/>
      <c r="O504" s="474">
        <v>0.10478591582756773</v>
      </c>
      <c r="P504" s="468"/>
      <c r="Q504" s="468"/>
      <c r="U504" s="211"/>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4"/>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210" t="s">
        <v>231</v>
      </c>
      <c r="D505" s="2209"/>
      <c r="E505" s="472">
        <v>5.6736249467968916E-2</v>
      </c>
      <c r="F505" s="468"/>
      <c r="G505" s="468"/>
      <c r="H505" s="2209" t="s">
        <v>267</v>
      </c>
      <c r="I505" s="2209"/>
      <c r="J505" s="473">
        <v>1.3367991488647966E-3</v>
      </c>
      <c r="K505" s="468"/>
      <c r="L505" s="468"/>
      <c r="M505" s="2209" t="s">
        <v>259</v>
      </c>
      <c r="N505" s="2209"/>
      <c r="O505" s="474">
        <v>3.2807200506799637E-4</v>
      </c>
      <c r="P505" s="468"/>
      <c r="Q505" s="468"/>
      <c r="U505" s="211"/>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4"/>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210" t="s">
        <v>273</v>
      </c>
      <c r="D506" s="2209"/>
      <c r="E506" s="472">
        <v>3.5067742289872058E-4</v>
      </c>
      <c r="F506" s="468"/>
      <c r="G506" s="468"/>
      <c r="H506" s="2209" t="s">
        <v>215</v>
      </c>
      <c r="I506" s="2209"/>
      <c r="J506" s="473">
        <v>0.20871070082745058</v>
      </c>
      <c r="K506" s="468"/>
      <c r="L506" s="468"/>
      <c r="M506" s="2209" t="s">
        <v>222</v>
      </c>
      <c r="N506" s="2209"/>
      <c r="O506" s="474">
        <v>9.2594240879729173E-2</v>
      </c>
      <c r="P506" s="468"/>
      <c r="Q506" s="468"/>
      <c r="U506" s="211"/>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4"/>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210" t="s">
        <v>253</v>
      </c>
      <c r="D507" s="2209"/>
      <c r="E507" s="472">
        <v>5.7311395256567452E-3</v>
      </c>
      <c r="F507" s="468"/>
      <c r="G507" s="468"/>
      <c r="H507" s="2209" t="s">
        <v>259</v>
      </c>
      <c r="I507" s="2209"/>
      <c r="J507" s="473">
        <v>6.5115954525811212E-3</v>
      </c>
      <c r="K507" s="468"/>
      <c r="L507" s="468"/>
      <c r="M507" s="2209" t="s">
        <v>243</v>
      </c>
      <c r="N507" s="2209"/>
      <c r="O507" s="474">
        <v>2.5287964051645506E-3</v>
      </c>
      <c r="P507" s="468"/>
      <c r="Q507" s="468"/>
      <c r="U507" s="211"/>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4"/>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210" t="s">
        <v>260</v>
      </c>
      <c r="D508" s="2209"/>
      <c r="E508" s="472">
        <v>2.91674401577175E-3</v>
      </c>
      <c r="F508" s="468"/>
      <c r="G508" s="468"/>
      <c r="H508" s="2209" t="s">
        <v>222</v>
      </c>
      <c r="I508" s="2209"/>
      <c r="J508" s="473">
        <v>6.3615855858035362E-3</v>
      </c>
      <c r="K508" s="468"/>
      <c r="L508" s="468"/>
      <c r="M508" s="2209" t="s">
        <v>262</v>
      </c>
      <c r="N508" s="2209"/>
      <c r="O508" s="474">
        <v>3.8042399394179032E-4</v>
      </c>
      <c r="P508" s="468"/>
      <c r="Q508" s="468"/>
      <c r="U508" s="211"/>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4"/>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210" t="s">
        <v>268</v>
      </c>
      <c r="D509" s="2209"/>
      <c r="E509" s="472">
        <v>9.4924426803847176E-4</v>
      </c>
      <c r="F509" s="468"/>
      <c r="G509" s="468"/>
      <c r="H509" s="2209" t="s">
        <v>243</v>
      </c>
      <c r="I509" s="2209"/>
      <c r="J509" s="473">
        <v>2.0206174499452865E-2</v>
      </c>
      <c r="K509" s="468"/>
      <c r="L509" s="468"/>
      <c r="M509" s="2209" t="s">
        <v>239</v>
      </c>
      <c r="N509" s="2209"/>
      <c r="O509" s="474">
        <v>7.1408381097158265E-4</v>
      </c>
      <c r="P509" s="468"/>
      <c r="Q509" s="468"/>
      <c r="U509" s="211"/>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4"/>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210" t="s">
        <v>199</v>
      </c>
      <c r="D510" s="2209"/>
      <c r="E510" s="472">
        <v>0.52433918888912334</v>
      </c>
      <c r="F510" s="468"/>
      <c r="G510" s="468"/>
      <c r="H510" s="2209" t="s">
        <v>262</v>
      </c>
      <c r="I510" s="2209"/>
      <c r="J510" s="473">
        <v>1.8274323828608029E-4</v>
      </c>
      <c r="K510" s="468"/>
      <c r="L510" s="468"/>
      <c r="M510" s="2209" t="s">
        <v>192</v>
      </c>
      <c r="N510" s="2209"/>
      <c r="O510" s="474">
        <v>0.45342189031764152</v>
      </c>
      <c r="P510" s="468"/>
      <c r="Q510" s="468"/>
      <c r="U510" s="211"/>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4"/>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210" t="s">
        <v>202</v>
      </c>
      <c r="D511" s="2209"/>
      <c r="E511" s="472">
        <v>0.47443019318844443</v>
      </c>
      <c r="F511" s="468"/>
      <c r="G511" s="468"/>
      <c r="H511" s="2209" t="s">
        <v>239</v>
      </c>
      <c r="I511" s="2209"/>
      <c r="J511" s="473">
        <v>2.1825310175217837E-2</v>
      </c>
      <c r="K511" s="468"/>
      <c r="L511" s="468"/>
      <c r="M511" s="2209" t="s">
        <v>248</v>
      </c>
      <c r="N511" s="2209"/>
      <c r="O511" s="474">
        <v>7.1214140781154416E-3</v>
      </c>
      <c r="P511" s="468"/>
      <c r="Q511" s="468"/>
      <c r="U511" s="211"/>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4"/>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210" t="s">
        <v>250</v>
      </c>
      <c r="D512" s="2209"/>
      <c r="E512" s="472">
        <v>8.9824992684962076E-3</v>
      </c>
      <c r="F512" s="468"/>
      <c r="G512" s="468"/>
      <c r="H512" s="2209" t="s">
        <v>192</v>
      </c>
      <c r="I512" s="2209"/>
      <c r="J512" s="473">
        <v>2.5188656645666295E-2</v>
      </c>
      <c r="K512" s="468"/>
      <c r="L512" s="468"/>
      <c r="M512" s="2209" t="s">
        <v>227</v>
      </c>
      <c r="N512" s="2209"/>
      <c r="O512" s="474">
        <v>2.2866782664194573E-2</v>
      </c>
      <c r="P512" s="468"/>
      <c r="Q512" s="468"/>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4"/>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210" t="s">
        <v>274</v>
      </c>
      <c r="D513" s="2209"/>
      <c r="E513" s="472">
        <v>1.9170486993184938E-4</v>
      </c>
      <c r="F513" s="468"/>
      <c r="G513" s="468"/>
      <c r="H513" s="2209" t="s">
        <v>248</v>
      </c>
      <c r="I513" s="2209"/>
      <c r="J513" s="473">
        <v>2.9266720341966194E-3</v>
      </c>
      <c r="K513" s="468"/>
      <c r="L513" s="468"/>
      <c r="M513" s="2209" t="s">
        <v>233</v>
      </c>
      <c r="N513" s="2209"/>
      <c r="O513" s="474">
        <v>3.251209157335387E-3</v>
      </c>
      <c r="P513" s="468"/>
      <c r="Q513" s="468"/>
      <c r="U513" s="211"/>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4"/>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210" t="s">
        <v>256</v>
      </c>
      <c r="D514" s="2209"/>
      <c r="E514" s="472">
        <v>4.3501613000914595E-3</v>
      </c>
      <c r="F514" s="468"/>
      <c r="G514" s="468"/>
      <c r="H514" s="2209" t="s">
        <v>227</v>
      </c>
      <c r="I514" s="2209"/>
      <c r="J514" s="473">
        <v>9.8941517471955079E-2</v>
      </c>
      <c r="K514" s="468"/>
      <c r="L514" s="468"/>
      <c r="M514" s="2209" t="s">
        <v>251</v>
      </c>
      <c r="N514" s="2209"/>
      <c r="O514" s="474">
        <v>1.6540544197059774E-4</v>
      </c>
      <c r="P514" s="468"/>
      <c r="Q514" s="468"/>
      <c r="U514" s="211"/>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4"/>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210" t="s">
        <v>271</v>
      </c>
      <c r="D515" s="2209"/>
      <c r="E515" s="472">
        <v>4.1424674762211846E-4</v>
      </c>
      <c r="F515" s="468"/>
      <c r="G515" s="468"/>
      <c r="H515" s="2209" t="s">
        <v>233</v>
      </c>
      <c r="I515" s="2209"/>
      <c r="J515" s="473">
        <v>3.2005145199227453E-2</v>
      </c>
      <c r="K515" s="468"/>
      <c r="L515" s="468"/>
      <c r="M515" s="2209" t="s">
        <v>236</v>
      </c>
      <c r="N515" s="2209"/>
      <c r="O515" s="474">
        <v>1.6654896798073696E-2</v>
      </c>
      <c r="P515" s="468"/>
      <c r="Q515" s="468"/>
      <c r="U515" s="211"/>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4"/>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210" t="s">
        <v>270</v>
      </c>
      <c r="D516" s="2209"/>
      <c r="E516" s="472">
        <v>7.5213092165180506E-4</v>
      </c>
      <c r="F516" s="468"/>
      <c r="G516" s="468"/>
      <c r="H516" s="2209" t="s">
        <v>251</v>
      </c>
      <c r="I516" s="2209"/>
      <c r="J516" s="473">
        <v>2.1112627617114197E-3</v>
      </c>
      <c r="K516" s="468"/>
      <c r="L516" s="468"/>
      <c r="M516" s="2209" t="s">
        <v>210</v>
      </c>
      <c r="N516" s="2209"/>
      <c r="O516" s="474">
        <v>0.14200298039263071</v>
      </c>
      <c r="P516" s="468"/>
      <c r="Q516" s="468"/>
      <c r="U516" s="211"/>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4"/>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210" t="s">
        <v>275</v>
      </c>
      <c r="D517" s="2209"/>
      <c r="E517" s="472">
        <v>8.3283927857232489E-5</v>
      </c>
      <c r="F517" s="468"/>
      <c r="G517" s="468"/>
      <c r="H517" s="2209" t="s">
        <v>236</v>
      </c>
      <c r="I517" s="2209"/>
      <c r="J517" s="473">
        <v>2.8529684685488041E-2</v>
      </c>
      <c r="K517" s="468"/>
      <c r="L517" s="468"/>
      <c r="M517" s="2209" t="s">
        <v>265</v>
      </c>
      <c r="N517" s="2209"/>
      <c r="O517" s="474">
        <v>1.0059452570447583E-7</v>
      </c>
      <c r="P517" s="468"/>
      <c r="Q517" s="468"/>
      <c r="U517" s="211"/>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4"/>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210" t="s">
        <v>191</v>
      </c>
      <c r="D518" s="2209"/>
      <c r="E518" s="472">
        <v>0.58650048515180175</v>
      </c>
      <c r="F518" s="468"/>
      <c r="G518" s="468"/>
      <c r="H518" s="2209" t="s">
        <v>210</v>
      </c>
      <c r="I518" s="2209"/>
      <c r="J518" s="473">
        <v>0.20235759527258851</v>
      </c>
      <c r="K518" s="468"/>
      <c r="L518" s="468"/>
      <c r="M518" s="2209" t="s">
        <v>242</v>
      </c>
      <c r="N518" s="2209"/>
      <c r="O518" s="474">
        <v>4.0463742992070863E-3</v>
      </c>
      <c r="P518" s="468"/>
      <c r="Q518" s="468"/>
      <c r="U518" s="211"/>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4"/>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210" t="s">
        <v>208</v>
      </c>
      <c r="D519" s="2209"/>
      <c r="E519" s="472">
        <v>0.35888435986147027</v>
      </c>
      <c r="F519" s="468"/>
      <c r="G519" s="468"/>
      <c r="H519" s="2209" t="s">
        <v>265</v>
      </c>
      <c r="I519" s="2209"/>
      <c r="J519" s="473">
        <v>6.4417563152207626E-3</v>
      </c>
      <c r="K519" s="468"/>
      <c r="L519" s="468"/>
      <c r="M519" s="2209" t="s">
        <v>234</v>
      </c>
      <c r="N519" s="2209"/>
      <c r="O519" s="474">
        <v>5.9195403187068577E-2</v>
      </c>
      <c r="P519" s="468"/>
      <c r="Q519" s="468"/>
      <c r="U519" s="211"/>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4"/>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210" t="s">
        <v>195</v>
      </c>
      <c r="D520" s="2209"/>
      <c r="E520" s="472">
        <v>0.50584965571815232</v>
      </c>
      <c r="F520" s="468"/>
      <c r="G520" s="468"/>
      <c r="H520" s="2209" t="s">
        <v>242</v>
      </c>
      <c r="I520" s="2209"/>
      <c r="J520" s="473">
        <v>3.893892676392894E-2</v>
      </c>
      <c r="K520" s="468"/>
      <c r="L520" s="468"/>
      <c r="M520" s="2209" t="s">
        <v>269</v>
      </c>
      <c r="N520" s="2209"/>
      <c r="O520" s="474">
        <v>5.0177680835967768E-3</v>
      </c>
      <c r="P520" s="468"/>
      <c r="Q520" s="468"/>
      <c r="U520" s="211"/>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4"/>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210" t="s">
        <v>197</v>
      </c>
      <c r="D521" s="2209"/>
      <c r="E521" s="472">
        <v>0.53137214914623065</v>
      </c>
      <c r="F521" s="468"/>
      <c r="G521" s="468"/>
      <c r="H521" s="2209" t="s">
        <v>234</v>
      </c>
      <c r="I521" s="2209"/>
      <c r="J521" s="473">
        <v>2.3853611294366044E-4</v>
      </c>
      <c r="K521" s="468"/>
      <c r="L521" s="468"/>
      <c r="M521" s="2209" t="s">
        <v>240</v>
      </c>
      <c r="N521" s="2209"/>
      <c r="O521" s="474">
        <v>7.6169485683130018E-3</v>
      </c>
      <c r="P521" s="468"/>
      <c r="Q521" s="468"/>
      <c r="U521" s="211"/>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4"/>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210" t="s">
        <v>219</v>
      </c>
      <c r="D522" s="2209"/>
      <c r="E522" s="472">
        <v>0.21398411844080617</v>
      </c>
      <c r="F522" s="468"/>
      <c r="G522" s="468"/>
      <c r="H522" s="2209" t="s">
        <v>269</v>
      </c>
      <c r="I522" s="2209"/>
      <c r="J522" s="473">
        <v>1.5337667634247091E-7</v>
      </c>
      <c r="K522" s="468"/>
      <c r="L522" s="468"/>
      <c r="M522" s="2209" t="s">
        <v>264</v>
      </c>
      <c r="N522" s="2209"/>
      <c r="O522" s="474">
        <v>3.0962789849760339E-4</v>
      </c>
      <c r="P522" s="468"/>
      <c r="Q522" s="468"/>
      <c r="U522" s="211"/>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4"/>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210" t="s">
        <v>209</v>
      </c>
      <c r="D523" s="2209"/>
      <c r="E523" s="472">
        <v>0.28341404751780003</v>
      </c>
      <c r="F523" s="468"/>
      <c r="G523" s="468"/>
      <c r="H523" s="2209" t="s">
        <v>240</v>
      </c>
      <c r="I523" s="2209"/>
      <c r="J523" s="473">
        <v>4.2576926149495806E-2</v>
      </c>
      <c r="K523" s="468"/>
      <c r="L523" s="468"/>
      <c r="M523" s="2209" t="s">
        <v>263</v>
      </c>
      <c r="N523" s="2209"/>
      <c r="O523" s="474">
        <v>8.938888462863382E-5</v>
      </c>
      <c r="P523" s="468"/>
      <c r="Q523" s="468"/>
      <c r="U523" s="211"/>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4"/>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210" t="s">
        <v>221</v>
      </c>
      <c r="D524" s="2209"/>
      <c r="E524" s="472">
        <v>0.20798319119220679</v>
      </c>
      <c r="F524" s="468"/>
      <c r="G524" s="468"/>
      <c r="H524" s="2209" t="s">
        <v>264</v>
      </c>
      <c r="I524" s="2209"/>
      <c r="J524" s="473">
        <v>1.4532505420736613E-2</v>
      </c>
      <c r="K524" s="468"/>
      <c r="L524" s="468"/>
      <c r="M524" s="2209" t="s">
        <v>238</v>
      </c>
      <c r="N524" s="2209"/>
      <c r="O524" s="474">
        <v>2.5501128776176368E-2</v>
      </c>
      <c r="P524" s="468"/>
      <c r="Q524" s="468"/>
      <c r="U524" s="211"/>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4"/>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210" t="s">
        <v>194</v>
      </c>
      <c r="D525" s="2209"/>
      <c r="E525" s="472">
        <v>0.53902453399815975</v>
      </c>
      <c r="F525" s="468"/>
      <c r="G525" s="468"/>
      <c r="H525" s="2209" t="s">
        <v>263</v>
      </c>
      <c r="I525" s="2209"/>
      <c r="J525" s="473">
        <v>3.4552982927467317E-3</v>
      </c>
      <c r="K525" s="468"/>
      <c r="L525" s="468"/>
      <c r="M525" s="2209" t="s">
        <v>216</v>
      </c>
      <c r="N525" s="2209"/>
      <c r="O525" s="474">
        <v>0.11129734734445815</v>
      </c>
      <c r="P525" s="468"/>
      <c r="Q525" s="468"/>
      <c r="U525" s="211"/>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4"/>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210" t="s">
        <v>232</v>
      </c>
      <c r="D526" s="2209"/>
      <c r="E526" s="472">
        <v>5.207592668094891E-2</v>
      </c>
      <c r="F526" s="468"/>
      <c r="G526" s="468"/>
      <c r="H526" s="2209" t="s">
        <v>238</v>
      </c>
      <c r="I526" s="2209"/>
      <c r="J526" s="473">
        <v>2.4623417442195407E-2</v>
      </c>
      <c r="K526" s="468"/>
      <c r="L526" s="468"/>
      <c r="M526" s="2209" t="s">
        <v>205</v>
      </c>
      <c r="N526" s="2209"/>
      <c r="O526" s="474">
        <v>0.18869705243198487</v>
      </c>
      <c r="P526" s="468"/>
      <c r="Q526" s="468"/>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4"/>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210" t="s">
        <v>226</v>
      </c>
      <c r="D527" s="2209"/>
      <c r="E527" s="472">
        <v>1.4998552176983813E-2</v>
      </c>
      <c r="F527" s="468"/>
      <c r="G527" s="468"/>
      <c r="H527" s="2209" t="s">
        <v>216</v>
      </c>
      <c r="I527" s="2209"/>
      <c r="J527" s="473">
        <v>4.8577008616073328E-5</v>
      </c>
      <c r="K527" s="468"/>
      <c r="L527" s="468"/>
      <c r="M527" s="2209" t="s">
        <v>245</v>
      </c>
      <c r="N527" s="2209"/>
      <c r="O527" s="474">
        <v>5.9987419027869712E-3</v>
      </c>
      <c r="P527" s="468"/>
      <c r="Q527" s="468"/>
      <c r="U527" s="211"/>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4"/>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210" t="s">
        <v>211</v>
      </c>
      <c r="D528" s="2209"/>
      <c r="E528" s="472">
        <v>0.27750328986307093</v>
      </c>
      <c r="F528" s="468"/>
      <c r="G528" s="468"/>
      <c r="H528" s="2209" t="s">
        <v>205</v>
      </c>
      <c r="I528" s="2209"/>
      <c r="J528" s="473">
        <v>0.30863333875746152</v>
      </c>
      <c r="K528" s="468"/>
      <c r="L528" s="468"/>
      <c r="M528" s="2209" t="s">
        <v>231</v>
      </c>
      <c r="N528" s="2209"/>
      <c r="O528" s="474">
        <v>4.2573455934693895E-2</v>
      </c>
      <c r="P528" s="468"/>
      <c r="Q528" s="468"/>
      <c r="U528" s="211"/>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4"/>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210" t="s">
        <v>225</v>
      </c>
      <c r="D529" s="2209"/>
      <c r="E529" s="472">
        <v>0.13014894698747634</v>
      </c>
      <c r="F529" s="468"/>
      <c r="G529" s="468"/>
      <c r="H529" s="2209" t="s">
        <v>245</v>
      </c>
      <c r="I529" s="2209"/>
      <c r="J529" s="473">
        <v>7.5746312453147226E-3</v>
      </c>
      <c r="K529" s="468"/>
      <c r="L529" s="468"/>
      <c r="M529" s="2209" t="s">
        <v>273</v>
      </c>
      <c r="N529" s="2209"/>
      <c r="O529" s="474">
        <v>3.0084824309699627E-3</v>
      </c>
      <c r="P529" s="468"/>
      <c r="Q529" s="468"/>
      <c r="U529" s="211"/>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4"/>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210" t="s">
        <v>235</v>
      </c>
      <c r="D530" s="2209"/>
      <c r="E530" s="472">
        <v>4.5687951231173946E-2</v>
      </c>
      <c r="F530" s="468"/>
      <c r="G530" s="468"/>
      <c r="H530" s="2209" t="s">
        <v>244</v>
      </c>
      <c r="I530" s="2209"/>
      <c r="J530" s="473">
        <v>1.3445002361805998E-2</v>
      </c>
      <c r="K530" s="468"/>
      <c r="L530" s="468"/>
      <c r="M530" s="2209" t="s">
        <v>253</v>
      </c>
      <c r="N530" s="2209"/>
      <c r="O530" s="474">
        <v>2.0914083060391687E-3</v>
      </c>
      <c r="P530" s="468"/>
      <c r="Q530" s="468"/>
      <c r="U530" s="211"/>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4"/>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210" t="s">
        <v>203</v>
      </c>
      <c r="D531" s="2209"/>
      <c r="E531" s="472">
        <v>0.3959733016391806</v>
      </c>
      <c r="F531" s="468"/>
      <c r="G531" s="468"/>
      <c r="H531" s="2209" t="s">
        <v>231</v>
      </c>
      <c r="I531" s="2209"/>
      <c r="J531" s="473">
        <v>2.7167957238903719E-2</v>
      </c>
      <c r="K531" s="468"/>
      <c r="L531" s="468"/>
      <c r="M531" s="2209" t="s">
        <v>268</v>
      </c>
      <c r="N531" s="2209"/>
      <c r="O531" s="474">
        <v>1.5862754633993051E-4</v>
      </c>
      <c r="P531" s="468"/>
      <c r="Q531" s="468"/>
      <c r="U531" s="211"/>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4"/>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210" t="s">
        <v>201</v>
      </c>
      <c r="D532" s="2209"/>
      <c r="E532" s="472">
        <v>0.41481219811480763</v>
      </c>
      <c r="F532" s="468"/>
      <c r="G532" s="468"/>
      <c r="H532" s="2209" t="s">
        <v>273</v>
      </c>
      <c r="I532" s="2209"/>
      <c r="J532" s="473">
        <v>1.8752051415172892E-3</v>
      </c>
      <c r="K532" s="468"/>
      <c r="L532" s="468"/>
      <c r="M532" s="2209" t="s">
        <v>199</v>
      </c>
      <c r="N532" s="2209"/>
      <c r="O532" s="474">
        <v>0.24844309221345356</v>
      </c>
      <c r="P532" s="468"/>
      <c r="Q532" s="468"/>
      <c r="U532" s="211"/>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4"/>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210" t="s">
        <v>212</v>
      </c>
      <c r="D533" s="2209"/>
      <c r="E533" s="475">
        <v>0.21712100581995086</v>
      </c>
      <c r="F533" s="468"/>
      <c r="G533" s="468"/>
      <c r="H533" s="2209" t="s">
        <v>253</v>
      </c>
      <c r="I533" s="2209"/>
      <c r="J533" s="473">
        <v>2.6853263633913743E-3</v>
      </c>
      <c r="K533" s="468"/>
      <c r="L533" s="468"/>
      <c r="M533" s="2209" t="s">
        <v>202</v>
      </c>
      <c r="N533" s="2209"/>
      <c r="O533" s="474">
        <v>0.15874412051032857</v>
      </c>
      <c r="P533" s="468"/>
      <c r="Q533" s="468"/>
      <c r="U533" s="211"/>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4"/>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210"/>
      <c r="D534" s="2209"/>
      <c r="E534" s="468"/>
      <c r="F534" s="468"/>
      <c r="G534" s="468"/>
      <c r="H534" s="2209" t="s">
        <v>260</v>
      </c>
      <c r="I534" s="2209"/>
      <c r="J534" s="473">
        <v>1.6312079653457573E-3</v>
      </c>
      <c r="K534" s="468"/>
      <c r="L534" s="468"/>
      <c r="M534" s="2209" t="s">
        <v>250</v>
      </c>
      <c r="N534" s="2209"/>
      <c r="O534" s="474">
        <v>1.9399996444109254E-3</v>
      </c>
      <c r="P534" s="468"/>
      <c r="Q534" s="468"/>
      <c r="U534" s="211"/>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4"/>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210"/>
      <c r="D535" s="2209"/>
      <c r="E535" s="468"/>
      <c r="F535" s="468"/>
      <c r="G535" s="468"/>
      <c r="H535" s="2209" t="s">
        <v>268</v>
      </c>
      <c r="I535" s="2209"/>
      <c r="J535" s="473">
        <v>3.7389120871223473E-4</v>
      </c>
      <c r="K535" s="468"/>
      <c r="L535" s="468"/>
      <c r="M535" s="2209" t="s">
        <v>274</v>
      </c>
      <c r="N535" s="2209"/>
      <c r="O535" s="474">
        <v>6.1655223443062848E-7</v>
      </c>
      <c r="P535" s="468"/>
      <c r="Q535" s="468"/>
      <c r="U535" s="211"/>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4"/>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210" t="s">
        <v>283</v>
      </c>
      <c r="D536" s="2209"/>
      <c r="E536" s="2209"/>
      <c r="F536" s="2209"/>
      <c r="G536" s="2209"/>
      <c r="H536" s="2209" t="s">
        <v>199</v>
      </c>
      <c r="I536" s="2209"/>
      <c r="J536" s="473">
        <v>0.29925948642576206</v>
      </c>
      <c r="K536" s="468"/>
      <c r="L536" s="468"/>
      <c r="M536" s="2209" t="s">
        <v>256</v>
      </c>
      <c r="N536" s="2209"/>
      <c r="O536" s="474">
        <v>3.7178582550025188E-3</v>
      </c>
      <c r="P536" s="468"/>
      <c r="Q536" s="468"/>
      <c r="U536" s="211"/>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4"/>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210" t="s">
        <v>189</v>
      </c>
      <c r="D537" s="2209"/>
      <c r="E537" s="2217" t="s">
        <v>284</v>
      </c>
      <c r="F537" s="2218"/>
      <c r="G537" s="2219"/>
      <c r="H537" s="2209" t="s">
        <v>202</v>
      </c>
      <c r="I537" s="2209"/>
      <c r="J537" s="473">
        <v>0.30042979426097199</v>
      </c>
      <c r="K537" s="468"/>
      <c r="L537" s="468"/>
      <c r="M537" s="2209" t="s">
        <v>271</v>
      </c>
      <c r="N537" s="2209"/>
      <c r="O537" s="474">
        <v>4.0888954605915878E-3</v>
      </c>
      <c r="P537" s="468"/>
      <c r="Q537" s="468"/>
      <c r="U537" s="211"/>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4"/>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209"/>
      <c r="D538" s="2209"/>
      <c r="E538" s="455" t="s">
        <v>176</v>
      </c>
      <c r="F538" s="456" t="s">
        <v>285</v>
      </c>
      <c r="G538" s="457" t="s">
        <v>286</v>
      </c>
      <c r="H538" s="2209" t="s">
        <v>250</v>
      </c>
      <c r="I538" s="2209"/>
      <c r="J538" s="473">
        <v>1.9569653603123797E-2</v>
      </c>
      <c r="K538" s="468"/>
      <c r="L538" s="468"/>
      <c r="M538" s="2209" t="s">
        <v>275</v>
      </c>
      <c r="N538" s="2209"/>
      <c r="O538" s="474">
        <v>6.8823684573313743E-6</v>
      </c>
      <c r="P538" s="468"/>
      <c r="Q538" s="468"/>
      <c r="U538" s="211"/>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4"/>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210" t="s">
        <v>190</v>
      </c>
      <c r="D539" s="2209"/>
      <c r="E539" s="478">
        <v>8.577368332944955</v>
      </c>
      <c r="F539" s="479">
        <v>13.614870369753898</v>
      </c>
      <c r="G539" s="480">
        <v>13.614870369753898</v>
      </c>
      <c r="H539" s="2209" t="s">
        <v>256</v>
      </c>
      <c r="I539" s="2209"/>
      <c r="J539" s="473">
        <v>3.3058677896149868E-3</v>
      </c>
      <c r="K539" s="468"/>
      <c r="L539" s="468"/>
      <c r="M539" s="2209" t="s">
        <v>191</v>
      </c>
      <c r="N539" s="2209"/>
      <c r="O539" s="474">
        <v>6.9103693693659027E-2</v>
      </c>
      <c r="P539" s="468"/>
      <c r="Q539" s="468"/>
      <c r="U539" s="211"/>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4"/>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210"/>
      <c r="D540" s="2209"/>
      <c r="E540" s="468"/>
      <c r="F540" s="468"/>
      <c r="G540" s="468"/>
      <c r="H540" s="2209" t="s">
        <v>271</v>
      </c>
      <c r="I540" s="2209"/>
      <c r="J540" s="473">
        <v>1.2945877104535712E-3</v>
      </c>
      <c r="K540" s="468"/>
      <c r="L540" s="468"/>
      <c r="M540" s="2209" t="s">
        <v>208</v>
      </c>
      <c r="N540" s="2209"/>
      <c r="O540" s="474">
        <v>4.332622420388222E-2</v>
      </c>
      <c r="P540" s="468"/>
      <c r="Q540" s="468"/>
      <c r="U540" s="211"/>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4"/>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210"/>
      <c r="D541" s="2209"/>
      <c r="E541" s="468"/>
      <c r="F541" s="468"/>
      <c r="G541" s="468"/>
      <c r="H541" s="2209" t="s">
        <v>270</v>
      </c>
      <c r="I541" s="2209"/>
      <c r="J541" s="473">
        <v>6.1172131484642516E-4</v>
      </c>
      <c r="K541" s="468"/>
      <c r="L541" s="468"/>
      <c r="M541" s="2209" t="s">
        <v>195</v>
      </c>
      <c r="N541" s="2209"/>
      <c r="O541" s="474">
        <v>8.0130231590908874E-2</v>
      </c>
      <c r="P541" s="468"/>
      <c r="Q541" s="468"/>
      <c r="U541" s="211"/>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4"/>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210" t="s">
        <v>287</v>
      </c>
      <c r="D542" s="2209"/>
      <c r="E542" s="2209"/>
      <c r="F542" s="468"/>
      <c r="G542" s="468"/>
      <c r="H542" s="2209" t="s">
        <v>275</v>
      </c>
      <c r="I542" s="2209"/>
      <c r="J542" s="473">
        <v>1.5466399580157419E-3</v>
      </c>
      <c r="K542" s="468"/>
      <c r="L542" s="468"/>
      <c r="M542" s="2209" t="s">
        <v>197</v>
      </c>
      <c r="N542" s="2209"/>
      <c r="O542" s="474">
        <v>5.9961399474735888E-2</v>
      </c>
      <c r="P542" s="468"/>
      <c r="Q542" s="468"/>
      <c r="U542" s="211"/>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4"/>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210"/>
      <c r="D543" s="2209"/>
      <c r="E543" s="458" t="s">
        <v>189</v>
      </c>
      <c r="F543" s="468"/>
      <c r="G543" s="468"/>
      <c r="H543" s="2209" t="s">
        <v>191</v>
      </c>
      <c r="I543" s="2209"/>
      <c r="J543" s="473">
        <v>0.50649819164244336</v>
      </c>
      <c r="K543" s="468"/>
      <c r="L543" s="468"/>
      <c r="M543" s="2209" t="s">
        <v>219</v>
      </c>
      <c r="N543" s="2209"/>
      <c r="O543" s="474">
        <v>4.8932434969392265E-2</v>
      </c>
      <c r="P543" s="468"/>
      <c r="Q543" s="468"/>
      <c r="U543" s="211"/>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4"/>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209"/>
      <c r="D544" s="2209"/>
      <c r="E544" s="481" t="s">
        <v>190</v>
      </c>
      <c r="F544" s="468"/>
      <c r="G544" s="468"/>
      <c r="H544" s="2209" t="s">
        <v>208</v>
      </c>
      <c r="I544" s="2209"/>
      <c r="J544" s="473">
        <v>0.29025729636628084</v>
      </c>
      <c r="K544" s="468"/>
      <c r="L544" s="468"/>
      <c r="M544" s="2209" t="s">
        <v>209</v>
      </c>
      <c r="N544" s="2209"/>
      <c r="O544" s="474">
        <v>3.1928712830019662E-2</v>
      </c>
      <c r="P544" s="468"/>
      <c r="Q544" s="468"/>
      <c r="U544" s="211"/>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4"/>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210" t="s">
        <v>223</v>
      </c>
      <c r="D545" s="2209"/>
      <c r="E545" s="469">
        <v>-4.4417091000893416E-2</v>
      </c>
      <c r="F545" s="468"/>
      <c r="G545" s="468"/>
      <c r="H545" s="2209" t="s">
        <v>195</v>
      </c>
      <c r="I545" s="2209"/>
      <c r="J545" s="473">
        <v>0.46312958428331291</v>
      </c>
      <c r="K545" s="468"/>
      <c r="L545" s="468"/>
      <c r="M545" s="2209" t="s">
        <v>221</v>
      </c>
      <c r="N545" s="2209"/>
      <c r="O545" s="474">
        <v>5.9560091931503287E-2</v>
      </c>
      <c r="P545" s="468"/>
      <c r="Q545" s="468"/>
      <c r="U545" s="211"/>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4"/>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210" t="s">
        <v>193</v>
      </c>
      <c r="D546" s="2209"/>
      <c r="E546" s="472">
        <v>-8.7240428078457111E-2</v>
      </c>
      <c r="F546" s="468"/>
      <c r="G546" s="468"/>
      <c r="H546" s="2209" t="s">
        <v>197</v>
      </c>
      <c r="I546" s="2209"/>
      <c r="J546" s="473">
        <v>0.44389760484516205</v>
      </c>
      <c r="K546" s="468"/>
      <c r="L546" s="468"/>
      <c r="M546" s="2209" t="s">
        <v>194</v>
      </c>
      <c r="N546" s="2209"/>
      <c r="O546" s="474">
        <v>3.6101396947107546E-2</v>
      </c>
      <c r="P546" s="468"/>
      <c r="Q546" s="468"/>
      <c r="U546" s="211"/>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4"/>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210" t="s">
        <v>276</v>
      </c>
      <c r="D547" s="2209"/>
      <c r="E547" s="472">
        <v>-1.2942290859457972E-4</v>
      </c>
      <c r="F547" s="468"/>
      <c r="G547" s="468"/>
      <c r="H547" s="2209" t="s">
        <v>219</v>
      </c>
      <c r="I547" s="2209"/>
      <c r="J547" s="473">
        <v>0.19055331996358529</v>
      </c>
      <c r="K547" s="468"/>
      <c r="L547" s="468"/>
      <c r="M547" s="2209" t="s">
        <v>232</v>
      </c>
      <c r="N547" s="2209"/>
      <c r="O547" s="474">
        <v>4.5652180328422954E-4</v>
      </c>
      <c r="P547" s="468"/>
      <c r="Q547" s="468"/>
      <c r="U547" s="211"/>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4"/>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210" t="s">
        <v>255</v>
      </c>
      <c r="D548" s="2209"/>
      <c r="E548" s="472">
        <v>-8.5595258401835739E-3</v>
      </c>
      <c r="F548" s="468"/>
      <c r="G548" s="468"/>
      <c r="H548" s="2209" t="s">
        <v>209</v>
      </c>
      <c r="I548" s="2209"/>
      <c r="J548" s="473">
        <v>0.25040273177115779</v>
      </c>
      <c r="K548" s="468"/>
      <c r="L548" s="468"/>
      <c r="M548" s="2209" t="s">
        <v>226</v>
      </c>
      <c r="N548" s="2209"/>
      <c r="O548" s="474">
        <v>8.2717335130920555E-2</v>
      </c>
      <c r="P548" s="468"/>
      <c r="Q548" s="468"/>
      <c r="U548" s="211"/>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4"/>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210" t="s">
        <v>207</v>
      </c>
      <c r="D549" s="2209"/>
      <c r="E549" s="472">
        <v>3.278991163263912E-2</v>
      </c>
      <c r="F549" s="468"/>
      <c r="G549" s="468"/>
      <c r="H549" s="2209" t="s">
        <v>221</v>
      </c>
      <c r="I549" s="2209"/>
      <c r="J549" s="473">
        <v>0.17652252962540205</v>
      </c>
      <c r="K549" s="468"/>
      <c r="L549" s="468"/>
      <c r="M549" s="2209" t="s">
        <v>211</v>
      </c>
      <c r="N549" s="2209"/>
      <c r="O549" s="474">
        <v>3.1421423687419119E-2</v>
      </c>
      <c r="P549" s="468"/>
      <c r="Q549" s="468"/>
      <c r="U549" s="211"/>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4"/>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210" t="s">
        <v>217</v>
      </c>
      <c r="D550" s="2209"/>
      <c r="E550" s="472">
        <v>5.446950692665771E-2</v>
      </c>
      <c r="F550" s="468"/>
      <c r="G550" s="468"/>
      <c r="H550" s="2209" t="s">
        <v>194</v>
      </c>
      <c r="I550" s="2209"/>
      <c r="J550" s="473">
        <v>0.44409197620870011</v>
      </c>
      <c r="K550" s="468"/>
      <c r="L550" s="468"/>
      <c r="M550" s="2209" t="s">
        <v>225</v>
      </c>
      <c r="N550" s="2209"/>
      <c r="O550" s="474">
        <v>3.721628675620435E-2</v>
      </c>
      <c r="P550" s="468"/>
      <c r="Q550" s="468"/>
      <c r="U550" s="211"/>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4"/>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210" t="s">
        <v>198</v>
      </c>
      <c r="D551" s="2209"/>
      <c r="E551" s="472">
        <v>5.6232785904395052E-2</v>
      </c>
      <c r="F551" s="468"/>
      <c r="G551" s="468"/>
      <c r="H551" s="2209" t="s">
        <v>232</v>
      </c>
      <c r="I551" s="2209"/>
      <c r="J551" s="473">
        <v>5.3231783113412555E-2</v>
      </c>
      <c r="K551" s="468"/>
      <c r="L551" s="468"/>
      <c r="M551" s="2209" t="s">
        <v>235</v>
      </c>
      <c r="N551" s="2209"/>
      <c r="O551" s="474">
        <v>9.1894169101122622E-3</v>
      </c>
      <c r="P551" s="468"/>
      <c r="Q551" s="468"/>
      <c r="U551" s="211"/>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4"/>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210" t="s">
        <v>246</v>
      </c>
      <c r="D552" s="2209"/>
      <c r="E552" s="472">
        <v>1.470289914750034E-2</v>
      </c>
      <c r="F552" s="468"/>
      <c r="G552" s="468"/>
      <c r="H552" s="2209" t="s">
        <v>226</v>
      </c>
      <c r="I552" s="2209"/>
      <c r="J552" s="473">
        <v>5.7101450052093425E-2</v>
      </c>
      <c r="K552" s="468"/>
      <c r="L552" s="468"/>
      <c r="M552" s="2209" t="s">
        <v>203</v>
      </c>
      <c r="N552" s="2209"/>
      <c r="O552" s="474">
        <v>2.8504209226587474E-2</v>
      </c>
      <c r="P552" s="468"/>
      <c r="Q552" s="468"/>
      <c r="U552" s="211"/>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4"/>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210" t="s">
        <v>267</v>
      </c>
      <c r="D553" s="2209"/>
      <c r="E553" s="472">
        <v>-4.0172742733296223E-3</v>
      </c>
      <c r="F553" s="468"/>
      <c r="G553" s="468"/>
      <c r="H553" s="2209" t="s">
        <v>211</v>
      </c>
      <c r="I553" s="2209"/>
      <c r="J553" s="473">
        <v>0.22527616266284045</v>
      </c>
      <c r="K553" s="468"/>
      <c r="L553" s="468"/>
      <c r="M553" s="2209" t="s">
        <v>201</v>
      </c>
      <c r="N553" s="2209"/>
      <c r="O553" s="474">
        <v>5.5867559377639577E-2</v>
      </c>
      <c r="P553" s="468"/>
      <c r="Q553" s="468"/>
      <c r="U553" s="211"/>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4"/>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210" t="s">
        <v>215</v>
      </c>
      <c r="D554" s="2209"/>
      <c r="E554" s="472">
        <v>-5.0026738144657037E-2</v>
      </c>
      <c r="F554" s="468"/>
      <c r="G554" s="468"/>
      <c r="H554" s="2209" t="s">
        <v>225</v>
      </c>
      <c r="I554" s="2209"/>
      <c r="J554" s="473">
        <v>0.11338618979512861</v>
      </c>
      <c r="K554" s="468"/>
      <c r="L554" s="468"/>
      <c r="M554" s="2209" t="s">
        <v>212</v>
      </c>
      <c r="N554" s="2209"/>
      <c r="O554" s="474">
        <v>4.3500537608324996E-4</v>
      </c>
      <c r="P554" s="468"/>
      <c r="Q554" s="468"/>
      <c r="U554" s="211"/>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4"/>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210" t="s">
        <v>259</v>
      </c>
      <c r="D555" s="2209"/>
      <c r="E555" s="472">
        <v>-6.727965505867844E-3</v>
      </c>
      <c r="F555" s="468"/>
      <c r="G555" s="468"/>
      <c r="H555" s="2209" t="s">
        <v>235</v>
      </c>
      <c r="I555" s="2209"/>
      <c r="J555" s="473">
        <v>2.5668567365240119E-2</v>
      </c>
      <c r="K555" s="468"/>
      <c r="L555" s="468"/>
      <c r="M555" s="2209" t="s">
        <v>213</v>
      </c>
      <c r="N555" s="2209"/>
      <c r="O555" s="474">
        <v>0.1203580207245971</v>
      </c>
      <c r="P555" s="468"/>
      <c r="Q555" s="468"/>
      <c r="U555" s="211"/>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4"/>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210" t="s">
        <v>222</v>
      </c>
      <c r="D556" s="2209"/>
      <c r="E556" s="472">
        <v>-2.9794169804650859E-2</v>
      </c>
      <c r="F556" s="468"/>
      <c r="G556" s="468"/>
      <c r="H556" s="2209" t="s">
        <v>203</v>
      </c>
      <c r="I556" s="2209"/>
      <c r="J556" s="473">
        <v>0.33490879105875715</v>
      </c>
      <c r="K556" s="468"/>
      <c r="L556" s="468"/>
      <c r="M556" s="2209" t="s">
        <v>277</v>
      </c>
      <c r="N556" s="2209"/>
      <c r="O556" s="474">
        <v>3.1759983955574637E-3</v>
      </c>
      <c r="P556" s="468"/>
      <c r="Q556" s="468"/>
      <c r="U556" s="211"/>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4"/>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210" t="s">
        <v>243</v>
      </c>
      <c r="D557" s="2209"/>
      <c r="E557" s="472">
        <v>-1.5432669988868948E-2</v>
      </c>
      <c r="F557" s="468"/>
      <c r="G557" s="468"/>
      <c r="H557" s="2209" t="s">
        <v>201</v>
      </c>
      <c r="I557" s="2209"/>
      <c r="J557" s="473">
        <v>0.38717360872325157</v>
      </c>
      <c r="K557" s="468"/>
      <c r="L557" s="468"/>
      <c r="M557" s="2209" t="s">
        <v>281</v>
      </c>
      <c r="N557" s="2209"/>
      <c r="O557" s="474">
        <v>1.9912595433552952E-3</v>
      </c>
      <c r="P557" s="468"/>
      <c r="Q557" s="468"/>
      <c r="U557" s="211"/>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4"/>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210" t="s">
        <v>262</v>
      </c>
      <c r="D558" s="2209"/>
      <c r="E558" s="472">
        <v>5.8048601759417258E-3</v>
      </c>
      <c r="F558" s="468"/>
      <c r="G558" s="468"/>
      <c r="H558" s="2209" t="s">
        <v>212</v>
      </c>
      <c r="I558" s="2209"/>
      <c r="J558" s="473">
        <v>0.23035642907361295</v>
      </c>
      <c r="K558" s="468"/>
      <c r="L558" s="468"/>
      <c r="M558" s="2209" t="s">
        <v>224</v>
      </c>
      <c r="N558" s="2209"/>
      <c r="O558" s="474">
        <v>8.9643567811996921E-2</v>
      </c>
      <c r="P558" s="468"/>
      <c r="Q558" s="468"/>
      <c r="U558" s="211"/>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4"/>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210" t="s">
        <v>239</v>
      </c>
      <c r="D559" s="2209"/>
      <c r="E559" s="472">
        <v>-1.6209640959601219E-2</v>
      </c>
      <c r="F559" s="468"/>
      <c r="G559" s="468"/>
      <c r="H559" s="2209" t="s">
        <v>213</v>
      </c>
      <c r="I559" s="2209"/>
      <c r="J559" s="473">
        <v>6.3770664947815997E-2</v>
      </c>
      <c r="K559" s="468"/>
      <c r="L559" s="468"/>
      <c r="M559" s="2209" t="s">
        <v>247</v>
      </c>
      <c r="N559" s="2209"/>
      <c r="O559" s="474">
        <v>3.4572054622698661E-2</v>
      </c>
      <c r="P559" s="468"/>
      <c r="Q559" s="468"/>
      <c r="U559" s="211"/>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4"/>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210" t="s">
        <v>192</v>
      </c>
      <c r="D560" s="2209"/>
      <c r="E560" s="472">
        <v>5.8116712230178523E-2</v>
      </c>
      <c r="F560" s="468"/>
      <c r="G560" s="468"/>
      <c r="H560" s="2209" t="s">
        <v>277</v>
      </c>
      <c r="I560" s="2209"/>
      <c r="J560" s="473">
        <v>1.9559909740010538E-3</v>
      </c>
      <c r="K560" s="468"/>
      <c r="L560" s="468"/>
      <c r="M560" s="2209" t="s">
        <v>261</v>
      </c>
      <c r="N560" s="2209"/>
      <c r="O560" s="474">
        <v>1.3268282684985713E-2</v>
      </c>
      <c r="P560" s="468"/>
      <c r="Q560" s="468"/>
      <c r="U560" s="211"/>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4"/>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210" t="s">
        <v>248</v>
      </c>
      <c r="D561" s="2209"/>
      <c r="E561" s="472">
        <v>1.306669804763363E-2</v>
      </c>
      <c r="F561" s="468"/>
      <c r="G561" s="468"/>
      <c r="H561" s="2209" t="s">
        <v>281</v>
      </c>
      <c r="I561" s="2209"/>
      <c r="J561" s="473">
        <v>1.2667667157743863E-3</v>
      </c>
      <c r="K561" s="468"/>
      <c r="L561" s="468"/>
      <c r="M561" s="2209" t="s">
        <v>252</v>
      </c>
      <c r="N561" s="2209"/>
      <c r="O561" s="474">
        <v>2.7697169938373553E-2</v>
      </c>
      <c r="P561" s="468"/>
      <c r="Q561" s="468"/>
      <c r="U561" s="211"/>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4"/>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210" t="s">
        <v>227</v>
      </c>
      <c r="D562" s="2209"/>
      <c r="E562" s="472">
        <v>4.1360191347577194E-2</v>
      </c>
      <c r="F562" s="468"/>
      <c r="G562" s="468"/>
      <c r="H562" s="2209" t="s">
        <v>224</v>
      </c>
      <c r="I562" s="2209"/>
      <c r="J562" s="473">
        <v>4.7220841489523033E-3</v>
      </c>
      <c r="K562" s="468"/>
      <c r="L562" s="468"/>
      <c r="M562" s="2209" t="s">
        <v>196</v>
      </c>
      <c r="N562" s="2209"/>
      <c r="O562" s="474">
        <v>0.30720443652427226</v>
      </c>
      <c r="P562" s="468"/>
      <c r="Q562" s="468"/>
      <c r="U562" s="211"/>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4"/>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210" t="s">
        <v>233</v>
      </c>
      <c r="D563" s="2209"/>
      <c r="E563" s="472">
        <v>2.5382684917455531E-2</v>
      </c>
      <c r="F563" s="468"/>
      <c r="G563" s="468"/>
      <c r="H563" s="2209" t="s">
        <v>247</v>
      </c>
      <c r="I563" s="2209"/>
      <c r="J563" s="473">
        <v>7.8604874463953402E-3</v>
      </c>
      <c r="K563" s="468"/>
      <c r="L563" s="468"/>
      <c r="M563" s="2209" t="s">
        <v>214</v>
      </c>
      <c r="N563" s="2209"/>
      <c r="O563" s="474">
        <v>0.11830413149895956</v>
      </c>
      <c r="P563" s="468"/>
      <c r="Q563" s="468"/>
      <c r="U563" s="211"/>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4"/>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210" t="s">
        <v>251</v>
      </c>
      <c r="D564" s="2209"/>
      <c r="E564" s="472">
        <v>8.9529092468565441E-3</v>
      </c>
      <c r="F564" s="468"/>
      <c r="G564" s="468"/>
      <c r="H564" s="2209" t="s">
        <v>261</v>
      </c>
      <c r="I564" s="2209"/>
      <c r="J564" s="473">
        <v>1.6394624932596254E-3</v>
      </c>
      <c r="K564" s="468"/>
      <c r="L564" s="468"/>
      <c r="M564" s="2209" t="s">
        <v>237</v>
      </c>
      <c r="N564" s="2209"/>
      <c r="O564" s="474">
        <v>5.3534522554437983E-2</v>
      </c>
      <c r="P564" s="468"/>
      <c r="Q564" s="468"/>
      <c r="U564" s="211"/>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4"/>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210" t="s">
        <v>236</v>
      </c>
      <c r="D565" s="2209"/>
      <c r="E565" s="472">
        <v>-2.3004193027454042E-2</v>
      </c>
      <c r="F565" s="468"/>
      <c r="G565" s="468"/>
      <c r="H565" s="2209" t="s">
        <v>252</v>
      </c>
      <c r="I565" s="2209"/>
      <c r="J565" s="473">
        <v>5.934972027941826E-5</v>
      </c>
      <c r="K565" s="468"/>
      <c r="L565" s="468"/>
      <c r="M565" s="2209" t="s">
        <v>230</v>
      </c>
      <c r="N565" s="2209"/>
      <c r="O565" s="474">
        <v>6.8298064884698986E-2</v>
      </c>
      <c r="P565" s="468"/>
      <c r="Q565" s="468"/>
      <c r="U565" s="211"/>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4"/>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210" t="s">
        <v>210</v>
      </c>
      <c r="D566" s="2209"/>
      <c r="E566" s="472">
        <v>-4.7217429876994357E-2</v>
      </c>
      <c r="F566" s="468"/>
      <c r="G566" s="468"/>
      <c r="H566" s="2209" t="s">
        <v>196</v>
      </c>
      <c r="I566" s="2209"/>
      <c r="J566" s="473">
        <v>6.3413684127306538E-2</v>
      </c>
      <c r="K566" s="468"/>
      <c r="L566" s="468"/>
      <c r="M566" s="2209" t="s">
        <v>200</v>
      </c>
      <c r="N566" s="2209"/>
      <c r="O566" s="474">
        <v>0.25614153755221131</v>
      </c>
      <c r="P566" s="468"/>
      <c r="Q566" s="468"/>
      <c r="U566" s="211"/>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4"/>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210" t="s">
        <v>265</v>
      </c>
      <c r="D567" s="2209"/>
      <c r="E567" s="472">
        <v>-4.8957353852281966E-3</v>
      </c>
      <c r="F567" s="468"/>
      <c r="G567" s="468"/>
      <c r="H567" s="2209" t="s">
        <v>214</v>
      </c>
      <c r="I567" s="2209"/>
      <c r="J567" s="473">
        <v>4.3666741792496959E-2</v>
      </c>
      <c r="K567" s="468"/>
      <c r="L567" s="468"/>
      <c r="M567" s="2209" t="s">
        <v>204</v>
      </c>
      <c r="N567" s="2209"/>
      <c r="O567" s="474">
        <v>0.24573456780537198</v>
      </c>
      <c r="P567" s="468"/>
      <c r="Q567" s="468"/>
      <c r="U567" s="211"/>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4"/>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210" t="s">
        <v>242</v>
      </c>
      <c r="D568" s="2209"/>
      <c r="E568" s="472">
        <v>-1.5722307832064148E-2</v>
      </c>
      <c r="F568" s="468"/>
      <c r="G568" s="468"/>
      <c r="H568" s="2209" t="s">
        <v>237</v>
      </c>
      <c r="I568" s="2209"/>
      <c r="J568" s="473">
        <v>1.439260559011544E-2</v>
      </c>
      <c r="K568" s="468"/>
      <c r="L568" s="468"/>
      <c r="M568" s="2209" t="s">
        <v>272</v>
      </c>
      <c r="N568" s="2209"/>
      <c r="O568" s="474">
        <v>4.2124513880979729E-3</v>
      </c>
      <c r="P568" s="468"/>
      <c r="Q568" s="468"/>
      <c r="U568" s="211"/>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4"/>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210" t="s">
        <v>234</v>
      </c>
      <c r="D569" s="2209"/>
      <c r="E569" s="472">
        <v>6.5895471320385306E-3</v>
      </c>
      <c r="F569" s="468"/>
      <c r="G569" s="468"/>
      <c r="H569" s="2209" t="s">
        <v>230</v>
      </c>
      <c r="I569" s="2209"/>
      <c r="J569" s="473">
        <v>9.3080572781563675E-3</v>
      </c>
      <c r="K569" s="468"/>
      <c r="L569" s="468"/>
      <c r="M569" s="2209" t="s">
        <v>282</v>
      </c>
      <c r="N569" s="2209"/>
      <c r="O569" s="474">
        <v>1.9161618939100514E-3</v>
      </c>
      <c r="P569" s="468"/>
      <c r="Q569" s="468"/>
      <c r="U569" s="211"/>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4"/>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210" t="s">
        <v>269</v>
      </c>
      <c r="D570" s="2209"/>
      <c r="E570" s="472">
        <v>3.5445254318800983E-3</v>
      </c>
      <c r="F570" s="468"/>
      <c r="G570" s="468"/>
      <c r="H570" s="2209" t="s">
        <v>200</v>
      </c>
      <c r="I570" s="2209"/>
      <c r="J570" s="473">
        <v>3.028676116463852E-2</v>
      </c>
      <c r="K570" s="468"/>
      <c r="L570" s="468"/>
      <c r="M570" s="2209" t="s">
        <v>228</v>
      </c>
      <c r="N570" s="2209"/>
      <c r="O570" s="474">
        <v>8.1806120630220608E-2</v>
      </c>
      <c r="P570" s="468"/>
      <c r="Q570" s="468"/>
      <c r="U570" s="211"/>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4"/>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210" t="s">
        <v>240</v>
      </c>
      <c r="D571" s="2209"/>
      <c r="E571" s="472">
        <v>1.7971771517611779E-4</v>
      </c>
      <c r="F571" s="468"/>
      <c r="G571" s="468"/>
      <c r="H571" s="2209" t="s">
        <v>204</v>
      </c>
      <c r="I571" s="2209"/>
      <c r="J571" s="473">
        <v>3.3204352292040426E-2</v>
      </c>
      <c r="K571" s="468"/>
      <c r="L571" s="468"/>
      <c r="M571" s="2209" t="s">
        <v>249</v>
      </c>
      <c r="N571" s="2209"/>
      <c r="O571" s="474">
        <v>1.2969617152133918E-2</v>
      </c>
      <c r="P571" s="468"/>
      <c r="Q571" s="468"/>
      <c r="U571" s="211"/>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4"/>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210" t="s">
        <v>264</v>
      </c>
      <c r="D572" s="2209"/>
      <c r="E572" s="472">
        <v>-5.0028389056776838E-3</v>
      </c>
      <c r="F572" s="468"/>
      <c r="G572" s="468"/>
      <c r="H572" s="2209" t="s">
        <v>272</v>
      </c>
      <c r="I572" s="2209"/>
      <c r="J572" s="473">
        <v>6.4426403649983199E-4</v>
      </c>
      <c r="K572" s="468"/>
      <c r="L572" s="468"/>
      <c r="M572" s="2209" t="s">
        <v>257</v>
      </c>
      <c r="N572" s="2209"/>
      <c r="O572" s="474">
        <v>8.9002003157201172E-3</v>
      </c>
      <c r="P572" s="468"/>
      <c r="Q572" s="468"/>
      <c r="U572" s="211"/>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4"/>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210" t="s">
        <v>263</v>
      </c>
      <c r="D573" s="2209"/>
      <c r="E573" s="472">
        <v>-5.6836879050046283E-3</v>
      </c>
      <c r="F573" s="468"/>
      <c r="G573" s="468"/>
      <c r="H573" s="2209" t="s">
        <v>282</v>
      </c>
      <c r="I573" s="2209"/>
      <c r="J573" s="473">
        <v>5.5057062221714831E-6</v>
      </c>
      <c r="K573" s="468"/>
      <c r="L573" s="468"/>
      <c r="M573" s="2209" t="s">
        <v>258</v>
      </c>
      <c r="N573" s="2209"/>
      <c r="O573" s="474">
        <v>2.455581299987716E-2</v>
      </c>
      <c r="P573" s="468"/>
      <c r="Q573" s="468"/>
      <c r="U573" s="211"/>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4"/>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210" t="s">
        <v>238</v>
      </c>
      <c r="D574" s="2209"/>
      <c r="E574" s="472">
        <v>-2.1451851959243415E-2</v>
      </c>
      <c r="F574" s="468"/>
      <c r="G574" s="468"/>
      <c r="H574" s="2209" t="s">
        <v>228</v>
      </c>
      <c r="I574" s="2209"/>
      <c r="J574" s="473">
        <v>5.3481189017006117E-2</v>
      </c>
      <c r="K574" s="468"/>
      <c r="L574" s="468"/>
      <c r="M574" s="2209" t="s">
        <v>206</v>
      </c>
      <c r="N574" s="2209"/>
      <c r="O574" s="474">
        <v>0.21176320835917803</v>
      </c>
      <c r="P574" s="468"/>
      <c r="Q574" s="468"/>
      <c r="U574" s="211"/>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4"/>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210" t="s">
        <v>216</v>
      </c>
      <c r="D575" s="2209"/>
      <c r="E575" s="472">
        <v>7.303108604211221E-3</v>
      </c>
      <c r="F575" s="468"/>
      <c r="G575" s="468"/>
      <c r="H575" s="2209" t="s">
        <v>249</v>
      </c>
      <c r="I575" s="2209"/>
      <c r="J575" s="473">
        <v>2.7756963356936944E-2</v>
      </c>
      <c r="K575" s="468"/>
      <c r="L575" s="468"/>
      <c r="M575" s="2209" t="s">
        <v>218</v>
      </c>
      <c r="N575" s="2209"/>
      <c r="O575" s="474">
        <v>0.10613957383163172</v>
      </c>
      <c r="P575" s="468"/>
      <c r="Q575" s="468"/>
      <c r="U575" s="211"/>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4"/>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210" t="s">
        <v>205</v>
      </c>
      <c r="D576" s="2209"/>
      <c r="E576" s="472">
        <v>7.6337579835365224E-2</v>
      </c>
      <c r="F576" s="468"/>
      <c r="G576" s="468"/>
      <c r="H576" s="2209" t="s">
        <v>257</v>
      </c>
      <c r="I576" s="2209"/>
      <c r="J576" s="473">
        <v>2.4099263364451926E-2</v>
      </c>
      <c r="K576" s="468"/>
      <c r="L576" s="468"/>
      <c r="M576" s="2209" t="s">
        <v>241</v>
      </c>
      <c r="N576" s="2209"/>
      <c r="O576" s="474">
        <v>4.6206348151116489E-2</v>
      </c>
      <c r="P576" s="468"/>
      <c r="Q576" s="468"/>
      <c r="U576" s="211"/>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4"/>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210" t="s">
        <v>245</v>
      </c>
      <c r="D577" s="2209"/>
      <c r="E577" s="472">
        <v>1.5102059921901898E-2</v>
      </c>
      <c r="F577" s="468"/>
      <c r="G577" s="468"/>
      <c r="H577" s="2209" t="s">
        <v>258</v>
      </c>
      <c r="I577" s="2209"/>
      <c r="J577" s="473">
        <v>1.7353453431007901E-3</v>
      </c>
      <c r="K577" s="468"/>
      <c r="L577" s="468"/>
      <c r="M577" s="2209" t="s">
        <v>266</v>
      </c>
      <c r="N577" s="2209"/>
      <c r="O577" s="474">
        <v>8.7385060290561013E-3</v>
      </c>
      <c r="P577" s="468"/>
      <c r="Q577" s="468"/>
      <c r="U577" s="211"/>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4"/>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210" t="s">
        <v>244</v>
      </c>
      <c r="D578" s="2209"/>
      <c r="E578" s="472">
        <v>1.5365078616140435E-2</v>
      </c>
      <c r="F578" s="468"/>
      <c r="G578" s="468"/>
      <c r="H578" s="2209" t="s">
        <v>206</v>
      </c>
      <c r="I578" s="2209"/>
      <c r="J578" s="473">
        <v>4.3514049491401759E-2</v>
      </c>
      <c r="K578" s="468"/>
      <c r="L578" s="468"/>
      <c r="M578" s="2209" t="s">
        <v>220</v>
      </c>
      <c r="N578" s="2209"/>
      <c r="O578" s="474">
        <v>0.10093305160258612</v>
      </c>
      <c r="P578" s="468"/>
      <c r="Q578" s="468"/>
      <c r="U578" s="211"/>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4"/>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210" t="s">
        <v>231</v>
      </c>
      <c r="D579" s="2209"/>
      <c r="E579" s="472">
        <v>2.7770023778409071E-2</v>
      </c>
      <c r="F579" s="468"/>
      <c r="G579" s="468"/>
      <c r="H579" s="2209" t="s">
        <v>218</v>
      </c>
      <c r="I579" s="2209"/>
      <c r="J579" s="473">
        <v>2.8933778348907712E-2</v>
      </c>
      <c r="K579" s="468"/>
      <c r="L579" s="468"/>
      <c r="M579" s="2209" t="s">
        <v>229</v>
      </c>
      <c r="N579" s="2209"/>
      <c r="O579" s="474">
        <v>5.9523528834379433E-2</v>
      </c>
      <c r="P579" s="468"/>
      <c r="Q579" s="468"/>
      <c r="U579" s="211"/>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4"/>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210" t="s">
        <v>273</v>
      </c>
      <c r="D580" s="2209"/>
      <c r="E580" s="472">
        <v>2.183231772670454E-3</v>
      </c>
      <c r="F580" s="468"/>
      <c r="G580" s="468"/>
      <c r="H580" s="2209" t="s">
        <v>241</v>
      </c>
      <c r="I580" s="2209"/>
      <c r="J580" s="473">
        <v>1.8917221544913158E-2</v>
      </c>
      <c r="K580" s="468"/>
      <c r="L580" s="468"/>
      <c r="M580" s="2209" t="s">
        <v>254</v>
      </c>
      <c r="N580" s="2209"/>
      <c r="O580" s="474">
        <v>2.7543296519732408E-2</v>
      </c>
      <c r="P580" s="468"/>
      <c r="Q580" s="468"/>
      <c r="U580" s="211"/>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4"/>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210" t="s">
        <v>253</v>
      </c>
      <c r="D581" s="2209"/>
      <c r="E581" s="472">
        <v>8.8260509598846806E-3</v>
      </c>
      <c r="F581" s="468"/>
      <c r="G581" s="468"/>
      <c r="H581" s="2209" t="s">
        <v>266</v>
      </c>
      <c r="I581" s="2209"/>
      <c r="J581" s="473">
        <v>9.9357063441064884E-4</v>
      </c>
      <c r="K581" s="468"/>
      <c r="L581" s="468"/>
      <c r="M581" s="2209" t="s">
        <v>278</v>
      </c>
      <c r="N581" s="2209"/>
      <c r="O581" s="476">
        <v>2.7026853995578146E-3</v>
      </c>
      <c r="P581" s="468"/>
      <c r="Q581" s="468"/>
      <c r="U581" s="211"/>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4"/>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210" t="s">
        <v>260</v>
      </c>
      <c r="D582" s="2209"/>
      <c r="E582" s="472">
        <v>6.2964404114616802E-3</v>
      </c>
      <c r="F582" s="468"/>
      <c r="G582" s="468"/>
      <c r="H582" s="2209" t="s">
        <v>220</v>
      </c>
      <c r="I582" s="2209"/>
      <c r="J582" s="473">
        <v>9.5775555039488203E-2</v>
      </c>
      <c r="K582" s="468"/>
      <c r="L582" s="468"/>
      <c r="M582" s="2209"/>
      <c r="N582" s="2209"/>
      <c r="O582" s="468"/>
      <c r="P582" s="468"/>
      <c r="Q582" s="468"/>
      <c r="U582" s="211"/>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4"/>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210" t="s">
        <v>268</v>
      </c>
      <c r="D583" s="2209"/>
      <c r="E583" s="472">
        <v>3.5919884501297143E-3</v>
      </c>
      <c r="F583" s="468"/>
      <c r="G583" s="468"/>
      <c r="H583" s="2209" t="s">
        <v>229</v>
      </c>
      <c r="I583" s="2209"/>
      <c r="J583" s="473">
        <v>7.0341864081137531E-2</v>
      </c>
      <c r="K583" s="468"/>
      <c r="L583" s="468"/>
      <c r="M583" s="2209"/>
      <c r="N583" s="2209"/>
      <c r="O583" s="468"/>
      <c r="P583" s="468"/>
      <c r="Q583" s="468"/>
      <c r="U583" s="211"/>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4"/>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210" t="s">
        <v>199</v>
      </c>
      <c r="D584" s="2209"/>
      <c r="E584" s="472">
        <v>8.4421312298976287E-2</v>
      </c>
      <c r="F584" s="468"/>
      <c r="G584" s="468"/>
      <c r="H584" s="2209" t="s">
        <v>254</v>
      </c>
      <c r="I584" s="2209"/>
      <c r="J584" s="473">
        <v>2.4094884325764419E-2</v>
      </c>
      <c r="K584" s="468"/>
      <c r="L584" s="468"/>
      <c r="M584" s="2209" t="s">
        <v>283</v>
      </c>
      <c r="N584" s="2209"/>
      <c r="O584" s="2209"/>
      <c r="P584" s="2209"/>
      <c r="Q584" s="2209"/>
      <c r="U584" s="211"/>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4"/>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210" t="s">
        <v>202</v>
      </c>
      <c r="D585" s="2209"/>
      <c r="E585" s="472">
        <v>-8.030306097538345E-2</v>
      </c>
      <c r="F585" s="468"/>
      <c r="G585" s="468"/>
      <c r="H585" s="2209" t="s">
        <v>278</v>
      </c>
      <c r="I585" s="2209"/>
      <c r="J585" s="477">
        <v>2.0741113816415919E-4</v>
      </c>
      <c r="K585" s="468"/>
      <c r="L585" s="468"/>
      <c r="M585" s="2209" t="s">
        <v>189</v>
      </c>
      <c r="N585" s="2209"/>
      <c r="O585" s="2214" t="s">
        <v>284</v>
      </c>
      <c r="P585" s="2215"/>
      <c r="Q585" s="2216"/>
      <c r="U585" s="211"/>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4"/>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210" t="s">
        <v>250</v>
      </c>
      <c r="D586" s="2209"/>
      <c r="E586" s="472">
        <v>-1.1049548566581722E-2</v>
      </c>
      <c r="F586" s="468"/>
      <c r="G586" s="468"/>
      <c r="H586" s="2209"/>
      <c r="I586" s="2209"/>
      <c r="J586" s="468"/>
      <c r="K586" s="468"/>
      <c r="L586" s="468"/>
      <c r="M586" s="2209"/>
      <c r="N586" s="2209"/>
      <c r="O586" s="459" t="s">
        <v>176</v>
      </c>
      <c r="P586" s="460" t="s">
        <v>285</v>
      </c>
      <c r="Q586" s="461" t="s">
        <v>286</v>
      </c>
      <c r="U586" s="211"/>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4"/>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210" t="s">
        <v>274</v>
      </c>
      <c r="D587" s="2209"/>
      <c r="E587" s="472">
        <v>-1.614219214853806E-3</v>
      </c>
      <c r="F587" s="468"/>
      <c r="G587" s="468"/>
      <c r="H587" s="2209"/>
      <c r="I587" s="2209"/>
      <c r="J587" s="468"/>
      <c r="K587" s="468"/>
      <c r="L587" s="468"/>
      <c r="M587" s="2209" t="s">
        <v>190</v>
      </c>
      <c r="N587" s="2209"/>
      <c r="O587" s="482">
        <v>5.3799355241571076</v>
      </c>
      <c r="P587" s="483">
        <v>6.1838339358127676</v>
      </c>
      <c r="Q587" s="484">
        <v>6.1838339358127676</v>
      </c>
      <c r="U587" s="211"/>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4"/>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210" t="s">
        <v>256</v>
      </c>
      <c r="D588" s="2209"/>
      <c r="E588" s="472">
        <v>-7.6895091865807263E-3</v>
      </c>
      <c r="F588" s="468"/>
      <c r="G588" s="468"/>
      <c r="H588" s="2209" t="s">
        <v>283</v>
      </c>
      <c r="I588" s="2209"/>
      <c r="J588" s="2209"/>
      <c r="K588" s="2209"/>
      <c r="L588" s="2209"/>
      <c r="M588" s="2209"/>
      <c r="N588" s="2209"/>
      <c r="O588" s="468"/>
      <c r="P588" s="468"/>
      <c r="Q588" s="468"/>
      <c r="U588" s="211"/>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4"/>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210" t="s">
        <v>271</v>
      </c>
      <c r="D589" s="2209"/>
      <c r="E589" s="472">
        <v>2.3728784573714317E-3</v>
      </c>
      <c r="F589" s="468"/>
      <c r="G589" s="468"/>
      <c r="H589" s="2209" t="s">
        <v>189</v>
      </c>
      <c r="I589" s="2209"/>
      <c r="J589" s="2211" t="s">
        <v>284</v>
      </c>
      <c r="K589" s="2212"/>
      <c r="L589" s="2213"/>
      <c r="M589" s="2209"/>
      <c r="N589" s="2209"/>
      <c r="O589" s="468"/>
      <c r="P589" s="468"/>
      <c r="Q589" s="468"/>
      <c r="U589" s="211"/>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4"/>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210" t="s">
        <v>270</v>
      </c>
      <c r="D590" s="2209"/>
      <c r="E590" s="472">
        <v>3.197368277060195E-3</v>
      </c>
      <c r="F590" s="468"/>
      <c r="G590" s="468"/>
      <c r="H590" s="2209"/>
      <c r="I590" s="2209"/>
      <c r="J590" s="462" t="s">
        <v>176</v>
      </c>
      <c r="K590" s="463" t="s">
        <v>285</v>
      </c>
      <c r="L590" s="464" t="s">
        <v>286</v>
      </c>
      <c r="M590" s="2209" t="s">
        <v>287</v>
      </c>
      <c r="N590" s="2209"/>
      <c r="O590" s="2209"/>
      <c r="P590" s="468"/>
      <c r="Q590" s="468"/>
      <c r="U590" s="211"/>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4"/>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210" t="s">
        <v>275</v>
      </c>
      <c r="D591" s="2209"/>
      <c r="E591" s="472">
        <v>-1.0639630346907423E-3</v>
      </c>
      <c r="F591" s="468"/>
      <c r="G591" s="468"/>
      <c r="H591" s="2209" t="s">
        <v>190</v>
      </c>
      <c r="I591" s="2209"/>
      <c r="J591" s="485">
        <v>7.6119208934318623</v>
      </c>
      <c r="K591" s="486">
        <v>8.5527201049796204</v>
      </c>
      <c r="L591" s="487">
        <v>8.5527201049796204</v>
      </c>
      <c r="M591" s="2209"/>
      <c r="N591" s="2209"/>
      <c r="O591" s="465" t="s">
        <v>189</v>
      </c>
      <c r="P591" s="468"/>
      <c r="Q591" s="468"/>
      <c r="U591" s="211"/>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4"/>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210" t="s">
        <v>191</v>
      </c>
      <c r="D592" s="2209"/>
      <c r="E592" s="472">
        <v>8.9285334028164839E-2</v>
      </c>
      <c r="F592" s="468"/>
      <c r="G592" s="468"/>
      <c r="H592" s="2209"/>
      <c r="I592" s="2209"/>
      <c r="J592" s="468"/>
      <c r="K592" s="468"/>
      <c r="L592" s="468"/>
      <c r="M592" s="2209"/>
      <c r="N592" s="2209"/>
      <c r="O592" s="488" t="s">
        <v>190</v>
      </c>
      <c r="P592" s="468"/>
      <c r="Q592" s="468"/>
      <c r="U592" s="211"/>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4"/>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210" t="s">
        <v>208</v>
      </c>
      <c r="D593" s="2209"/>
      <c r="E593" s="472">
        <v>6.9843051531328096E-2</v>
      </c>
      <c r="F593" s="468"/>
      <c r="G593" s="468"/>
      <c r="H593" s="2209"/>
      <c r="I593" s="2209"/>
      <c r="J593" s="468"/>
      <c r="K593" s="468"/>
      <c r="L593" s="468"/>
      <c r="M593" s="2209" t="s">
        <v>223</v>
      </c>
      <c r="N593" s="2209"/>
      <c r="O593" s="471">
        <v>-2.9998628334531555E-2</v>
      </c>
      <c r="P593" s="468"/>
      <c r="Q593" s="468"/>
      <c r="U593" s="211"/>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4"/>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210" t="s">
        <v>195</v>
      </c>
      <c r="D594" s="2209"/>
      <c r="E594" s="472">
        <v>8.2919498965676172E-2</v>
      </c>
      <c r="F594" s="468"/>
      <c r="G594" s="468"/>
      <c r="H594" s="2209" t="s">
        <v>287</v>
      </c>
      <c r="I594" s="2209"/>
      <c r="J594" s="2209"/>
      <c r="K594" s="468"/>
      <c r="L594" s="468"/>
      <c r="M594" s="2209" t="s">
        <v>193</v>
      </c>
      <c r="N594" s="2209"/>
      <c r="O594" s="474">
        <v>-0.12302150053021049</v>
      </c>
      <c r="P594" s="468"/>
      <c r="Q594" s="468"/>
      <c r="U594" s="211"/>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4"/>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210" t="s">
        <v>197</v>
      </c>
      <c r="D595" s="2209"/>
      <c r="E595" s="472">
        <v>8.4985597839230986E-2</v>
      </c>
      <c r="F595" s="468"/>
      <c r="G595" s="468"/>
      <c r="H595" s="2209"/>
      <c r="I595" s="2209"/>
      <c r="J595" s="466" t="s">
        <v>189</v>
      </c>
      <c r="K595" s="468"/>
      <c r="L595" s="468"/>
      <c r="M595" s="2209" t="s">
        <v>276</v>
      </c>
      <c r="N595" s="2209"/>
      <c r="O595" s="474">
        <v>2.4526869538784878E-3</v>
      </c>
      <c r="P595" s="468"/>
      <c r="Q595" s="468"/>
      <c r="U595" s="211"/>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4"/>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210" t="s">
        <v>219</v>
      </c>
      <c r="D596" s="2209"/>
      <c r="E596" s="472">
        <v>5.3930781153655127E-2</v>
      </c>
      <c r="F596" s="468"/>
      <c r="G596" s="468"/>
      <c r="H596" s="2209"/>
      <c r="I596" s="2209"/>
      <c r="J596" s="489" t="s">
        <v>190</v>
      </c>
      <c r="K596" s="468"/>
      <c r="L596" s="468"/>
      <c r="M596" s="2209" t="s">
        <v>255</v>
      </c>
      <c r="N596" s="2209"/>
      <c r="O596" s="474">
        <v>-5.8894325842077872E-3</v>
      </c>
      <c r="P596" s="468"/>
      <c r="Q596" s="468"/>
      <c r="U596" s="211"/>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4"/>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210" t="s">
        <v>209</v>
      </c>
      <c r="D597" s="2209"/>
      <c r="E597" s="472">
        <v>6.2066410014499765E-2</v>
      </c>
      <c r="F597" s="468"/>
      <c r="G597" s="468"/>
      <c r="H597" s="2209" t="s">
        <v>223</v>
      </c>
      <c r="I597" s="2209"/>
      <c r="J597" s="470">
        <v>-5.4767884993074382E-2</v>
      </c>
      <c r="K597" s="468"/>
      <c r="L597" s="468"/>
      <c r="M597" s="2209" t="s">
        <v>207</v>
      </c>
      <c r="N597" s="2209"/>
      <c r="O597" s="474">
        <v>7.9334061416517471E-2</v>
      </c>
      <c r="P597" s="468"/>
      <c r="Q597" s="468"/>
      <c r="U597" s="211"/>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4"/>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210" t="s">
        <v>221</v>
      </c>
      <c r="D598" s="2209"/>
      <c r="E598" s="472">
        <v>5.316919177192142E-2</v>
      </c>
      <c r="F598" s="468"/>
      <c r="G598" s="468"/>
      <c r="H598" s="2209" t="s">
        <v>193</v>
      </c>
      <c r="I598" s="2209"/>
      <c r="J598" s="473">
        <v>-9.1730507496920438E-2</v>
      </c>
      <c r="K598" s="468"/>
      <c r="L598" s="468"/>
      <c r="M598" s="2209" t="s">
        <v>217</v>
      </c>
      <c r="N598" s="2209"/>
      <c r="O598" s="474">
        <v>1.1720632980783168E-2</v>
      </c>
      <c r="P598" s="468"/>
      <c r="Q598" s="468"/>
      <c r="U598" s="211"/>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4"/>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210" t="s">
        <v>194</v>
      </c>
      <c r="D599" s="2209"/>
      <c r="E599" s="472">
        <v>8.5595356731809943E-2</v>
      </c>
      <c r="F599" s="468"/>
      <c r="G599" s="468"/>
      <c r="H599" s="2209" t="s">
        <v>276</v>
      </c>
      <c r="I599" s="2209"/>
      <c r="J599" s="473">
        <v>-1.3746170720188358E-3</v>
      </c>
      <c r="K599" s="468"/>
      <c r="L599" s="468"/>
      <c r="M599" s="2209" t="s">
        <v>198</v>
      </c>
      <c r="N599" s="2209"/>
      <c r="O599" s="474">
        <v>0.1009304829756443</v>
      </c>
      <c r="P599" s="468"/>
      <c r="Q599" s="468"/>
      <c r="U599" s="211"/>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4"/>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210" t="s">
        <v>232</v>
      </c>
      <c r="D600" s="2209"/>
      <c r="E600" s="472">
        <v>2.6605072289833019E-2</v>
      </c>
      <c r="F600" s="468"/>
      <c r="G600" s="468"/>
      <c r="H600" s="2209" t="s">
        <v>255</v>
      </c>
      <c r="I600" s="2209"/>
      <c r="J600" s="473">
        <v>-9.773782621357743E-3</v>
      </c>
      <c r="K600" s="468"/>
      <c r="L600" s="468"/>
      <c r="M600" s="2209" t="s">
        <v>246</v>
      </c>
      <c r="N600" s="2209"/>
      <c r="O600" s="474">
        <v>7.4080522658051887E-3</v>
      </c>
      <c r="P600" s="468"/>
      <c r="Q600" s="468"/>
      <c r="U600" s="211"/>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4"/>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210" t="s">
        <v>226</v>
      </c>
      <c r="D601" s="2209"/>
      <c r="E601" s="472">
        <v>-1.4278106236084113E-2</v>
      </c>
      <c r="F601" s="468"/>
      <c r="G601" s="468"/>
      <c r="H601" s="2209" t="s">
        <v>207</v>
      </c>
      <c r="I601" s="2209"/>
      <c r="J601" s="473">
        <v>1.9569146231517138E-2</v>
      </c>
      <c r="K601" s="468"/>
      <c r="L601" s="468"/>
      <c r="M601" s="2209" t="s">
        <v>267</v>
      </c>
      <c r="N601" s="2209"/>
      <c r="O601" s="474">
        <v>-1.1901628741697084E-3</v>
      </c>
      <c r="P601" s="468"/>
      <c r="Q601" s="468"/>
      <c r="U601" s="211"/>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4"/>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210" t="s">
        <v>211</v>
      </c>
      <c r="D602" s="2209"/>
      <c r="E602" s="472">
        <v>6.1415785096913769E-2</v>
      </c>
      <c r="F602" s="468"/>
      <c r="G602" s="468"/>
      <c r="H602" s="2209" t="s">
        <v>217</v>
      </c>
      <c r="I602" s="2209"/>
      <c r="J602" s="473">
        <v>5.707581872549515E-2</v>
      </c>
      <c r="K602" s="468"/>
      <c r="L602" s="468"/>
      <c r="M602" s="2209" t="s">
        <v>215</v>
      </c>
      <c r="N602" s="2209"/>
      <c r="O602" s="474">
        <v>-6.0169220590727698E-2</v>
      </c>
      <c r="P602" s="468"/>
      <c r="Q602" s="468"/>
      <c r="U602" s="211"/>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4"/>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210" t="s">
        <v>225</v>
      </c>
      <c r="D603" s="2209"/>
      <c r="E603" s="472">
        <v>4.2059709542662471E-2</v>
      </c>
      <c r="F603" s="468"/>
      <c r="G603" s="468"/>
      <c r="H603" s="2209" t="s">
        <v>198</v>
      </c>
      <c r="I603" s="2209"/>
      <c r="J603" s="473">
        <v>3.8721678897309507E-2</v>
      </c>
      <c r="K603" s="468"/>
      <c r="L603" s="468"/>
      <c r="M603" s="2209" t="s">
        <v>259</v>
      </c>
      <c r="N603" s="2209"/>
      <c r="O603" s="474">
        <v>-3.3667240050075553E-3</v>
      </c>
      <c r="P603" s="468"/>
      <c r="Q603" s="468"/>
      <c r="U603" s="211"/>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4"/>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210" t="s">
        <v>235</v>
      </c>
      <c r="D604" s="2209"/>
      <c r="E604" s="472">
        <v>2.4919927911217873E-2</v>
      </c>
      <c r="F604" s="468"/>
      <c r="G604" s="468"/>
      <c r="H604" s="2209" t="s">
        <v>246</v>
      </c>
      <c r="I604" s="2209"/>
      <c r="J604" s="473">
        <v>1.3876456832436834E-2</v>
      </c>
      <c r="K604" s="468"/>
      <c r="L604" s="468"/>
      <c r="M604" s="2209" t="s">
        <v>222</v>
      </c>
      <c r="N604" s="2209"/>
      <c r="O604" s="474">
        <v>-5.6560718387577959E-2</v>
      </c>
      <c r="P604" s="468"/>
      <c r="Q604" s="468"/>
      <c r="U604" s="211"/>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210" t="s">
        <v>203</v>
      </c>
      <c r="D605" s="2209"/>
      <c r="E605" s="472">
        <v>7.3363305722500244E-2</v>
      </c>
      <c r="F605" s="468"/>
      <c r="G605" s="468"/>
      <c r="H605" s="2209" t="s">
        <v>267</v>
      </c>
      <c r="I605" s="2209"/>
      <c r="J605" s="473">
        <v>-4.8032900647137422E-3</v>
      </c>
      <c r="K605" s="468"/>
      <c r="L605" s="468"/>
      <c r="M605" s="2209" t="s">
        <v>243</v>
      </c>
      <c r="N605" s="2209"/>
      <c r="O605" s="474">
        <v>-9.3471639826488134E-3</v>
      </c>
      <c r="P605" s="468"/>
      <c r="Q605" s="468"/>
      <c r="U605" s="211"/>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210" t="s">
        <v>201</v>
      </c>
      <c r="D606" s="2209"/>
      <c r="E606" s="472">
        <v>7.5088200985397396E-2</v>
      </c>
      <c r="F606" s="468"/>
      <c r="G606" s="468"/>
      <c r="H606" s="2209" t="s">
        <v>215</v>
      </c>
      <c r="I606" s="2209"/>
      <c r="J606" s="473">
        <v>-6.0017526368586038E-2</v>
      </c>
      <c r="K606" s="468"/>
      <c r="L606" s="468"/>
      <c r="M606" s="2209" t="s">
        <v>262</v>
      </c>
      <c r="N606" s="2209"/>
      <c r="O606" s="474">
        <v>3.6254079226977292E-3</v>
      </c>
      <c r="P606" s="468"/>
      <c r="Q606" s="468"/>
      <c r="U606" s="211"/>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210" t="s">
        <v>212</v>
      </c>
      <c r="D607" s="2209"/>
      <c r="E607" s="475">
        <v>5.4324640495383665E-2</v>
      </c>
      <c r="F607" s="468"/>
      <c r="G607" s="468"/>
      <c r="H607" s="2209" t="s">
        <v>259</v>
      </c>
      <c r="I607" s="2209"/>
      <c r="J607" s="473">
        <v>-1.060106358358809E-2</v>
      </c>
      <c r="K607" s="468"/>
      <c r="L607" s="468"/>
      <c r="M607" s="2209" t="s">
        <v>239</v>
      </c>
      <c r="N607" s="2209"/>
      <c r="O607" s="474">
        <v>-4.9670384596909997E-3</v>
      </c>
      <c r="P607" s="468"/>
      <c r="Q607" s="468"/>
      <c r="U607" s="211"/>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210"/>
      <c r="D608" s="2209"/>
      <c r="E608" s="468"/>
      <c r="F608" s="468"/>
      <c r="G608" s="468"/>
      <c r="H608" s="2209" t="s">
        <v>222</v>
      </c>
      <c r="I608" s="2209"/>
      <c r="J608" s="473">
        <v>-1.0478241914532751E-2</v>
      </c>
      <c r="K608" s="468"/>
      <c r="L608" s="468"/>
      <c r="M608" s="2209" t="s">
        <v>192</v>
      </c>
      <c r="N608" s="2209"/>
      <c r="O608" s="474">
        <v>0.12516248314678702</v>
      </c>
      <c r="P608" s="468"/>
      <c r="Q608" s="468"/>
      <c r="U608" s="211"/>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210"/>
      <c r="D609" s="2209"/>
      <c r="E609" s="468"/>
      <c r="F609" s="468"/>
      <c r="G609" s="468"/>
      <c r="H609" s="2209" t="s">
        <v>243</v>
      </c>
      <c r="I609" s="2209"/>
      <c r="J609" s="473">
        <v>-1.8674448431510428E-2</v>
      </c>
      <c r="K609" s="468"/>
      <c r="L609" s="468"/>
      <c r="M609" s="2209" t="s">
        <v>248</v>
      </c>
      <c r="N609" s="2209"/>
      <c r="O609" s="474">
        <v>1.568577743365733E-2</v>
      </c>
      <c r="P609" s="468"/>
      <c r="Q609" s="468"/>
      <c r="U609" s="211"/>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210" t="s">
        <v>288</v>
      </c>
      <c r="D610" s="2209"/>
      <c r="E610" s="2209"/>
      <c r="F610" s="468"/>
      <c r="G610" s="468"/>
      <c r="H610" s="2209" t="s">
        <v>262</v>
      </c>
      <c r="I610" s="2209"/>
      <c r="J610" s="473">
        <v>1.7759322424019811E-3</v>
      </c>
      <c r="K610" s="468"/>
      <c r="L610" s="468"/>
      <c r="M610" s="2209" t="s">
        <v>227</v>
      </c>
      <c r="N610" s="2209"/>
      <c r="O610" s="474">
        <v>2.8107709809760739E-2</v>
      </c>
      <c r="P610" s="468"/>
      <c r="Q610" s="468"/>
      <c r="U610" s="211"/>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210" t="s">
        <v>189</v>
      </c>
      <c r="D611" s="2209"/>
      <c r="E611" s="490" t="s">
        <v>190</v>
      </c>
      <c r="F611" s="468"/>
      <c r="G611" s="468"/>
      <c r="H611" s="2209" t="s">
        <v>239</v>
      </c>
      <c r="I611" s="2209"/>
      <c r="J611" s="473">
        <v>-1.9408230704912804E-2</v>
      </c>
      <c r="K611" s="468"/>
      <c r="L611" s="468"/>
      <c r="M611" s="2209" t="s">
        <v>233</v>
      </c>
      <c r="N611" s="2209"/>
      <c r="O611" s="474">
        <v>1.0598523908714576E-2</v>
      </c>
      <c r="P611" s="468"/>
      <c r="Q611" s="468"/>
      <c r="U611" s="211"/>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210" t="s">
        <v>190</v>
      </c>
      <c r="D612" s="2209"/>
      <c r="E612" s="491">
        <v>1.0000000000000002</v>
      </c>
      <c r="F612" s="468"/>
      <c r="G612" s="468"/>
      <c r="H612" s="2209" t="s">
        <v>192</v>
      </c>
      <c r="I612" s="2209"/>
      <c r="J612" s="473">
        <v>2.0850104547387879E-2</v>
      </c>
      <c r="K612" s="468"/>
      <c r="L612" s="468"/>
      <c r="M612" s="2209" t="s">
        <v>251</v>
      </c>
      <c r="N612" s="2209"/>
      <c r="O612" s="474">
        <v>2.3905499694655448E-3</v>
      </c>
      <c r="P612" s="468"/>
      <c r="Q612" s="468"/>
      <c r="U612" s="211"/>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210"/>
      <c r="D613" s="2209"/>
      <c r="E613" s="468"/>
      <c r="F613" s="468"/>
      <c r="G613" s="468"/>
      <c r="H613" s="2209" t="s">
        <v>248</v>
      </c>
      <c r="I613" s="2209"/>
      <c r="J613" s="473">
        <v>7.1071055049727432E-3</v>
      </c>
      <c r="K613" s="468"/>
      <c r="L613" s="468"/>
      <c r="M613" s="2209" t="s">
        <v>236</v>
      </c>
      <c r="N613" s="2209"/>
      <c r="O613" s="474">
        <v>-2.3987992372465242E-2</v>
      </c>
      <c r="P613" s="468"/>
      <c r="Q613" s="468"/>
      <c r="U613" s="211"/>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210"/>
      <c r="D614" s="2209"/>
      <c r="E614" s="468"/>
      <c r="F614" s="468"/>
      <c r="G614" s="468"/>
      <c r="H614" s="2209" t="s">
        <v>227</v>
      </c>
      <c r="I614" s="2209"/>
      <c r="J614" s="473">
        <v>4.1323302000656002E-2</v>
      </c>
      <c r="K614" s="468"/>
      <c r="L614" s="468"/>
      <c r="M614" s="2209" t="s">
        <v>210</v>
      </c>
      <c r="N614" s="2209"/>
      <c r="O614" s="474">
        <v>-7.0044116046732829E-2</v>
      </c>
      <c r="P614" s="468"/>
      <c r="Q614" s="468"/>
      <c r="U614" s="211"/>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210"/>
      <c r="D615" s="2209"/>
      <c r="E615" s="468"/>
      <c r="F615" s="468"/>
      <c r="G615" s="468"/>
      <c r="H615" s="2209" t="s">
        <v>233</v>
      </c>
      <c r="I615" s="2209"/>
      <c r="J615" s="473">
        <v>2.3502585141860027E-2</v>
      </c>
      <c r="K615" s="468"/>
      <c r="L615" s="468"/>
      <c r="M615" s="2209" t="s">
        <v>265</v>
      </c>
      <c r="N615" s="2209"/>
      <c r="O615" s="474">
        <v>-5.8953569095929896E-5</v>
      </c>
      <c r="P615" s="468"/>
      <c r="Q615" s="468"/>
      <c r="U615" s="211"/>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210"/>
      <c r="D616" s="2209"/>
      <c r="E616" s="468"/>
      <c r="F616" s="468"/>
      <c r="G616" s="468"/>
      <c r="H616" s="2209" t="s">
        <v>251</v>
      </c>
      <c r="I616" s="2209"/>
      <c r="J616" s="473">
        <v>6.0363842545025255E-3</v>
      </c>
      <c r="K616" s="468"/>
      <c r="L616" s="468"/>
      <c r="M616" s="2209" t="s">
        <v>242</v>
      </c>
      <c r="N616" s="2209"/>
      <c r="O616" s="474">
        <v>1.1823769531642292E-2</v>
      </c>
      <c r="P616" s="468"/>
      <c r="Q616" s="468"/>
      <c r="U616" s="211"/>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210"/>
      <c r="D617" s="2209"/>
      <c r="E617" s="468"/>
      <c r="F617" s="468"/>
      <c r="G617" s="468"/>
      <c r="H617" s="2209" t="s">
        <v>236</v>
      </c>
      <c r="I617" s="2209"/>
      <c r="J617" s="473">
        <v>-2.2189842497761639E-2</v>
      </c>
      <c r="K617" s="468"/>
      <c r="L617" s="468"/>
      <c r="M617" s="2209" t="s">
        <v>234</v>
      </c>
      <c r="N617" s="2209"/>
      <c r="O617" s="474">
        <v>4.5223786334182982E-2</v>
      </c>
      <c r="P617" s="468"/>
      <c r="Q617" s="468"/>
      <c r="U617" s="211"/>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210"/>
      <c r="D618" s="2209"/>
      <c r="E618" s="468"/>
      <c r="F618" s="468"/>
      <c r="G618" s="468"/>
      <c r="H618" s="2209" t="s">
        <v>210</v>
      </c>
      <c r="I618" s="2209"/>
      <c r="J618" s="473">
        <v>-5.9097007312013172E-2</v>
      </c>
      <c r="K618" s="468"/>
      <c r="L618" s="468"/>
      <c r="M618" s="2209" t="s">
        <v>269</v>
      </c>
      <c r="N618" s="2209"/>
      <c r="O618" s="474">
        <v>1.3166738839892937E-2</v>
      </c>
      <c r="P618" s="468"/>
      <c r="Q618" s="468"/>
      <c r="U618" s="211"/>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210"/>
      <c r="D619" s="2209"/>
      <c r="E619" s="468"/>
      <c r="F619" s="468"/>
      <c r="G619" s="468"/>
      <c r="H619" s="2209" t="s">
        <v>265</v>
      </c>
      <c r="I619" s="2209"/>
      <c r="J619" s="473">
        <v>-1.0544060270160117E-2</v>
      </c>
      <c r="K619" s="468"/>
      <c r="L619" s="468"/>
      <c r="M619" s="2209" t="s">
        <v>240</v>
      </c>
      <c r="N619" s="2209"/>
      <c r="O619" s="474">
        <v>1.6222337805101444E-2</v>
      </c>
      <c r="P619" s="468"/>
      <c r="Q619" s="468"/>
      <c r="U619" s="211"/>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210"/>
      <c r="D620" s="2209"/>
      <c r="E620" s="468"/>
      <c r="F620" s="468"/>
      <c r="G620" s="468"/>
      <c r="H620" s="2209" t="s">
        <v>242</v>
      </c>
      <c r="I620" s="2209"/>
      <c r="J620" s="473">
        <v>-2.5923743899106386E-2</v>
      </c>
      <c r="K620" s="468"/>
      <c r="L620" s="468"/>
      <c r="M620" s="2209" t="s">
        <v>264</v>
      </c>
      <c r="N620" s="2209"/>
      <c r="O620" s="474">
        <v>3.2707170257329859E-3</v>
      </c>
      <c r="P620" s="468"/>
      <c r="Q620" s="468"/>
      <c r="U620" s="211"/>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210"/>
      <c r="D621" s="2209"/>
      <c r="E621" s="468"/>
      <c r="F621" s="468"/>
      <c r="G621" s="468"/>
      <c r="H621" s="2209" t="s">
        <v>234</v>
      </c>
      <c r="I621" s="2209"/>
      <c r="J621" s="473">
        <v>-2.0290035305375164E-3</v>
      </c>
      <c r="K621" s="468"/>
      <c r="L621" s="468"/>
      <c r="M621" s="2209" t="s">
        <v>263</v>
      </c>
      <c r="N621" s="2209"/>
      <c r="O621" s="474">
        <v>1.7573759886218079E-3</v>
      </c>
      <c r="P621" s="468"/>
      <c r="Q621" s="468"/>
      <c r="U621" s="211"/>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210"/>
      <c r="D622" s="2209"/>
      <c r="E622" s="468"/>
      <c r="F622" s="468"/>
      <c r="G622" s="468"/>
      <c r="H622" s="2209" t="s">
        <v>269</v>
      </c>
      <c r="I622" s="2209"/>
      <c r="J622" s="473">
        <v>5.1450001878743279E-5</v>
      </c>
      <c r="K622" s="468"/>
      <c r="L622" s="468"/>
      <c r="M622" s="2209" t="s">
        <v>238</v>
      </c>
      <c r="N622" s="2209"/>
      <c r="O622" s="474">
        <v>-2.9682647274462452E-2</v>
      </c>
      <c r="P622" s="468"/>
      <c r="Q622" s="468"/>
      <c r="U622" s="211"/>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210"/>
      <c r="D623" s="2209"/>
      <c r="E623" s="468"/>
      <c r="F623" s="468"/>
      <c r="G623" s="468"/>
      <c r="H623" s="2209" t="s">
        <v>240</v>
      </c>
      <c r="I623" s="2209"/>
      <c r="J623" s="473">
        <v>-2.7107713432368771E-2</v>
      </c>
      <c r="K623" s="468"/>
      <c r="L623" s="468"/>
      <c r="M623" s="2209" t="s">
        <v>216</v>
      </c>
      <c r="N623" s="2209"/>
      <c r="O623" s="474">
        <v>6.2010514666036326E-2</v>
      </c>
      <c r="P623" s="468"/>
      <c r="Q623" s="468"/>
      <c r="U623" s="211"/>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210"/>
      <c r="D624" s="2209"/>
      <c r="E624" s="468"/>
      <c r="F624" s="468"/>
      <c r="G624" s="468"/>
      <c r="H624" s="2209" t="s">
        <v>264</v>
      </c>
      <c r="I624" s="2209"/>
      <c r="J624" s="473">
        <v>-1.583711172650382E-2</v>
      </c>
      <c r="K624" s="468"/>
      <c r="L624" s="468"/>
      <c r="M624" s="2209" t="s">
        <v>205</v>
      </c>
      <c r="N624" s="2209"/>
      <c r="O624" s="474">
        <v>8.0743112607337353E-2</v>
      </c>
      <c r="P624" s="468"/>
      <c r="Q624" s="468"/>
      <c r="U624" s="211"/>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210"/>
      <c r="D625" s="2209"/>
      <c r="E625" s="468"/>
      <c r="F625" s="468"/>
      <c r="G625" s="468"/>
      <c r="H625" s="2209" t="s">
        <v>263</v>
      </c>
      <c r="I625" s="2209"/>
      <c r="J625" s="473">
        <v>-7.7223326681123347E-3</v>
      </c>
      <c r="K625" s="468"/>
      <c r="L625" s="468"/>
      <c r="M625" s="2209" t="s">
        <v>245</v>
      </c>
      <c r="N625" s="2209"/>
      <c r="O625" s="474">
        <v>1.4396370582515599E-2</v>
      </c>
      <c r="P625" s="468"/>
      <c r="Q625" s="468"/>
      <c r="U625" s="211"/>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210"/>
      <c r="D626" s="2209"/>
      <c r="E626" s="468"/>
      <c r="F626" s="468"/>
      <c r="G626" s="468"/>
      <c r="H626" s="2209" t="s">
        <v>238</v>
      </c>
      <c r="I626" s="2209"/>
      <c r="J626" s="473">
        <v>-2.0614836640077069E-2</v>
      </c>
      <c r="K626" s="468"/>
      <c r="L626" s="468"/>
      <c r="M626" s="2209" t="s">
        <v>231</v>
      </c>
      <c r="N626" s="2209"/>
      <c r="O626" s="474">
        <v>3.8352385498069422E-2</v>
      </c>
      <c r="P626" s="468"/>
      <c r="Q626" s="468"/>
      <c r="U626" s="211"/>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210"/>
      <c r="D627" s="2209"/>
      <c r="E627" s="468"/>
      <c r="F627" s="468"/>
      <c r="G627" s="468"/>
      <c r="H627" s="2209" t="s">
        <v>216</v>
      </c>
      <c r="I627" s="2209"/>
      <c r="J627" s="473">
        <v>-9.1563232719110927E-4</v>
      </c>
      <c r="K627" s="468"/>
      <c r="L627" s="468"/>
      <c r="M627" s="2209" t="s">
        <v>273</v>
      </c>
      <c r="N627" s="2209"/>
      <c r="O627" s="474">
        <v>1.0195221576991672E-2</v>
      </c>
      <c r="P627" s="468"/>
      <c r="Q627" s="468"/>
      <c r="U627" s="211"/>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210"/>
      <c r="D628" s="2209"/>
      <c r="E628" s="468"/>
      <c r="F628" s="468"/>
      <c r="G628" s="468"/>
      <c r="H628" s="2209" t="s">
        <v>205</v>
      </c>
      <c r="I628" s="2209"/>
      <c r="J628" s="473">
        <v>7.2983914360497976E-2</v>
      </c>
      <c r="K628" s="468"/>
      <c r="L628" s="468"/>
      <c r="M628" s="2209" t="s">
        <v>253</v>
      </c>
      <c r="N628" s="2209"/>
      <c r="O628" s="474">
        <v>8.5004583416908881E-3</v>
      </c>
      <c r="P628" s="468"/>
      <c r="Q628" s="468"/>
      <c r="U628" s="211"/>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210"/>
      <c r="D629" s="2209"/>
      <c r="E629" s="468"/>
      <c r="F629" s="468"/>
      <c r="G629" s="468"/>
      <c r="H629" s="2209" t="s">
        <v>245</v>
      </c>
      <c r="I629" s="2209"/>
      <c r="J629" s="473">
        <v>1.1433691794753984E-2</v>
      </c>
      <c r="K629" s="468"/>
      <c r="L629" s="468"/>
      <c r="M629" s="2209" t="s">
        <v>268</v>
      </c>
      <c r="N629" s="2209"/>
      <c r="O629" s="474">
        <v>2.3410583173488395E-3</v>
      </c>
      <c r="P629" s="468"/>
      <c r="Q629" s="468"/>
      <c r="U629" s="211"/>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210"/>
      <c r="D630" s="2209"/>
      <c r="E630" s="468"/>
      <c r="F630" s="468"/>
      <c r="G630" s="468"/>
      <c r="H630" s="2209" t="s">
        <v>244</v>
      </c>
      <c r="I630" s="2209"/>
      <c r="J630" s="473">
        <v>1.5233025713312465E-2</v>
      </c>
      <c r="K630" s="468"/>
      <c r="L630" s="468"/>
      <c r="M630" s="2209" t="s">
        <v>199</v>
      </c>
      <c r="N630" s="2209"/>
      <c r="O630" s="474">
        <v>9.2648073278241247E-2</v>
      </c>
      <c r="P630" s="468"/>
      <c r="Q630" s="468"/>
      <c r="U630" s="211"/>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210"/>
      <c r="D631" s="2209"/>
      <c r="E631" s="468"/>
      <c r="F631" s="468"/>
      <c r="G631" s="468"/>
      <c r="H631" s="2209" t="s">
        <v>231</v>
      </c>
      <c r="I631" s="2209"/>
      <c r="J631" s="473">
        <v>2.1653805237456646E-2</v>
      </c>
      <c r="K631" s="468"/>
      <c r="L631" s="468"/>
      <c r="M631" s="2209" t="s">
        <v>202</v>
      </c>
      <c r="N631" s="2209"/>
      <c r="O631" s="474">
        <v>-7.4057961506329706E-2</v>
      </c>
      <c r="P631" s="468"/>
      <c r="Q631" s="468"/>
      <c r="U631" s="211"/>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210"/>
      <c r="D632" s="2209"/>
      <c r="E632" s="468"/>
      <c r="F632" s="468"/>
      <c r="G632" s="468"/>
      <c r="H632" s="2209" t="s">
        <v>273</v>
      </c>
      <c r="I632" s="2209"/>
      <c r="J632" s="473">
        <v>-5.6889239261543826E-3</v>
      </c>
      <c r="K632" s="468"/>
      <c r="L632" s="468"/>
      <c r="M632" s="2209" t="s">
        <v>250</v>
      </c>
      <c r="N632" s="2209"/>
      <c r="O632" s="474">
        <v>-8.1869804678326528E-3</v>
      </c>
      <c r="P632" s="468"/>
      <c r="Q632" s="468"/>
      <c r="U632" s="211"/>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210"/>
      <c r="D633" s="2209"/>
      <c r="E633" s="468"/>
      <c r="F633" s="468"/>
      <c r="G633" s="468"/>
      <c r="H633" s="2209" t="s">
        <v>253</v>
      </c>
      <c r="I633" s="2209"/>
      <c r="J633" s="473">
        <v>6.8077605449486439E-3</v>
      </c>
      <c r="K633" s="468"/>
      <c r="L633" s="468"/>
      <c r="M633" s="2209" t="s">
        <v>274</v>
      </c>
      <c r="N633" s="2209"/>
      <c r="O633" s="474">
        <v>-1.4595126621585037E-4</v>
      </c>
      <c r="P633" s="468"/>
      <c r="Q633" s="468"/>
      <c r="U633" s="211"/>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210"/>
      <c r="D634" s="2209"/>
      <c r="E634" s="468"/>
      <c r="F634" s="468"/>
      <c r="G634" s="468"/>
      <c r="H634" s="2209" t="s">
        <v>260</v>
      </c>
      <c r="I634" s="2209"/>
      <c r="J634" s="473">
        <v>5.3059163698155037E-3</v>
      </c>
      <c r="K634" s="468"/>
      <c r="L634" s="468"/>
      <c r="M634" s="2209" t="s">
        <v>256</v>
      </c>
      <c r="N634" s="2209"/>
      <c r="O634" s="474">
        <v>-1.1333638159779747E-2</v>
      </c>
      <c r="P634" s="468"/>
      <c r="Q634" s="468"/>
      <c r="U634" s="211"/>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210"/>
      <c r="D635" s="2209"/>
      <c r="E635" s="468"/>
      <c r="F635" s="468"/>
      <c r="G635" s="468"/>
      <c r="H635" s="2209" t="s">
        <v>268</v>
      </c>
      <c r="I635" s="2209"/>
      <c r="J635" s="473">
        <v>2.540261116762092E-3</v>
      </c>
      <c r="K635" s="468"/>
      <c r="L635" s="468"/>
      <c r="M635" s="2209" t="s">
        <v>271</v>
      </c>
      <c r="N635" s="2209"/>
      <c r="O635" s="474">
        <v>1.1885731977594037E-2</v>
      </c>
      <c r="P635" s="468"/>
      <c r="Q635" s="468"/>
      <c r="U635" s="211"/>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210"/>
      <c r="D636" s="2209"/>
      <c r="E636" s="468"/>
      <c r="F636" s="468"/>
      <c r="G636" s="468"/>
      <c r="H636" s="2209" t="s">
        <v>199</v>
      </c>
      <c r="I636" s="2209"/>
      <c r="J636" s="473">
        <v>7.1867029910298003E-2</v>
      </c>
      <c r="K636" s="468"/>
      <c r="L636" s="468"/>
      <c r="M636" s="2209" t="s">
        <v>275</v>
      </c>
      <c r="N636" s="2209"/>
      <c r="O636" s="474">
        <v>-4.8763165321179811E-4</v>
      </c>
      <c r="P636" s="468"/>
      <c r="Q636" s="468"/>
      <c r="U636" s="211"/>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210"/>
      <c r="D637" s="2209"/>
      <c r="E637" s="468"/>
      <c r="F637" s="468"/>
      <c r="G637" s="468"/>
      <c r="H637" s="2209" t="s">
        <v>202</v>
      </c>
      <c r="I637" s="2209"/>
      <c r="J637" s="473">
        <v>-7.2007417239639257E-2</v>
      </c>
      <c r="K637" s="468"/>
      <c r="L637" s="468"/>
      <c r="M637" s="2209" t="s">
        <v>191</v>
      </c>
      <c r="N637" s="2209"/>
      <c r="O637" s="474">
        <v>4.8862261085489127E-2</v>
      </c>
      <c r="P637" s="468"/>
      <c r="Q637" s="468"/>
      <c r="U637" s="211"/>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210"/>
      <c r="D638" s="2209"/>
      <c r="E638" s="468"/>
      <c r="F638" s="468"/>
      <c r="G638" s="468"/>
      <c r="H638" s="2209" t="s">
        <v>250</v>
      </c>
      <c r="I638" s="2209"/>
      <c r="J638" s="473">
        <v>-1.8377960042722623E-2</v>
      </c>
      <c r="K638" s="468"/>
      <c r="L638" s="468"/>
      <c r="M638" s="2209" t="s">
        <v>208</v>
      </c>
      <c r="N638" s="2209"/>
      <c r="O638" s="474">
        <v>3.8689966215201717E-2</v>
      </c>
      <c r="P638" s="468"/>
      <c r="Q638" s="468"/>
      <c r="U638" s="211"/>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210"/>
      <c r="D639" s="2209"/>
      <c r="E639" s="468"/>
      <c r="F639" s="468"/>
      <c r="G639" s="468"/>
      <c r="H639" s="2209" t="s">
        <v>256</v>
      </c>
      <c r="I639" s="2209"/>
      <c r="J639" s="473">
        <v>-7.5535041864384653E-3</v>
      </c>
      <c r="K639" s="468"/>
      <c r="L639" s="468"/>
      <c r="M639" s="2209" t="s">
        <v>195</v>
      </c>
      <c r="N639" s="2209"/>
      <c r="O639" s="474">
        <v>5.261639971134574E-2</v>
      </c>
      <c r="P639" s="468"/>
      <c r="Q639" s="468"/>
      <c r="U639" s="211"/>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210"/>
      <c r="D640" s="2209"/>
      <c r="E640" s="468"/>
      <c r="F640" s="468"/>
      <c r="G640" s="468"/>
      <c r="H640" s="2209" t="s">
        <v>271</v>
      </c>
      <c r="I640" s="2209"/>
      <c r="J640" s="473">
        <v>4.7268462224490616E-3</v>
      </c>
      <c r="K640" s="468"/>
      <c r="L640" s="468"/>
      <c r="M640" s="2209" t="s">
        <v>197</v>
      </c>
      <c r="N640" s="2209"/>
      <c r="O640" s="474">
        <v>4.5515446701871382E-2</v>
      </c>
      <c r="P640" s="468"/>
      <c r="Q640" s="468"/>
      <c r="U640" s="211"/>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210"/>
      <c r="D641" s="2209"/>
      <c r="E641" s="468"/>
      <c r="F641" s="468"/>
      <c r="G641" s="468"/>
      <c r="H641" s="2209" t="s">
        <v>270</v>
      </c>
      <c r="I641" s="2209"/>
      <c r="J641" s="473">
        <v>3.2492456068284135E-3</v>
      </c>
      <c r="K641" s="468"/>
      <c r="L641" s="468"/>
      <c r="M641" s="2209" t="s">
        <v>219</v>
      </c>
      <c r="N641" s="2209"/>
      <c r="O641" s="474">
        <v>4.1116992708454522E-2</v>
      </c>
      <c r="P641" s="468"/>
      <c r="Q641" s="468"/>
      <c r="U641" s="211"/>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210"/>
      <c r="D642" s="2209"/>
      <c r="E642" s="468"/>
      <c r="F642" s="468"/>
      <c r="G642" s="468"/>
      <c r="H642" s="2209" t="s">
        <v>275</v>
      </c>
      <c r="I642" s="2209"/>
      <c r="J642" s="473">
        <v>-5.1665465516002596E-3</v>
      </c>
      <c r="K642" s="468"/>
      <c r="L642" s="468"/>
      <c r="M642" s="2209" t="s">
        <v>209</v>
      </c>
      <c r="N642" s="2209"/>
      <c r="O642" s="474">
        <v>3.3213422838582557E-2</v>
      </c>
      <c r="P642" s="468"/>
      <c r="Q642" s="468"/>
      <c r="U642" s="211"/>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210"/>
      <c r="D643" s="2209"/>
      <c r="E643" s="468"/>
      <c r="F643" s="468"/>
      <c r="G643" s="468"/>
      <c r="H643" s="2209" t="s">
        <v>191</v>
      </c>
      <c r="I643" s="2209"/>
      <c r="J643" s="473">
        <v>9.3496355708161366E-2</v>
      </c>
      <c r="K643" s="468"/>
      <c r="L643" s="468"/>
      <c r="M643" s="2209" t="s">
        <v>221</v>
      </c>
      <c r="N643" s="2209"/>
      <c r="O643" s="474">
        <v>4.536287890865346E-2</v>
      </c>
      <c r="P643" s="468"/>
      <c r="Q643" s="468"/>
      <c r="U643" s="211"/>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210"/>
      <c r="D644" s="2209"/>
      <c r="E644" s="468"/>
      <c r="F644" s="468"/>
      <c r="G644" s="468"/>
      <c r="H644" s="2209" t="s">
        <v>208</v>
      </c>
      <c r="I644" s="2209"/>
      <c r="J644" s="473">
        <v>7.0777840307329337E-2</v>
      </c>
      <c r="K644" s="468"/>
      <c r="L644" s="468"/>
      <c r="M644" s="2209" t="s">
        <v>194</v>
      </c>
      <c r="N644" s="2209"/>
      <c r="O644" s="474">
        <v>3.531709168035134E-2</v>
      </c>
      <c r="P644" s="468"/>
      <c r="Q644" s="468"/>
      <c r="U644" s="211"/>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210"/>
      <c r="D645" s="2209"/>
      <c r="E645" s="468"/>
      <c r="F645" s="468"/>
      <c r="G645" s="468"/>
      <c r="H645" s="2209" t="s">
        <v>195</v>
      </c>
      <c r="I645" s="2209"/>
      <c r="J645" s="473">
        <v>8.9404009463209574E-2</v>
      </c>
      <c r="K645" s="468"/>
      <c r="L645" s="468"/>
      <c r="M645" s="2209" t="s">
        <v>232</v>
      </c>
      <c r="N645" s="2209"/>
      <c r="O645" s="474">
        <v>3.9714919916228582E-3</v>
      </c>
      <c r="P645" s="468"/>
      <c r="Q645" s="468"/>
      <c r="U645" s="211"/>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210"/>
      <c r="D646" s="2209"/>
      <c r="E646" s="468"/>
      <c r="F646" s="468"/>
      <c r="G646" s="468"/>
      <c r="H646" s="2209" t="s">
        <v>197</v>
      </c>
      <c r="I646" s="2209"/>
      <c r="J646" s="473">
        <v>8.7528026113573215E-2</v>
      </c>
      <c r="K646" s="468"/>
      <c r="L646" s="468"/>
      <c r="M646" s="2209" t="s">
        <v>226</v>
      </c>
      <c r="N646" s="2209"/>
      <c r="O646" s="474">
        <v>-5.3459045019873773E-2</v>
      </c>
      <c r="P646" s="468"/>
      <c r="Q646" s="468"/>
      <c r="U646" s="211"/>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210"/>
      <c r="D647" s="2209"/>
      <c r="E647" s="468"/>
      <c r="F647" s="468"/>
      <c r="G647" s="468"/>
      <c r="H647" s="2209" t="s">
        <v>219</v>
      </c>
      <c r="I647" s="2209"/>
      <c r="J647" s="473">
        <v>5.7347434447701663E-2</v>
      </c>
      <c r="K647" s="468"/>
      <c r="L647" s="468"/>
      <c r="M647" s="2209" t="s">
        <v>211</v>
      </c>
      <c r="N647" s="2209"/>
      <c r="O647" s="474">
        <v>3.2948515980246729E-2</v>
      </c>
      <c r="P647" s="468"/>
      <c r="Q647" s="468"/>
      <c r="U647" s="211"/>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210"/>
      <c r="D648" s="2209"/>
      <c r="E648" s="468"/>
      <c r="F648" s="468"/>
      <c r="G648" s="468"/>
      <c r="H648" s="2209" t="s">
        <v>209</v>
      </c>
      <c r="I648" s="2209"/>
      <c r="J648" s="473">
        <v>6.5739328707497768E-2</v>
      </c>
      <c r="K648" s="468"/>
      <c r="L648" s="468"/>
      <c r="M648" s="2209" t="s">
        <v>225</v>
      </c>
      <c r="N648" s="2209"/>
      <c r="O648" s="474">
        <v>3.585827956152092E-2</v>
      </c>
      <c r="P648" s="468"/>
      <c r="Q648" s="468"/>
      <c r="U648" s="211"/>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210"/>
      <c r="D649" s="2209"/>
      <c r="E649" s="468"/>
      <c r="F649" s="468"/>
      <c r="G649" s="468"/>
      <c r="H649" s="2209" t="s">
        <v>221</v>
      </c>
      <c r="I649" s="2209"/>
      <c r="J649" s="473">
        <v>5.5195771101938497E-2</v>
      </c>
      <c r="K649" s="468"/>
      <c r="L649" s="468"/>
      <c r="M649" s="2209" t="s">
        <v>235</v>
      </c>
      <c r="N649" s="2209"/>
      <c r="O649" s="474">
        <v>1.7818326259028752E-2</v>
      </c>
      <c r="P649" s="468"/>
      <c r="Q649" s="468"/>
      <c r="U649" s="211"/>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210"/>
      <c r="D650" s="2209"/>
      <c r="E650" s="468"/>
      <c r="F650" s="468"/>
      <c r="G650" s="468"/>
      <c r="H650" s="2209" t="s">
        <v>194</v>
      </c>
      <c r="I650" s="2209"/>
      <c r="J650" s="473">
        <v>8.7547187153892925E-2</v>
      </c>
      <c r="K650" s="468"/>
      <c r="L650" s="468"/>
      <c r="M650" s="2209" t="s">
        <v>203</v>
      </c>
      <c r="N650" s="2209"/>
      <c r="O650" s="474">
        <v>3.1381769464745884E-2</v>
      </c>
      <c r="P650" s="468"/>
      <c r="Q650" s="468"/>
      <c r="U650" s="211"/>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210"/>
      <c r="D651" s="2209"/>
      <c r="E651" s="468"/>
      <c r="F651" s="468"/>
      <c r="G651" s="468"/>
      <c r="H651" s="2209" t="s">
        <v>232</v>
      </c>
      <c r="I651" s="2209"/>
      <c r="J651" s="473">
        <v>3.0310370203840697E-2</v>
      </c>
      <c r="K651" s="468"/>
      <c r="L651" s="468"/>
      <c r="M651" s="2209" t="s">
        <v>201</v>
      </c>
      <c r="N651" s="2209"/>
      <c r="O651" s="474">
        <v>4.3934205665964912E-2</v>
      </c>
      <c r="P651" s="468"/>
      <c r="Q651" s="468"/>
      <c r="U651" s="211"/>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210"/>
      <c r="D652" s="2209"/>
      <c r="E652" s="468"/>
      <c r="F652" s="468"/>
      <c r="G652" s="468"/>
      <c r="H652" s="2209" t="s">
        <v>226</v>
      </c>
      <c r="I652" s="2209"/>
      <c r="J652" s="473">
        <v>-3.1392745717243688E-2</v>
      </c>
      <c r="K652" s="468"/>
      <c r="L652" s="468"/>
      <c r="M652" s="2209" t="s">
        <v>212</v>
      </c>
      <c r="N652" s="2209"/>
      <c r="O652" s="474">
        <v>-3.8767718316131514E-3</v>
      </c>
      <c r="P652" s="468"/>
      <c r="Q652" s="468"/>
      <c r="U652" s="211"/>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210"/>
      <c r="D653" s="2209"/>
      <c r="E653" s="468"/>
      <c r="F653" s="468"/>
      <c r="G653" s="468"/>
      <c r="H653" s="2209" t="s">
        <v>211</v>
      </c>
      <c r="I653" s="2209"/>
      <c r="J653" s="473">
        <v>6.235386145071705E-2</v>
      </c>
      <c r="K653" s="468"/>
      <c r="L653" s="468"/>
      <c r="M653" s="2209" t="s">
        <v>213</v>
      </c>
      <c r="N653" s="2209"/>
      <c r="O653" s="474">
        <v>-6.4485258883913293E-2</v>
      </c>
      <c r="P653" s="468"/>
      <c r="Q653" s="468"/>
      <c r="U653" s="211"/>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210"/>
      <c r="D654" s="2209"/>
      <c r="E654" s="468"/>
      <c r="F654" s="468"/>
      <c r="G654" s="468"/>
      <c r="H654" s="2209" t="s">
        <v>225</v>
      </c>
      <c r="I654" s="2209"/>
      <c r="J654" s="473">
        <v>4.4237015034574521E-2</v>
      </c>
      <c r="K654" s="468"/>
      <c r="L654" s="468"/>
      <c r="M654" s="2209" t="s">
        <v>277</v>
      </c>
      <c r="N654" s="2209"/>
      <c r="O654" s="474">
        <v>-1.0475217914133909E-2</v>
      </c>
      <c r="P654" s="468"/>
      <c r="Q654" s="468"/>
      <c r="U654" s="211"/>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210"/>
      <c r="D655" s="2209"/>
      <c r="E655" s="468"/>
      <c r="F655" s="468"/>
      <c r="G655" s="468"/>
      <c r="H655" s="2209" t="s">
        <v>235</v>
      </c>
      <c r="I655" s="2209"/>
      <c r="J655" s="473">
        <v>2.1047792268644474E-2</v>
      </c>
      <c r="K655" s="468"/>
      <c r="L655" s="468"/>
      <c r="M655" s="2209" t="s">
        <v>281</v>
      </c>
      <c r="N655" s="2209"/>
      <c r="O655" s="474">
        <v>-8.2944360715029291E-3</v>
      </c>
      <c r="P655" s="468"/>
      <c r="Q655" s="468"/>
      <c r="U655" s="211"/>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210"/>
      <c r="D656" s="2209"/>
      <c r="E656" s="468"/>
      <c r="F656" s="468"/>
      <c r="G656" s="468"/>
      <c r="H656" s="2209" t="s">
        <v>203</v>
      </c>
      <c r="I656" s="2209"/>
      <c r="J656" s="473">
        <v>7.6027201984002007E-2</v>
      </c>
      <c r="K656" s="468"/>
      <c r="L656" s="468"/>
      <c r="M656" s="2209" t="s">
        <v>224</v>
      </c>
      <c r="N656" s="2209"/>
      <c r="O656" s="474">
        <v>5.5652220305455552E-2</v>
      </c>
      <c r="P656" s="468"/>
      <c r="Q656" s="468"/>
      <c r="U656" s="211"/>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210"/>
      <c r="D657" s="2209"/>
      <c r="E657" s="468"/>
      <c r="F657" s="468"/>
      <c r="G657" s="468"/>
      <c r="H657" s="2209" t="s">
        <v>201</v>
      </c>
      <c r="I657" s="2209"/>
      <c r="J657" s="473">
        <v>8.1744512272279579E-2</v>
      </c>
      <c r="K657" s="468"/>
      <c r="L657" s="468"/>
      <c r="M657" s="2209" t="s">
        <v>247</v>
      </c>
      <c r="N657" s="2209"/>
      <c r="O657" s="474">
        <v>-3.4560938273189797E-2</v>
      </c>
      <c r="P657" s="468"/>
      <c r="Q657" s="468"/>
      <c r="U657" s="211"/>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210"/>
      <c r="D658" s="2209"/>
      <c r="E658" s="468"/>
      <c r="F658" s="468"/>
      <c r="G658" s="468"/>
      <c r="H658" s="2209" t="s">
        <v>212</v>
      </c>
      <c r="I658" s="2209"/>
      <c r="J658" s="473">
        <v>6.3053021463548187E-2</v>
      </c>
      <c r="K658" s="468"/>
      <c r="L658" s="468"/>
      <c r="M658" s="2209" t="s">
        <v>261</v>
      </c>
      <c r="N658" s="2209"/>
      <c r="O658" s="474">
        <v>-2.1410671437977678E-2</v>
      </c>
      <c r="P658" s="468"/>
      <c r="Q658" s="468"/>
      <c r="U658" s="211"/>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210"/>
      <c r="D659" s="2209"/>
      <c r="E659" s="468"/>
      <c r="F659" s="468"/>
      <c r="G659" s="468"/>
      <c r="H659" s="2209" t="s">
        <v>213</v>
      </c>
      <c r="I659" s="2209"/>
      <c r="J659" s="473">
        <v>-3.3175402946681531E-2</v>
      </c>
      <c r="K659" s="468"/>
      <c r="L659" s="468"/>
      <c r="M659" s="2209" t="s">
        <v>252</v>
      </c>
      <c r="N659" s="2209"/>
      <c r="O659" s="474">
        <v>-3.0934323787026562E-2</v>
      </c>
      <c r="P659" s="468"/>
      <c r="Q659" s="468"/>
      <c r="U659" s="211"/>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210"/>
      <c r="D660" s="2209"/>
      <c r="E660" s="468"/>
      <c r="F660" s="468"/>
      <c r="G660" s="468"/>
      <c r="H660" s="2209" t="s">
        <v>277</v>
      </c>
      <c r="I660" s="2209"/>
      <c r="J660" s="473">
        <v>-5.8101742453197189E-3</v>
      </c>
      <c r="K660" s="468"/>
      <c r="L660" s="468"/>
      <c r="M660" s="2209" t="s">
        <v>196</v>
      </c>
      <c r="N660" s="2209"/>
      <c r="O660" s="474">
        <v>0.10302358795023538</v>
      </c>
      <c r="P660" s="468"/>
      <c r="Q660" s="468"/>
      <c r="U660" s="211"/>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210"/>
      <c r="D661" s="2209"/>
      <c r="E661" s="468"/>
      <c r="F661" s="468"/>
      <c r="G661" s="468"/>
      <c r="H661" s="2209" t="s">
        <v>281</v>
      </c>
      <c r="I661" s="2209"/>
      <c r="J661" s="473">
        <v>4.6757798562624044E-3</v>
      </c>
      <c r="K661" s="468"/>
      <c r="L661" s="468"/>
      <c r="M661" s="2209" t="s">
        <v>214</v>
      </c>
      <c r="N661" s="2209"/>
      <c r="O661" s="474">
        <v>-6.393267630083399E-2</v>
      </c>
      <c r="P661" s="468"/>
      <c r="Q661" s="468"/>
      <c r="U661" s="211"/>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210"/>
      <c r="D662" s="2209"/>
      <c r="E662" s="468"/>
      <c r="F662" s="468"/>
      <c r="G662" s="468"/>
      <c r="H662" s="2209" t="s">
        <v>224</v>
      </c>
      <c r="I662" s="2209"/>
      <c r="J662" s="473">
        <v>9.0276059640837687E-3</v>
      </c>
      <c r="K662" s="468"/>
      <c r="L662" s="468"/>
      <c r="M662" s="2209" t="s">
        <v>237</v>
      </c>
      <c r="N662" s="2209"/>
      <c r="O662" s="474">
        <v>-4.3007073980650755E-2</v>
      </c>
      <c r="P662" s="468"/>
      <c r="Q662" s="468"/>
      <c r="U662" s="211"/>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210"/>
      <c r="D663" s="2209"/>
      <c r="E663" s="468"/>
      <c r="F663" s="468"/>
      <c r="G663" s="468"/>
      <c r="H663" s="2209" t="s">
        <v>247</v>
      </c>
      <c r="I663" s="2209"/>
      <c r="J663" s="473">
        <v>-1.1647439759889796E-2</v>
      </c>
      <c r="K663" s="468"/>
      <c r="L663" s="468"/>
      <c r="M663" s="2209" t="s">
        <v>230</v>
      </c>
      <c r="N663" s="2209"/>
      <c r="O663" s="474">
        <v>-4.8576601606336513E-2</v>
      </c>
      <c r="P663" s="468"/>
      <c r="Q663" s="468"/>
      <c r="U663" s="211"/>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210"/>
      <c r="D664" s="2209"/>
      <c r="E664" s="468"/>
      <c r="F664" s="468"/>
      <c r="G664" s="468"/>
      <c r="H664" s="2209" t="s">
        <v>261</v>
      </c>
      <c r="I664" s="2209"/>
      <c r="J664" s="473">
        <v>-5.3193243984271743E-3</v>
      </c>
      <c r="K664" s="468"/>
      <c r="L664" s="468"/>
      <c r="M664" s="2209" t="s">
        <v>200</v>
      </c>
      <c r="N664" s="2209"/>
      <c r="O664" s="474">
        <v>9.4072554048620916E-2</v>
      </c>
      <c r="P664" s="468"/>
      <c r="Q664" s="468"/>
      <c r="U664" s="211"/>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210"/>
      <c r="D665" s="2209"/>
      <c r="E665" s="468"/>
      <c r="F665" s="468"/>
      <c r="G665" s="468"/>
      <c r="H665" s="2209" t="s">
        <v>252</v>
      </c>
      <c r="I665" s="2209"/>
      <c r="J665" s="473">
        <v>-1.0120805342105092E-3</v>
      </c>
      <c r="K665" s="468"/>
      <c r="L665" s="468"/>
      <c r="M665" s="2209" t="s">
        <v>204</v>
      </c>
      <c r="N665" s="2209"/>
      <c r="O665" s="474">
        <v>-9.2141665040924539E-2</v>
      </c>
      <c r="P665" s="468"/>
      <c r="Q665" s="468"/>
      <c r="U665" s="211"/>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210"/>
      <c r="D666" s="2209"/>
      <c r="E666" s="468"/>
      <c r="F666" s="468"/>
      <c r="G666" s="468"/>
      <c r="H666" s="2209" t="s">
        <v>196</v>
      </c>
      <c r="I666" s="2209"/>
      <c r="J666" s="473">
        <v>3.3082416594422154E-2</v>
      </c>
      <c r="K666" s="468"/>
      <c r="L666" s="468"/>
      <c r="M666" s="2209" t="s">
        <v>272</v>
      </c>
      <c r="N666" s="2209"/>
      <c r="O666" s="474">
        <v>-1.2063973656212807E-2</v>
      </c>
      <c r="P666" s="468"/>
      <c r="Q666" s="468"/>
      <c r="U666" s="211"/>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210"/>
      <c r="D667" s="2209"/>
      <c r="E667" s="468"/>
      <c r="F667" s="468"/>
      <c r="G667" s="468"/>
      <c r="H667" s="2209" t="s">
        <v>214</v>
      </c>
      <c r="I667" s="2209"/>
      <c r="J667" s="473">
        <v>-2.7452451174581789E-2</v>
      </c>
      <c r="K667" s="468"/>
      <c r="L667" s="468"/>
      <c r="M667" s="2209" t="s">
        <v>282</v>
      </c>
      <c r="N667" s="2209"/>
      <c r="O667" s="474">
        <v>-8.136526228102639E-3</v>
      </c>
      <c r="P667" s="468"/>
      <c r="Q667" s="468"/>
      <c r="U667" s="211"/>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210"/>
      <c r="D668" s="2209"/>
      <c r="E668" s="468"/>
      <c r="F668" s="468"/>
      <c r="G668" s="468"/>
      <c r="H668" s="2209" t="s">
        <v>237</v>
      </c>
      <c r="I668" s="2209"/>
      <c r="J668" s="473">
        <v>-1.5760697947619581E-2</v>
      </c>
      <c r="K668" s="468"/>
      <c r="L668" s="468"/>
      <c r="M668" s="2209" t="s">
        <v>228</v>
      </c>
      <c r="N668" s="2209"/>
      <c r="O668" s="474">
        <v>5.3163777070919412E-2</v>
      </c>
      <c r="P668" s="468"/>
      <c r="Q668" s="468"/>
      <c r="U668" s="211"/>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210"/>
      <c r="D669" s="2209"/>
      <c r="E669" s="468"/>
      <c r="F669" s="468"/>
      <c r="G669" s="468"/>
      <c r="H669" s="2209" t="s">
        <v>230</v>
      </c>
      <c r="I669" s="2209"/>
      <c r="J669" s="473">
        <v>-1.267462904010066E-2</v>
      </c>
      <c r="K669" s="468"/>
      <c r="L669" s="468"/>
      <c r="M669" s="2209" t="s">
        <v>249</v>
      </c>
      <c r="N669" s="2209"/>
      <c r="O669" s="474">
        <v>-2.116832561594615E-2</v>
      </c>
      <c r="P669" s="468"/>
      <c r="Q669" s="468"/>
      <c r="U669" s="211"/>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210"/>
      <c r="D670" s="2209"/>
      <c r="E670" s="468"/>
      <c r="F670" s="468"/>
      <c r="G670" s="468"/>
      <c r="H670" s="2209" t="s">
        <v>200</v>
      </c>
      <c r="I670" s="2209"/>
      <c r="J670" s="473">
        <v>2.2862943871339317E-2</v>
      </c>
      <c r="K670" s="468"/>
      <c r="L670" s="468"/>
      <c r="M670" s="2209" t="s">
        <v>257</v>
      </c>
      <c r="N670" s="2209"/>
      <c r="O670" s="474">
        <v>-1.7535688404103359E-2</v>
      </c>
      <c r="P670" s="468"/>
      <c r="Q670" s="468"/>
      <c r="U670" s="211"/>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210"/>
      <c r="D671" s="2209"/>
      <c r="E671" s="468"/>
      <c r="F671" s="468"/>
      <c r="G671" s="468"/>
      <c r="H671" s="2209" t="s">
        <v>204</v>
      </c>
      <c r="I671" s="2209"/>
      <c r="J671" s="473">
        <v>-2.3938847617505567E-2</v>
      </c>
      <c r="K671" s="468"/>
      <c r="L671" s="468"/>
      <c r="M671" s="2209" t="s">
        <v>258</v>
      </c>
      <c r="N671" s="2209"/>
      <c r="O671" s="474">
        <v>-2.9127290538401671E-2</v>
      </c>
      <c r="P671" s="468"/>
      <c r="Q671" s="468"/>
      <c r="U671" s="211"/>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210"/>
      <c r="D672" s="2209"/>
      <c r="E672" s="468"/>
      <c r="F672" s="468"/>
      <c r="G672" s="468"/>
      <c r="H672" s="2209" t="s">
        <v>272</v>
      </c>
      <c r="I672" s="2209"/>
      <c r="J672" s="473">
        <v>3.3345534131227514E-3</v>
      </c>
      <c r="K672" s="468"/>
      <c r="L672" s="468"/>
      <c r="M672" s="2209" t="s">
        <v>206</v>
      </c>
      <c r="N672" s="2209"/>
      <c r="O672" s="474">
        <v>8.5535851522718004E-2</v>
      </c>
      <c r="P672" s="468"/>
      <c r="Q672" s="468"/>
      <c r="U672" s="211"/>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210"/>
      <c r="D673" s="2209"/>
      <c r="E673" s="468"/>
      <c r="F673" s="468"/>
      <c r="G673" s="468"/>
      <c r="H673" s="2209" t="s">
        <v>282</v>
      </c>
      <c r="I673" s="2209"/>
      <c r="J673" s="473">
        <v>3.0825650555671674E-4</v>
      </c>
      <c r="K673" s="468"/>
      <c r="L673" s="468"/>
      <c r="M673" s="2209" t="s">
        <v>218</v>
      </c>
      <c r="N673" s="2209"/>
      <c r="O673" s="474">
        <v>-6.0556616106913513E-2</v>
      </c>
      <c r="P673" s="468"/>
      <c r="Q673" s="468"/>
      <c r="U673" s="211"/>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210"/>
      <c r="D674" s="2209"/>
      <c r="E674" s="468"/>
      <c r="F674" s="468"/>
      <c r="G674" s="468"/>
      <c r="H674" s="2209" t="s">
        <v>228</v>
      </c>
      <c r="I674" s="2209"/>
      <c r="J674" s="473">
        <v>3.0381293539612716E-2</v>
      </c>
      <c r="K674" s="468"/>
      <c r="L674" s="468"/>
      <c r="M674" s="2209" t="s">
        <v>241</v>
      </c>
      <c r="N674" s="2209"/>
      <c r="O674" s="474">
        <v>-3.9955240776688411E-2</v>
      </c>
      <c r="P674" s="468"/>
      <c r="Q674" s="468"/>
      <c r="U674" s="211"/>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210"/>
      <c r="D675" s="2209"/>
      <c r="E675" s="468"/>
      <c r="F675" s="468"/>
      <c r="G675" s="468"/>
      <c r="H675" s="2209" t="s">
        <v>249</v>
      </c>
      <c r="I675" s="2209"/>
      <c r="J675" s="473">
        <v>-2.1887275765836593E-2</v>
      </c>
      <c r="K675" s="468"/>
      <c r="L675" s="468"/>
      <c r="M675" s="2209" t="s">
        <v>266</v>
      </c>
      <c r="N675" s="2209"/>
      <c r="O675" s="474">
        <v>-1.7375668574691791E-2</v>
      </c>
      <c r="P675" s="468"/>
      <c r="Q675" s="468"/>
      <c r="U675" s="211"/>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210"/>
      <c r="D676" s="2209"/>
      <c r="E676" s="468"/>
      <c r="F676" s="468"/>
      <c r="G676" s="468"/>
      <c r="H676" s="2209" t="s">
        <v>257</v>
      </c>
      <c r="I676" s="2209"/>
      <c r="J676" s="473">
        <v>-2.0394244314214407E-2</v>
      </c>
      <c r="K676" s="468"/>
      <c r="L676" s="468"/>
      <c r="M676" s="2209" t="s">
        <v>220</v>
      </c>
      <c r="N676" s="2209"/>
      <c r="O676" s="474">
        <v>5.9052682579666622E-2</v>
      </c>
      <c r="P676" s="468"/>
      <c r="Q676" s="468"/>
      <c r="U676" s="211"/>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210"/>
      <c r="D677" s="2209"/>
      <c r="E677" s="468"/>
      <c r="F677" s="468"/>
      <c r="G677" s="468"/>
      <c r="H677" s="2209" t="s">
        <v>258</v>
      </c>
      <c r="I677" s="2209"/>
      <c r="J677" s="473">
        <v>-5.472662816683258E-3</v>
      </c>
      <c r="K677" s="468"/>
      <c r="L677" s="468"/>
      <c r="M677" s="2209" t="s">
        <v>229</v>
      </c>
      <c r="N677" s="2209"/>
      <c r="O677" s="474">
        <v>-4.5348952956555236E-2</v>
      </c>
      <c r="P677" s="468"/>
      <c r="Q677" s="468"/>
      <c r="U677" s="211"/>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210"/>
      <c r="D678" s="2209"/>
      <c r="E678" s="468"/>
      <c r="F678" s="468"/>
      <c r="G678" s="468"/>
      <c r="H678" s="2209" t="s">
        <v>206</v>
      </c>
      <c r="I678" s="2209"/>
      <c r="J678" s="473">
        <v>2.7404411767427028E-2</v>
      </c>
      <c r="K678" s="468"/>
      <c r="L678" s="468"/>
      <c r="M678" s="2209" t="s">
        <v>254</v>
      </c>
      <c r="N678" s="2209"/>
      <c r="O678" s="474">
        <v>-3.0848275290488409E-2</v>
      </c>
      <c r="P678" s="468"/>
      <c r="Q678" s="468"/>
      <c r="U678" s="211"/>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210"/>
      <c r="D679" s="2209"/>
      <c r="E679" s="468"/>
      <c r="F679" s="468"/>
      <c r="G679" s="468"/>
      <c r="H679" s="2209" t="s">
        <v>218</v>
      </c>
      <c r="I679" s="2209"/>
      <c r="J679" s="473">
        <v>-2.2346438100692079E-2</v>
      </c>
      <c r="K679" s="468"/>
      <c r="L679" s="468"/>
      <c r="M679" s="2209" t="s">
        <v>278</v>
      </c>
      <c r="N679" s="2209"/>
      <c r="O679" s="476">
        <v>-9.6631935161646029E-3</v>
      </c>
      <c r="P679" s="468"/>
      <c r="Q679" s="468"/>
      <c r="U679" s="211"/>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210"/>
      <c r="D680" s="2209"/>
      <c r="E680" s="468"/>
      <c r="F680" s="468"/>
      <c r="G680" s="468"/>
      <c r="H680" s="2209" t="s">
        <v>241</v>
      </c>
      <c r="I680" s="2209"/>
      <c r="J680" s="473">
        <v>-1.8069012101688556E-2</v>
      </c>
      <c r="K680" s="468"/>
      <c r="L680" s="468"/>
      <c r="M680" s="2209"/>
      <c r="N680" s="2209"/>
      <c r="O680" s="468"/>
      <c r="P680" s="468"/>
      <c r="Q680" s="468"/>
      <c r="U680" s="211"/>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210"/>
      <c r="D681" s="2209"/>
      <c r="E681" s="468"/>
      <c r="F681" s="468"/>
      <c r="G681" s="468"/>
      <c r="H681" s="2209" t="s">
        <v>266</v>
      </c>
      <c r="I681" s="2209"/>
      <c r="J681" s="473">
        <v>-4.140998825645897E-3</v>
      </c>
      <c r="K681" s="468"/>
      <c r="L681" s="468"/>
      <c r="M681" s="2209"/>
      <c r="N681" s="2209"/>
      <c r="O681" s="468"/>
      <c r="P681" s="468"/>
      <c r="Q681" s="468"/>
      <c r="U681" s="211"/>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210"/>
      <c r="D682" s="2209"/>
      <c r="E682" s="468"/>
      <c r="F682" s="468"/>
      <c r="G682" s="468"/>
      <c r="H682" s="2209" t="s">
        <v>220</v>
      </c>
      <c r="I682" s="2209"/>
      <c r="J682" s="473">
        <v>4.0656788684867329E-2</v>
      </c>
      <c r="K682" s="468"/>
      <c r="L682" s="468"/>
      <c r="M682" s="2209" t="s">
        <v>288</v>
      </c>
      <c r="N682" s="2209"/>
      <c r="O682" s="2209"/>
      <c r="P682" s="468"/>
      <c r="Q682" s="468"/>
      <c r="U682" s="211"/>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210"/>
      <c r="D683" s="2209"/>
      <c r="E683" s="468"/>
      <c r="F683" s="468"/>
      <c r="G683" s="468"/>
      <c r="H683" s="2209" t="s">
        <v>229</v>
      </c>
      <c r="I683" s="2209"/>
      <c r="J683" s="473">
        <v>-3.4842769692538654E-2</v>
      </c>
      <c r="K683" s="468"/>
      <c r="L683" s="468"/>
      <c r="M683" s="2209" t="s">
        <v>189</v>
      </c>
      <c r="N683" s="2209"/>
      <c r="O683" s="492" t="s">
        <v>190</v>
      </c>
      <c r="P683" s="468"/>
      <c r="Q683" s="468"/>
      <c r="U683" s="211"/>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210"/>
      <c r="D684" s="2209"/>
      <c r="E684" s="468"/>
      <c r="F684" s="468"/>
      <c r="G684" s="468"/>
      <c r="H684" s="2209" t="s">
        <v>254</v>
      </c>
      <c r="I684" s="2209"/>
      <c r="J684" s="473">
        <v>-2.0392391327240512E-2</v>
      </c>
      <c r="K684" s="468"/>
      <c r="L684" s="468"/>
      <c r="M684" s="2209" t="s">
        <v>190</v>
      </c>
      <c r="N684" s="2209"/>
      <c r="O684" s="493">
        <v>1.0000000000000002</v>
      </c>
      <c r="P684" s="468"/>
      <c r="Q684" s="468"/>
      <c r="U684" s="211"/>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210"/>
      <c r="D685" s="2209"/>
      <c r="E685" s="468"/>
      <c r="F685" s="468"/>
      <c r="G685" s="468"/>
      <c r="H685" s="2209" t="s">
        <v>278</v>
      </c>
      <c r="I685" s="2209"/>
      <c r="J685" s="477">
        <v>-1.8920027839051696E-3</v>
      </c>
      <c r="K685" s="468"/>
      <c r="L685" s="468"/>
      <c r="M685" s="2209"/>
      <c r="N685" s="2209"/>
      <c r="O685" s="468"/>
      <c r="P685" s="468"/>
      <c r="Q685" s="468"/>
      <c r="U685" s="211"/>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210"/>
      <c r="D686" s="2209"/>
      <c r="E686" s="468"/>
      <c r="F686" s="468"/>
      <c r="G686" s="468"/>
      <c r="H686" s="2209"/>
      <c r="I686" s="2209"/>
      <c r="J686" s="468"/>
      <c r="K686" s="468"/>
      <c r="L686" s="468"/>
      <c r="M686" s="2209"/>
      <c r="N686" s="2209"/>
      <c r="O686" s="468"/>
      <c r="P686" s="468"/>
      <c r="Q686" s="468"/>
      <c r="U686" s="211"/>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210"/>
      <c r="D687" s="2209"/>
      <c r="E687" s="468"/>
      <c r="F687" s="468"/>
      <c r="G687" s="468"/>
      <c r="H687" s="2209"/>
      <c r="I687" s="2209"/>
      <c r="J687" s="468"/>
      <c r="K687" s="468"/>
      <c r="L687" s="468"/>
      <c r="M687" s="2209"/>
      <c r="N687" s="2209"/>
      <c r="O687" s="468"/>
      <c r="P687" s="468"/>
      <c r="Q687" s="468"/>
      <c r="U687" s="211"/>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210"/>
      <c r="D688" s="2209"/>
      <c r="E688" s="468"/>
      <c r="F688" s="468"/>
      <c r="G688" s="468"/>
      <c r="H688" s="2209" t="s">
        <v>288</v>
      </c>
      <c r="I688" s="2209"/>
      <c r="J688" s="2209"/>
      <c r="K688" s="468"/>
      <c r="L688" s="468"/>
      <c r="M688" s="2209"/>
      <c r="N688" s="2209"/>
      <c r="O688" s="468"/>
      <c r="P688" s="468"/>
      <c r="Q688" s="468"/>
      <c r="U688" s="211"/>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210"/>
      <c r="D689" s="2209"/>
      <c r="E689" s="468"/>
      <c r="F689" s="468"/>
      <c r="G689" s="468"/>
      <c r="H689" s="2209" t="s">
        <v>189</v>
      </c>
      <c r="I689" s="2209"/>
      <c r="J689" s="494" t="s">
        <v>190</v>
      </c>
      <c r="K689" s="468"/>
      <c r="L689" s="468"/>
      <c r="M689" s="2209"/>
      <c r="N689" s="2209"/>
      <c r="O689" s="468"/>
      <c r="P689" s="468"/>
      <c r="Q689" s="468"/>
      <c r="U689" s="211"/>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210"/>
      <c r="D690" s="2209"/>
      <c r="E690" s="468"/>
      <c r="F690" s="468"/>
      <c r="G690" s="468"/>
      <c r="H690" s="2209" t="s">
        <v>190</v>
      </c>
      <c r="I690" s="2209"/>
      <c r="J690" s="495">
        <v>0.99999999999999978</v>
      </c>
      <c r="K690" s="468"/>
      <c r="L690" s="468"/>
      <c r="M690" s="2209"/>
      <c r="N690" s="2209"/>
      <c r="O690" s="468"/>
      <c r="P690" s="468"/>
      <c r="Q690" s="468"/>
      <c r="U690" s="211"/>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210"/>
      <c r="D691" s="2209"/>
      <c r="E691" s="468"/>
      <c r="F691" s="468"/>
      <c r="G691" s="468"/>
      <c r="H691" s="2209"/>
      <c r="I691" s="2209"/>
      <c r="J691" s="468"/>
      <c r="K691" s="468"/>
      <c r="L691" s="468"/>
      <c r="M691" s="2209"/>
      <c r="N691" s="2209"/>
      <c r="O691" s="468"/>
      <c r="P691" s="468"/>
      <c r="Q691" s="468"/>
      <c r="U691" s="211"/>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210"/>
      <c r="D692" s="2209"/>
      <c r="E692" s="467"/>
      <c r="F692" s="467"/>
      <c r="G692" s="467"/>
      <c r="H692" s="2210"/>
      <c r="I692" s="2209"/>
      <c r="J692" s="467"/>
      <c r="K692" s="467"/>
      <c r="L692" s="467"/>
      <c r="M692" s="2210"/>
      <c r="N692" s="2209"/>
      <c r="O692" s="467"/>
      <c r="P692" s="467"/>
      <c r="Q692" s="467"/>
      <c r="U692" s="211"/>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210"/>
      <c r="D693" s="2209"/>
      <c r="E693" s="467"/>
      <c r="F693" s="467"/>
      <c r="G693" s="467"/>
      <c r="H693" s="2210"/>
      <c r="I693" s="2209"/>
      <c r="J693" s="467"/>
      <c r="K693" s="467"/>
      <c r="L693" s="467"/>
      <c r="M693" s="2210"/>
      <c r="N693" s="2209"/>
      <c r="O693" s="467"/>
      <c r="P693" s="467"/>
      <c r="Q693" s="467"/>
      <c r="U693" s="211"/>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210"/>
      <c r="D694" s="2209"/>
      <c r="E694" s="467"/>
      <c r="F694" s="467"/>
      <c r="G694" s="467"/>
      <c r="H694" s="2210"/>
      <c r="I694" s="2209"/>
      <c r="J694" s="467"/>
      <c r="K694" s="467"/>
      <c r="L694" s="467"/>
      <c r="M694" s="2210"/>
      <c r="N694" s="2209"/>
      <c r="O694" s="467"/>
      <c r="P694" s="467"/>
      <c r="Q694" s="467"/>
      <c r="U694" s="211"/>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210"/>
      <c r="D695" s="2209"/>
      <c r="E695" s="467"/>
      <c r="F695" s="467"/>
      <c r="G695" s="467"/>
      <c r="H695" s="2210"/>
      <c r="I695" s="2209"/>
      <c r="J695" s="467"/>
      <c r="K695" s="467"/>
      <c r="L695" s="467"/>
      <c r="M695" s="2210"/>
      <c r="N695" s="2209"/>
      <c r="O695" s="467"/>
      <c r="P695" s="467"/>
      <c r="Q695" s="467"/>
      <c r="U695" s="211"/>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210"/>
      <c r="D696" s="2209"/>
      <c r="E696" s="467"/>
      <c r="F696" s="467"/>
      <c r="G696" s="467"/>
      <c r="H696" s="2210"/>
      <c r="I696" s="2209"/>
      <c r="J696" s="467"/>
      <c r="K696" s="467"/>
      <c r="L696" s="467"/>
      <c r="M696" s="2210"/>
      <c r="N696" s="2209"/>
      <c r="O696" s="467"/>
      <c r="P696" s="467"/>
      <c r="Q696" s="467"/>
      <c r="U696" s="211"/>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210"/>
      <c r="D697" s="2209"/>
      <c r="E697" s="467"/>
      <c r="F697" s="467"/>
      <c r="G697" s="467"/>
      <c r="H697" s="2210"/>
      <c r="I697" s="2209"/>
      <c r="J697" s="467"/>
      <c r="K697" s="467"/>
      <c r="L697" s="467"/>
      <c r="M697" s="2210"/>
      <c r="N697" s="2209"/>
      <c r="O697" s="467"/>
      <c r="P697" s="467"/>
      <c r="Q697" s="467"/>
      <c r="U697" s="211"/>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210"/>
      <c r="D698" s="2209"/>
      <c r="E698" s="467"/>
      <c r="F698" s="467"/>
      <c r="G698" s="467"/>
      <c r="H698" s="2210"/>
      <c r="I698" s="2209"/>
      <c r="J698" s="467"/>
      <c r="K698" s="467"/>
      <c r="L698" s="467"/>
      <c r="M698" s="2210"/>
      <c r="N698" s="2209"/>
      <c r="O698" s="467"/>
      <c r="P698" s="467"/>
      <c r="Q698" s="467"/>
      <c r="U698" s="211"/>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210"/>
      <c r="D699" s="2209"/>
      <c r="E699" s="467"/>
      <c r="F699" s="467"/>
      <c r="G699" s="467"/>
      <c r="H699" s="2210"/>
      <c r="I699" s="2209"/>
      <c r="J699" s="467"/>
      <c r="K699" s="467"/>
      <c r="L699" s="467"/>
      <c r="M699" s="2210"/>
      <c r="N699" s="2209"/>
      <c r="O699" s="467"/>
      <c r="P699" s="467"/>
      <c r="Q699" s="467"/>
      <c r="U699" s="211"/>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210"/>
      <c r="D700" s="2209"/>
      <c r="E700" s="467"/>
      <c r="F700" s="467"/>
      <c r="G700" s="467"/>
      <c r="H700" s="2210"/>
      <c r="I700" s="2209"/>
      <c r="J700" s="467"/>
      <c r="K700" s="467"/>
      <c r="L700" s="467"/>
      <c r="M700" s="2210"/>
      <c r="N700" s="2209"/>
      <c r="O700" s="467"/>
      <c r="P700" s="467"/>
      <c r="Q700" s="467"/>
      <c r="U700" s="211"/>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209"/>
      <c r="D701" s="2209"/>
      <c r="E701" s="468"/>
      <c r="F701" s="468"/>
      <c r="G701" s="468"/>
      <c r="H701" s="2209"/>
      <c r="I701" s="2209"/>
      <c r="J701" s="468"/>
      <c r="K701" s="468"/>
      <c r="L701" s="468"/>
      <c r="M701" s="2209"/>
      <c r="N701" s="2209"/>
      <c r="O701" s="468"/>
      <c r="P701" s="468"/>
      <c r="Q701" s="468"/>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209"/>
      <c r="D702" s="2209"/>
      <c r="E702" s="468"/>
      <c r="F702" s="468"/>
      <c r="G702" s="468"/>
      <c r="H702" s="2209"/>
      <c r="I702" s="2209"/>
      <c r="J702" s="468"/>
      <c r="K702" s="468"/>
      <c r="L702" s="468"/>
      <c r="M702" s="2209"/>
      <c r="N702" s="2209"/>
      <c r="O702" s="468"/>
      <c r="P702" s="468"/>
      <c r="Q702" s="468"/>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209"/>
      <c r="D703" s="2209"/>
      <c r="E703" s="468"/>
      <c r="F703" s="468"/>
      <c r="G703" s="468"/>
      <c r="H703" s="2209"/>
      <c r="I703" s="2209"/>
      <c r="J703" s="468"/>
      <c r="K703" s="468"/>
      <c r="L703" s="468"/>
      <c r="M703" s="2209"/>
      <c r="N703" s="2209"/>
      <c r="O703" s="468"/>
      <c r="P703" s="468"/>
      <c r="Q703" s="468"/>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209"/>
      <c r="D704" s="2209"/>
      <c r="E704" s="468"/>
      <c r="F704" s="468"/>
      <c r="G704" s="468"/>
      <c r="H704" s="2209"/>
      <c r="I704" s="2209"/>
      <c r="J704" s="468"/>
      <c r="K704" s="468"/>
      <c r="L704" s="468"/>
      <c r="M704" s="2209"/>
      <c r="N704" s="2209"/>
      <c r="O704" s="468"/>
      <c r="P704" s="468"/>
      <c r="Q704" s="468"/>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209"/>
      <c r="D705" s="2209"/>
      <c r="E705" s="468"/>
      <c r="F705" s="468"/>
      <c r="G705" s="468"/>
      <c r="H705" s="2209"/>
      <c r="I705" s="2209"/>
      <c r="J705" s="468"/>
      <c r="K705" s="468"/>
      <c r="L705" s="468"/>
      <c r="M705" s="2209"/>
      <c r="N705" s="2209"/>
      <c r="O705" s="468"/>
      <c r="P705" s="468"/>
      <c r="Q705" s="468"/>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209"/>
      <c r="D706" s="2209"/>
      <c r="E706" s="468"/>
      <c r="F706" s="468"/>
      <c r="G706" s="468"/>
      <c r="H706" s="2209"/>
      <c r="I706" s="2209"/>
      <c r="J706" s="468"/>
      <c r="K706" s="468"/>
      <c r="L706" s="468"/>
      <c r="M706" s="2209"/>
      <c r="N706" s="2209"/>
      <c r="O706" s="468"/>
      <c r="P706" s="468"/>
      <c r="Q706" s="468"/>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209"/>
      <c r="D707" s="2209"/>
      <c r="E707" s="468"/>
      <c r="F707" s="468"/>
      <c r="G707" s="468"/>
      <c r="H707" s="2209"/>
      <c r="I707" s="2209"/>
      <c r="J707" s="468"/>
      <c r="K707" s="468"/>
      <c r="L707" s="468"/>
      <c r="M707" s="2209"/>
      <c r="N707" s="2209"/>
      <c r="O707" s="468"/>
      <c r="P707" s="468"/>
      <c r="Q707" s="468"/>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209"/>
      <c r="D708" s="2209"/>
      <c r="E708" s="468"/>
      <c r="F708" s="468"/>
      <c r="G708" s="468"/>
      <c r="H708" s="2209"/>
      <c r="I708" s="2209"/>
      <c r="J708" s="468"/>
      <c r="K708" s="468"/>
      <c r="L708" s="468"/>
      <c r="M708" s="2209"/>
      <c r="N708" s="2209"/>
      <c r="O708" s="468"/>
      <c r="P708" s="468"/>
      <c r="Q708" s="468"/>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209"/>
      <c r="D709" s="2209"/>
      <c r="E709" s="468"/>
      <c r="F709" s="468"/>
      <c r="G709" s="468"/>
      <c r="H709" s="2209"/>
      <c r="I709" s="2209"/>
      <c r="J709" s="468"/>
      <c r="K709" s="468"/>
      <c r="L709" s="468"/>
      <c r="M709" s="2209"/>
      <c r="N709" s="2209"/>
      <c r="O709" s="468"/>
      <c r="P709" s="468"/>
      <c r="Q709" s="468"/>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209"/>
      <c r="D710" s="2209"/>
      <c r="E710" s="468"/>
      <c r="F710" s="468"/>
      <c r="G710" s="468"/>
      <c r="H710" s="2209"/>
      <c r="I710" s="2209"/>
      <c r="J710" s="468"/>
      <c r="K710" s="468"/>
      <c r="L710" s="468"/>
      <c r="M710" s="2209"/>
      <c r="N710" s="2209"/>
      <c r="O710" s="468"/>
      <c r="P710" s="468"/>
      <c r="Q710" s="468"/>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209"/>
      <c r="D711" s="2209"/>
      <c r="E711" s="468"/>
      <c r="F711" s="468"/>
      <c r="G711" s="468"/>
      <c r="H711" s="2209"/>
      <c r="I711" s="2209"/>
      <c r="J711" s="468"/>
      <c r="K711" s="468"/>
      <c r="L711" s="468"/>
      <c r="M711" s="2209"/>
      <c r="N711" s="2209"/>
      <c r="O711" s="468"/>
      <c r="P711" s="468"/>
      <c r="Q711" s="468"/>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209"/>
      <c r="D712" s="2209"/>
      <c r="E712" s="468"/>
      <c r="F712" s="468"/>
      <c r="G712" s="468"/>
      <c r="H712" s="2209"/>
      <c r="I712" s="2209"/>
      <c r="J712" s="468"/>
      <c r="K712" s="468"/>
      <c r="L712" s="468"/>
      <c r="M712" s="2209"/>
      <c r="N712" s="2209"/>
      <c r="O712" s="468"/>
      <c r="P712" s="468"/>
      <c r="Q712" s="468"/>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209"/>
      <c r="D713" s="2209"/>
      <c r="E713" s="468"/>
      <c r="F713" s="468"/>
      <c r="G713" s="468"/>
      <c r="H713" s="2209"/>
      <c r="I713" s="2209"/>
      <c r="J713" s="468"/>
      <c r="K713" s="468"/>
      <c r="L713" s="468"/>
      <c r="M713" s="2209"/>
      <c r="N713" s="2209"/>
      <c r="O713" s="468"/>
      <c r="P713" s="468"/>
      <c r="Q713" s="468"/>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209"/>
      <c r="D714" s="2209"/>
      <c r="E714" s="468"/>
      <c r="F714" s="468"/>
      <c r="G714" s="468"/>
      <c r="H714" s="2209"/>
      <c r="I714" s="2209"/>
      <c r="J714" s="468"/>
      <c r="K714" s="468"/>
      <c r="L714" s="468"/>
      <c r="M714" s="2209"/>
      <c r="N714" s="2209"/>
      <c r="O714" s="468"/>
      <c r="P714" s="468"/>
      <c r="Q714" s="468"/>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209"/>
      <c r="D715" s="2209"/>
      <c r="E715" s="468"/>
      <c r="F715" s="468"/>
      <c r="G715" s="468"/>
      <c r="H715" s="2209"/>
      <c r="I715" s="2209"/>
      <c r="J715" s="468"/>
      <c r="K715" s="468"/>
      <c r="L715" s="468"/>
      <c r="M715" s="2209"/>
      <c r="N715" s="2209"/>
      <c r="O715" s="468"/>
      <c r="P715" s="468"/>
      <c r="Q715" s="468"/>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209"/>
      <c r="D716" s="2209"/>
      <c r="E716" s="468"/>
      <c r="F716" s="468"/>
      <c r="G716" s="468"/>
      <c r="H716" s="2209"/>
      <c r="I716" s="2209"/>
      <c r="J716" s="468"/>
      <c r="K716" s="468"/>
      <c r="L716" s="468"/>
      <c r="M716" s="2209"/>
      <c r="N716" s="2209"/>
      <c r="O716" s="468"/>
      <c r="P716" s="468"/>
      <c r="Q716" s="468"/>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209"/>
      <c r="D717" s="2209"/>
      <c r="E717" s="468"/>
      <c r="F717" s="468"/>
      <c r="G717" s="468"/>
      <c r="H717" s="2209"/>
      <c r="I717" s="2209"/>
      <c r="J717" s="468"/>
      <c r="K717" s="468"/>
      <c r="L717" s="468"/>
      <c r="M717" s="2209"/>
      <c r="N717" s="2209"/>
      <c r="O717" s="468"/>
      <c r="P717" s="468"/>
      <c r="Q717" s="468"/>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209"/>
      <c r="D718" s="2209"/>
      <c r="E718" s="468"/>
      <c r="F718" s="468"/>
      <c r="G718" s="468"/>
      <c r="H718" s="2209"/>
      <c r="I718" s="2209"/>
      <c r="J718" s="468"/>
      <c r="K718" s="468"/>
      <c r="L718" s="468"/>
      <c r="M718" s="2209"/>
      <c r="N718" s="2209"/>
      <c r="O718" s="468"/>
      <c r="P718" s="468"/>
      <c r="Q718" s="468"/>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209"/>
      <c r="D719" s="2209"/>
      <c r="E719" s="468"/>
      <c r="F719" s="468"/>
      <c r="G719" s="468"/>
      <c r="H719" s="2209"/>
      <c r="I719" s="2209"/>
      <c r="J719" s="468"/>
      <c r="K719" s="468"/>
      <c r="L719" s="468"/>
      <c r="M719" s="2209"/>
      <c r="N719" s="2209"/>
      <c r="O719" s="468"/>
      <c r="P719" s="468"/>
      <c r="Q719" s="468"/>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209"/>
      <c r="D720" s="2209"/>
      <c r="E720" s="468"/>
      <c r="F720" s="468"/>
      <c r="G720" s="468"/>
      <c r="H720" s="2209"/>
      <c r="I720" s="2209"/>
      <c r="J720" s="468"/>
      <c r="K720" s="468"/>
      <c r="L720" s="468"/>
      <c r="M720" s="2209"/>
      <c r="N720" s="2209"/>
      <c r="O720" s="468"/>
      <c r="P720" s="468"/>
      <c r="Q720" s="468"/>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209"/>
      <c r="D721" s="2209"/>
      <c r="E721" s="468"/>
      <c r="F721" s="468"/>
      <c r="G721" s="468"/>
      <c r="H721" s="2209"/>
      <c r="I721" s="2209"/>
      <c r="J721" s="468"/>
      <c r="K721" s="468"/>
      <c r="L721" s="468"/>
      <c r="M721" s="2209"/>
      <c r="N721" s="2209"/>
      <c r="O721" s="468"/>
      <c r="P721" s="468"/>
      <c r="Q721" s="468"/>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209"/>
      <c r="D722" s="2209"/>
      <c r="E722" s="468"/>
      <c r="F722" s="468"/>
      <c r="G722" s="468"/>
      <c r="H722" s="2209"/>
      <c r="I722" s="2209"/>
      <c r="J722" s="468"/>
      <c r="K722" s="468"/>
      <c r="L722" s="468"/>
      <c r="M722" s="2209"/>
      <c r="N722" s="2209"/>
      <c r="O722" s="468"/>
      <c r="P722" s="468"/>
      <c r="Q722" s="468"/>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209"/>
      <c r="D723" s="2209"/>
      <c r="E723" s="468"/>
      <c r="F723" s="468"/>
      <c r="G723" s="468"/>
      <c r="H723" s="2209"/>
      <c r="I723" s="2209"/>
      <c r="J723" s="468"/>
      <c r="K723" s="468"/>
      <c r="L723" s="468"/>
      <c r="M723" s="2209"/>
      <c r="N723" s="2209"/>
      <c r="O723" s="468"/>
      <c r="P723" s="468"/>
      <c r="Q723" s="468"/>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209"/>
      <c r="D724" s="2209"/>
      <c r="E724" s="468"/>
      <c r="F724" s="468"/>
      <c r="G724" s="468"/>
      <c r="H724" s="2209"/>
      <c r="I724" s="2209"/>
      <c r="J724" s="468"/>
      <c r="K724" s="468"/>
      <c r="L724" s="468"/>
      <c r="M724" s="2209"/>
      <c r="N724" s="2209"/>
      <c r="O724" s="468"/>
      <c r="P724" s="468"/>
      <c r="Q724" s="468"/>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209"/>
      <c r="D725" s="2209"/>
      <c r="E725" s="468"/>
      <c r="F725" s="468"/>
      <c r="G725" s="468"/>
      <c r="H725" s="2209"/>
      <c r="I725" s="2209"/>
      <c r="J725" s="468"/>
      <c r="K725" s="468"/>
      <c r="L725" s="468"/>
      <c r="M725" s="2209"/>
      <c r="N725" s="2209"/>
      <c r="O725" s="468"/>
      <c r="P725" s="468"/>
      <c r="Q725" s="468"/>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209"/>
      <c r="D726" s="2209"/>
      <c r="E726" s="468"/>
      <c r="F726" s="468"/>
      <c r="G726" s="468"/>
      <c r="H726" s="2209"/>
      <c r="I726" s="2209"/>
      <c r="J726" s="468"/>
      <c r="K726" s="468"/>
      <c r="L726" s="468"/>
      <c r="M726" s="2209"/>
      <c r="N726" s="2209"/>
      <c r="O726" s="468"/>
      <c r="P726" s="468"/>
      <c r="Q726" s="468"/>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209"/>
      <c r="D727" s="2209"/>
      <c r="E727" s="468"/>
      <c r="F727" s="468"/>
      <c r="G727" s="468"/>
      <c r="H727" s="2209"/>
      <c r="I727" s="2209"/>
      <c r="J727" s="468"/>
      <c r="K727" s="468"/>
      <c r="L727" s="468"/>
      <c r="M727" s="2209"/>
      <c r="N727" s="2209"/>
      <c r="O727" s="468"/>
      <c r="P727" s="468"/>
      <c r="Q727" s="468"/>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209"/>
      <c r="D728" s="2209"/>
      <c r="E728" s="468"/>
      <c r="F728" s="468"/>
      <c r="G728" s="468"/>
      <c r="H728" s="2209"/>
      <c r="I728" s="2209"/>
      <c r="J728" s="468"/>
      <c r="K728" s="468"/>
      <c r="L728" s="468"/>
      <c r="M728" s="2209"/>
      <c r="N728" s="2209"/>
      <c r="O728" s="468"/>
      <c r="P728" s="468"/>
      <c r="Q728" s="468"/>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209"/>
      <c r="D729" s="2209"/>
      <c r="E729" s="468"/>
      <c r="F729" s="468"/>
      <c r="G729" s="468"/>
      <c r="H729" s="2209"/>
      <c r="I729" s="2209"/>
      <c r="J729" s="468"/>
      <c r="K729" s="468"/>
      <c r="L729" s="468"/>
      <c r="M729" s="2209"/>
      <c r="N729" s="2209"/>
      <c r="O729" s="468"/>
      <c r="P729" s="468"/>
      <c r="Q729" s="468"/>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209"/>
      <c r="D730" s="2209"/>
      <c r="E730" s="468"/>
      <c r="F730" s="468"/>
      <c r="G730" s="468"/>
      <c r="H730" s="2209"/>
      <c r="I730" s="2209"/>
      <c r="J730" s="468"/>
      <c r="K730" s="468"/>
      <c r="L730" s="468"/>
      <c r="M730" s="2209"/>
      <c r="N730" s="2209"/>
      <c r="O730" s="468"/>
      <c r="P730" s="468"/>
      <c r="Q730" s="468"/>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209"/>
      <c r="D731" s="2209"/>
      <c r="E731" s="468"/>
      <c r="F731" s="468"/>
      <c r="G731" s="468"/>
      <c r="H731" s="2209"/>
      <c r="I731" s="2209"/>
      <c r="J731" s="468"/>
      <c r="K731" s="468"/>
      <c r="L731" s="468"/>
      <c r="M731" s="2209"/>
      <c r="N731" s="2209"/>
      <c r="O731" s="468"/>
      <c r="P731" s="468"/>
      <c r="Q731" s="468"/>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209"/>
      <c r="D732" s="2209"/>
      <c r="E732" s="468"/>
      <c r="F732" s="468"/>
      <c r="G732" s="468"/>
      <c r="H732" s="2209"/>
      <c r="I732" s="2209"/>
      <c r="J732" s="468"/>
      <c r="K732" s="468"/>
      <c r="L732" s="468"/>
      <c r="M732" s="2209"/>
      <c r="N732" s="2209"/>
      <c r="O732" s="468"/>
      <c r="P732" s="468"/>
      <c r="Q732" s="468"/>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209"/>
      <c r="D733" s="2209"/>
      <c r="E733" s="468"/>
      <c r="F733" s="468"/>
      <c r="G733" s="468"/>
      <c r="H733" s="2209"/>
      <c r="I733" s="2209"/>
      <c r="J733" s="468"/>
      <c r="K733" s="468"/>
      <c r="L733" s="468"/>
      <c r="M733" s="2209"/>
      <c r="N733" s="2209"/>
      <c r="O733" s="468"/>
      <c r="P733" s="468"/>
      <c r="Q733" s="468"/>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209"/>
      <c r="D734" s="2209"/>
      <c r="E734" s="468"/>
      <c r="F734" s="468"/>
      <c r="G734" s="468"/>
      <c r="H734" s="2209"/>
      <c r="I734" s="2209"/>
      <c r="J734" s="468"/>
      <c r="K734" s="468"/>
      <c r="L734" s="468"/>
      <c r="M734" s="2209"/>
      <c r="N734" s="2209"/>
      <c r="O734" s="468"/>
      <c r="P734" s="468"/>
      <c r="Q734" s="468"/>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209"/>
      <c r="D735" s="2209"/>
      <c r="E735" s="468"/>
      <c r="F735" s="468"/>
      <c r="G735" s="468"/>
      <c r="H735" s="2209"/>
      <c r="I735" s="2209"/>
      <c r="J735" s="468"/>
      <c r="K735" s="468"/>
      <c r="L735" s="468"/>
      <c r="M735" s="2209"/>
      <c r="N735" s="2209"/>
      <c r="O735" s="468"/>
      <c r="P735" s="468"/>
      <c r="Q735" s="468"/>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209"/>
      <c r="D736" s="2209"/>
      <c r="E736" s="468"/>
      <c r="F736" s="468"/>
      <c r="G736" s="468"/>
      <c r="H736" s="2209"/>
      <c r="I736" s="2209"/>
      <c r="J736" s="468"/>
      <c r="K736" s="468"/>
      <c r="L736" s="468"/>
      <c r="M736" s="2209"/>
      <c r="N736" s="2209"/>
      <c r="O736" s="468"/>
      <c r="P736" s="468"/>
      <c r="Q736" s="468"/>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209"/>
      <c r="D737" s="2209"/>
      <c r="E737" s="468"/>
      <c r="F737" s="468"/>
      <c r="G737" s="468"/>
      <c r="H737" s="2209"/>
      <c r="I737" s="2209"/>
      <c r="J737" s="468"/>
      <c r="K737" s="468"/>
      <c r="L737" s="468"/>
      <c r="M737" s="2209"/>
      <c r="N737" s="2209"/>
      <c r="O737" s="468"/>
      <c r="P737" s="468"/>
      <c r="Q737" s="468"/>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209"/>
      <c r="D738" s="2209"/>
      <c r="E738" s="468"/>
      <c r="F738" s="468"/>
      <c r="G738" s="468"/>
      <c r="H738" s="2209"/>
      <c r="I738" s="2209"/>
      <c r="J738" s="468"/>
      <c r="K738" s="468"/>
      <c r="L738" s="468"/>
      <c r="M738" s="2209"/>
      <c r="N738" s="2209"/>
      <c r="O738" s="468"/>
      <c r="P738" s="468"/>
      <c r="Q738" s="468"/>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209"/>
      <c r="D739" s="2209"/>
      <c r="E739" s="468"/>
      <c r="F739" s="468"/>
      <c r="G739" s="468"/>
      <c r="H739" s="2209"/>
      <c r="I739" s="2209"/>
      <c r="J739" s="468"/>
      <c r="K739" s="468"/>
      <c r="L739" s="468"/>
      <c r="M739" s="2209"/>
      <c r="N739" s="2209"/>
      <c r="O739" s="468"/>
      <c r="P739" s="468"/>
      <c r="Q739" s="468"/>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209"/>
      <c r="D740" s="2209"/>
      <c r="E740" s="468"/>
      <c r="F740" s="468"/>
      <c r="G740" s="468"/>
      <c r="H740" s="2209"/>
      <c r="I740" s="2209"/>
      <c r="J740" s="468"/>
      <c r="K740" s="468"/>
      <c r="L740" s="468"/>
      <c r="M740" s="2209"/>
      <c r="N740" s="2209"/>
      <c r="O740" s="468"/>
      <c r="P740" s="468"/>
      <c r="Q740" s="468"/>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209"/>
      <c r="D741" s="2209"/>
      <c r="E741" s="468"/>
      <c r="F741" s="468"/>
      <c r="G741" s="468"/>
      <c r="H741" s="2209"/>
      <c r="I741" s="2209"/>
      <c r="J741" s="468"/>
      <c r="K741" s="468"/>
      <c r="L741" s="468"/>
      <c r="M741" s="2209"/>
      <c r="N741" s="2209"/>
      <c r="O741" s="468"/>
      <c r="P741" s="468"/>
      <c r="Q741" s="468"/>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209"/>
      <c r="D742" s="2209"/>
      <c r="E742" s="468"/>
      <c r="F742" s="468"/>
      <c r="G742" s="468"/>
      <c r="H742" s="2209"/>
      <c r="I742" s="2209"/>
      <c r="J742" s="468"/>
      <c r="K742" s="468"/>
      <c r="L742" s="468"/>
      <c r="M742" s="2209"/>
      <c r="N742" s="2209"/>
      <c r="O742" s="468"/>
      <c r="P742" s="468"/>
      <c r="Q742" s="468"/>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209"/>
      <c r="D743" s="2209"/>
      <c r="E743" s="468"/>
      <c r="F743" s="468"/>
      <c r="G743" s="468"/>
      <c r="H743" s="2209"/>
      <c r="I743" s="2209"/>
      <c r="J743" s="468"/>
      <c r="K743" s="468"/>
      <c r="L743" s="468"/>
      <c r="M743" s="2209"/>
      <c r="N743" s="2209"/>
      <c r="O743" s="468"/>
      <c r="P743" s="468"/>
      <c r="Q743" s="468"/>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209"/>
      <c r="D744" s="2209"/>
      <c r="E744" s="468"/>
      <c r="F744" s="468"/>
      <c r="G744" s="468"/>
      <c r="H744" s="2209"/>
      <c r="I744" s="2209"/>
      <c r="J744" s="468"/>
      <c r="K744" s="468"/>
      <c r="L744" s="468"/>
      <c r="M744" s="2209"/>
      <c r="N744" s="2209"/>
      <c r="O744" s="468"/>
      <c r="P744" s="468"/>
      <c r="Q744" s="468"/>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209"/>
      <c r="D745" s="2209"/>
      <c r="E745" s="468"/>
      <c r="F745" s="468"/>
      <c r="G745" s="468"/>
      <c r="H745" s="2209"/>
      <c r="I745" s="2209"/>
      <c r="J745" s="468"/>
      <c r="K745" s="468"/>
      <c r="L745" s="468"/>
      <c r="M745" s="2209"/>
      <c r="N745" s="2209"/>
      <c r="O745" s="468"/>
      <c r="P745" s="468"/>
      <c r="Q745" s="468"/>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209"/>
      <c r="D746" s="2209"/>
      <c r="E746" s="468"/>
      <c r="F746" s="468"/>
      <c r="G746" s="468"/>
      <c r="H746" s="2209"/>
      <c r="I746" s="2209"/>
      <c r="J746" s="468"/>
      <c r="K746" s="468"/>
      <c r="L746" s="468"/>
      <c r="M746" s="2209"/>
      <c r="N746" s="2209"/>
      <c r="O746" s="468"/>
      <c r="P746" s="468"/>
      <c r="Q746" s="468"/>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209"/>
      <c r="D747" s="2209"/>
      <c r="E747" s="468"/>
      <c r="F747" s="468"/>
      <c r="G747" s="468"/>
      <c r="H747" s="2209"/>
      <c r="I747" s="2209"/>
      <c r="J747" s="468"/>
      <c r="K747" s="468"/>
      <c r="L747" s="468"/>
      <c r="M747" s="2209"/>
      <c r="N747" s="2209"/>
      <c r="O747" s="468"/>
      <c r="P747" s="468"/>
      <c r="Q747" s="468"/>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209"/>
      <c r="D748" s="2209"/>
      <c r="E748" s="468"/>
      <c r="F748" s="468"/>
      <c r="G748" s="468"/>
      <c r="H748" s="2209"/>
      <c r="I748" s="2209"/>
      <c r="J748" s="468"/>
      <c r="K748" s="468"/>
      <c r="L748" s="468"/>
      <c r="M748" s="2209"/>
      <c r="N748" s="2209"/>
      <c r="O748" s="468"/>
      <c r="P748" s="468"/>
      <c r="Q748" s="468"/>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209"/>
      <c r="D749" s="2209"/>
      <c r="E749" s="468"/>
      <c r="F749" s="468"/>
      <c r="G749" s="468"/>
      <c r="H749" s="2209"/>
      <c r="I749" s="2209"/>
      <c r="J749" s="468"/>
      <c r="K749" s="468"/>
      <c r="L749" s="468"/>
      <c r="M749" s="2209"/>
      <c r="N749" s="2209"/>
      <c r="O749" s="468"/>
      <c r="P749" s="468"/>
      <c r="Q749" s="468"/>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209"/>
      <c r="D750" s="2209"/>
      <c r="E750" s="468"/>
      <c r="F750" s="468"/>
      <c r="G750" s="468"/>
      <c r="H750" s="2209"/>
      <c r="I750" s="2209"/>
      <c r="J750" s="468"/>
      <c r="K750" s="468"/>
      <c r="L750" s="468"/>
      <c r="M750" s="2209"/>
      <c r="N750" s="2209"/>
      <c r="O750" s="468"/>
      <c r="P750" s="468"/>
      <c r="Q750" s="468"/>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209"/>
      <c r="D751" s="2209"/>
      <c r="E751" s="468"/>
      <c r="F751" s="468"/>
      <c r="G751" s="468"/>
      <c r="H751" s="2209"/>
      <c r="I751" s="2209"/>
      <c r="J751" s="468"/>
      <c r="K751" s="468"/>
      <c r="L751" s="468"/>
      <c r="M751" s="2209"/>
      <c r="N751" s="2209"/>
      <c r="O751" s="468"/>
      <c r="P751" s="468"/>
      <c r="Q751" s="468"/>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209"/>
      <c r="D752" s="2209"/>
      <c r="E752" s="468"/>
      <c r="F752" s="468"/>
      <c r="G752" s="468"/>
      <c r="H752" s="2209"/>
      <c r="I752" s="2209"/>
      <c r="J752" s="468"/>
      <c r="K752" s="468"/>
      <c r="L752" s="468"/>
      <c r="M752" s="2209"/>
      <c r="N752" s="2209"/>
      <c r="O752" s="468"/>
      <c r="P752" s="468"/>
      <c r="Q752" s="468"/>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209"/>
      <c r="D753" s="2209"/>
      <c r="E753" s="468"/>
      <c r="F753" s="468"/>
      <c r="G753" s="468"/>
      <c r="H753" s="2209"/>
      <c r="I753" s="2209"/>
      <c r="J753" s="468"/>
      <c r="K753" s="468"/>
      <c r="L753" s="468"/>
      <c r="M753" s="2209"/>
      <c r="N753" s="2209"/>
      <c r="O753" s="468"/>
      <c r="P753" s="468"/>
      <c r="Q753" s="468"/>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209"/>
      <c r="D754" s="2209"/>
      <c r="E754" s="468"/>
      <c r="F754" s="468"/>
      <c r="G754" s="468"/>
      <c r="H754" s="2209"/>
      <c r="I754" s="2209"/>
      <c r="J754" s="468"/>
      <c r="K754" s="468"/>
      <c r="L754" s="468"/>
      <c r="M754" s="2209"/>
      <c r="N754" s="2209"/>
      <c r="O754" s="468"/>
      <c r="P754" s="468"/>
      <c r="Q754" s="468"/>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209"/>
      <c r="D755" s="2209"/>
      <c r="E755" s="468"/>
      <c r="F755" s="468"/>
      <c r="G755" s="468"/>
      <c r="H755" s="2209"/>
      <c r="I755" s="2209"/>
      <c r="J755" s="468"/>
      <c r="K755" s="468"/>
      <c r="L755" s="468"/>
      <c r="M755" s="2209"/>
      <c r="N755" s="2209"/>
      <c r="O755" s="468"/>
      <c r="P755" s="468"/>
      <c r="Q755" s="468"/>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209"/>
      <c r="D756" s="2209"/>
      <c r="E756" s="468"/>
      <c r="F756" s="468"/>
      <c r="G756" s="468"/>
      <c r="H756" s="2209"/>
      <c r="I756" s="2209"/>
      <c r="J756" s="468"/>
      <c r="K756" s="468"/>
      <c r="L756" s="468"/>
      <c r="M756" s="2209"/>
      <c r="N756" s="2209"/>
      <c r="O756" s="468"/>
      <c r="P756" s="468"/>
      <c r="Q756" s="468"/>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209"/>
      <c r="D757" s="2209"/>
      <c r="E757" s="468"/>
      <c r="F757" s="468"/>
      <c r="G757" s="468"/>
      <c r="H757" s="2209"/>
      <c r="I757" s="2209"/>
      <c r="J757" s="468"/>
      <c r="K757" s="468"/>
      <c r="L757" s="468"/>
      <c r="M757" s="2209"/>
      <c r="N757" s="2209"/>
      <c r="O757" s="468"/>
      <c r="P757" s="468"/>
      <c r="Q757" s="468"/>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209"/>
      <c r="D758" s="2209"/>
      <c r="E758" s="468"/>
      <c r="F758" s="468"/>
      <c r="G758" s="468"/>
      <c r="H758" s="2209"/>
      <c r="I758" s="2209"/>
      <c r="J758" s="468"/>
      <c r="K758" s="468"/>
      <c r="L758" s="468"/>
      <c r="M758" s="2209"/>
      <c r="N758" s="2209"/>
      <c r="O758" s="468"/>
      <c r="P758" s="468"/>
      <c r="Q758" s="468"/>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209"/>
      <c r="D759" s="2209"/>
      <c r="E759" s="468"/>
      <c r="F759" s="468"/>
      <c r="G759" s="468"/>
      <c r="H759" s="2209"/>
      <c r="I759" s="2209"/>
      <c r="J759" s="468"/>
      <c r="K759" s="468"/>
      <c r="L759" s="468"/>
      <c r="M759" s="2209"/>
      <c r="N759" s="2209"/>
      <c r="O759" s="468"/>
      <c r="P759" s="468"/>
      <c r="Q759" s="468"/>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209"/>
      <c r="D760" s="2209"/>
      <c r="E760" s="468"/>
      <c r="F760" s="468"/>
      <c r="G760" s="468"/>
      <c r="H760" s="2209"/>
      <c r="I760" s="2209"/>
      <c r="J760" s="468"/>
      <c r="K760" s="468"/>
      <c r="L760" s="468"/>
      <c r="M760" s="2209"/>
      <c r="N760" s="2209"/>
      <c r="O760" s="468"/>
      <c r="P760" s="468"/>
      <c r="Q760" s="468"/>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209"/>
      <c r="D761" s="2209"/>
      <c r="E761" s="468"/>
      <c r="F761" s="468"/>
      <c r="G761" s="468"/>
      <c r="H761" s="2209"/>
      <c r="I761" s="2209"/>
      <c r="J761" s="468"/>
      <c r="K761" s="468"/>
      <c r="L761" s="468"/>
      <c r="M761" s="2209"/>
      <c r="N761" s="2209"/>
      <c r="O761" s="468"/>
      <c r="P761" s="468"/>
      <c r="Q761" s="468"/>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209"/>
      <c r="D762" s="2209"/>
      <c r="E762" s="468"/>
      <c r="F762" s="468"/>
      <c r="G762" s="468"/>
      <c r="H762" s="2209"/>
      <c r="I762" s="2209"/>
      <c r="J762" s="468"/>
      <c r="K762" s="468"/>
      <c r="L762" s="468"/>
      <c r="M762" s="2209"/>
      <c r="N762" s="2209"/>
      <c r="O762" s="468"/>
      <c r="P762" s="468"/>
      <c r="Q762" s="468"/>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209"/>
      <c r="D763" s="2209"/>
      <c r="E763" s="468"/>
      <c r="F763" s="468"/>
      <c r="G763" s="468"/>
      <c r="H763" s="2209"/>
      <c r="I763" s="2209"/>
      <c r="J763" s="468"/>
      <c r="K763" s="468"/>
      <c r="L763" s="468"/>
      <c r="M763" s="2209"/>
      <c r="N763" s="2209"/>
      <c r="O763" s="468"/>
      <c r="P763" s="468"/>
      <c r="Q763" s="468"/>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209"/>
      <c r="D764" s="2209"/>
      <c r="E764" s="468"/>
      <c r="F764" s="468"/>
      <c r="G764" s="468"/>
      <c r="H764" s="2209"/>
      <c r="I764" s="2209"/>
      <c r="J764" s="468"/>
      <c r="K764" s="468"/>
      <c r="L764" s="468"/>
      <c r="M764" s="2209"/>
      <c r="N764" s="2209"/>
      <c r="O764" s="468"/>
      <c r="P764" s="468"/>
      <c r="Q764" s="468"/>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209"/>
      <c r="D765" s="2209"/>
      <c r="E765" s="468"/>
      <c r="F765" s="468"/>
      <c r="G765" s="468"/>
      <c r="H765" s="2209"/>
      <c r="I765" s="2209"/>
      <c r="J765" s="468"/>
      <c r="K765" s="468"/>
      <c r="L765" s="468"/>
      <c r="M765" s="2209"/>
      <c r="N765" s="2209"/>
      <c r="O765" s="468"/>
      <c r="P765" s="468"/>
      <c r="Q765" s="468"/>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209"/>
      <c r="D766" s="2209"/>
      <c r="E766" s="468"/>
      <c r="F766" s="468"/>
      <c r="G766" s="468"/>
      <c r="H766" s="2209"/>
      <c r="I766" s="2209"/>
      <c r="J766" s="468"/>
      <c r="K766" s="468"/>
      <c r="L766" s="468"/>
      <c r="M766" s="2209"/>
      <c r="N766" s="2209"/>
      <c r="O766" s="468"/>
      <c r="P766" s="468"/>
      <c r="Q766" s="468"/>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209"/>
      <c r="D767" s="2209"/>
      <c r="E767" s="468"/>
      <c r="F767" s="468"/>
      <c r="G767" s="468"/>
      <c r="H767" s="2209"/>
      <c r="I767" s="2209"/>
      <c r="J767" s="468"/>
      <c r="K767" s="468"/>
      <c r="L767" s="468"/>
      <c r="M767" s="2209"/>
      <c r="N767" s="2209"/>
      <c r="O767" s="468"/>
      <c r="P767" s="468"/>
      <c r="Q767" s="468"/>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209"/>
      <c r="D768" s="2209"/>
      <c r="E768" s="468"/>
      <c r="F768" s="468"/>
      <c r="G768" s="468"/>
      <c r="H768" s="2209"/>
      <c r="I768" s="2209"/>
      <c r="J768" s="468"/>
      <c r="K768" s="468"/>
      <c r="L768" s="468"/>
      <c r="M768" s="2209"/>
      <c r="N768" s="2209"/>
      <c r="O768" s="468"/>
      <c r="P768" s="468"/>
      <c r="Q768" s="468"/>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209"/>
      <c r="D769" s="2209"/>
      <c r="E769" s="468"/>
      <c r="F769" s="468"/>
      <c r="G769" s="468"/>
      <c r="H769" s="2209"/>
      <c r="I769" s="2209"/>
      <c r="J769" s="468"/>
      <c r="K769" s="468"/>
      <c r="L769" s="468"/>
      <c r="M769" s="2209"/>
      <c r="N769" s="2209"/>
      <c r="O769" s="468"/>
      <c r="P769" s="468"/>
      <c r="Q769" s="468"/>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209"/>
      <c r="D770" s="2209"/>
      <c r="E770" s="468"/>
      <c r="F770" s="468"/>
      <c r="G770" s="468"/>
      <c r="H770" s="2209"/>
      <c r="I770" s="2209"/>
      <c r="J770" s="468"/>
      <c r="K770" s="468"/>
      <c r="L770" s="468"/>
      <c r="M770" s="2209"/>
      <c r="N770" s="2209"/>
      <c r="O770" s="468"/>
      <c r="P770" s="468"/>
      <c r="Q770" s="468"/>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209"/>
      <c r="D771" s="2209"/>
      <c r="E771" s="468"/>
      <c r="F771" s="468"/>
      <c r="G771" s="468"/>
      <c r="H771" s="2209"/>
      <c r="I771" s="2209"/>
      <c r="J771" s="468"/>
      <c r="K771" s="468"/>
      <c r="L771" s="468"/>
      <c r="M771" s="2209"/>
      <c r="N771" s="2209"/>
      <c r="O771" s="468"/>
      <c r="P771" s="468"/>
      <c r="Q771" s="468"/>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209"/>
      <c r="D772" s="2209"/>
      <c r="E772" s="468"/>
      <c r="F772" s="468"/>
      <c r="G772" s="468"/>
      <c r="H772" s="2209"/>
      <c r="I772" s="2209"/>
      <c r="J772" s="468"/>
      <c r="K772" s="468"/>
      <c r="L772" s="468"/>
      <c r="M772" s="2209"/>
      <c r="N772" s="2209"/>
      <c r="O772" s="468"/>
      <c r="P772" s="468"/>
      <c r="Q772" s="468"/>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209"/>
      <c r="D773" s="2209"/>
      <c r="E773" s="468"/>
      <c r="F773" s="468"/>
      <c r="G773" s="468"/>
      <c r="H773" s="2209"/>
      <c r="I773" s="2209"/>
      <c r="J773" s="468"/>
      <c r="K773" s="468"/>
      <c r="L773" s="468"/>
      <c r="M773" s="2209"/>
      <c r="N773" s="2209"/>
      <c r="O773" s="468"/>
      <c r="P773" s="468"/>
      <c r="Q773" s="468"/>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209"/>
      <c r="D774" s="2209"/>
      <c r="E774" s="468"/>
      <c r="F774" s="468"/>
      <c r="G774" s="468"/>
      <c r="H774" s="2209"/>
      <c r="I774" s="2209"/>
      <c r="J774" s="468"/>
      <c r="K774" s="468"/>
      <c r="L774" s="468"/>
      <c r="M774" s="2209"/>
      <c r="N774" s="2209"/>
      <c r="O774" s="468"/>
      <c r="P774" s="468"/>
      <c r="Q774" s="468"/>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209"/>
      <c r="D775" s="2209"/>
      <c r="E775" s="468"/>
      <c r="F775" s="468"/>
      <c r="G775" s="468"/>
      <c r="H775" s="2209"/>
      <c r="I775" s="2209"/>
      <c r="J775" s="468"/>
      <c r="K775" s="468"/>
      <c r="L775" s="468"/>
      <c r="M775" s="2209"/>
      <c r="N775" s="2209"/>
      <c r="O775" s="468"/>
      <c r="P775" s="468"/>
      <c r="Q775" s="468"/>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209"/>
      <c r="D776" s="2209"/>
      <c r="E776" s="468"/>
      <c r="F776" s="468"/>
      <c r="G776" s="468"/>
      <c r="H776" s="2209"/>
      <c r="I776" s="2209"/>
      <c r="J776" s="468"/>
      <c r="K776" s="468"/>
      <c r="L776" s="468"/>
      <c r="M776" s="2209"/>
      <c r="N776" s="2209"/>
      <c r="O776" s="468"/>
      <c r="P776" s="468"/>
      <c r="Q776" s="468"/>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209"/>
      <c r="D777" s="2209"/>
      <c r="E777" s="468"/>
      <c r="F777" s="468"/>
      <c r="G777" s="468"/>
      <c r="H777" s="2209"/>
      <c r="I777" s="2209"/>
      <c r="J777" s="468"/>
      <c r="K777" s="468"/>
      <c r="L777" s="468"/>
      <c r="M777" s="2209"/>
      <c r="N777" s="2209"/>
      <c r="O777" s="468"/>
      <c r="P777" s="468"/>
      <c r="Q777" s="468"/>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209"/>
      <c r="D778" s="2209"/>
      <c r="E778" s="468"/>
      <c r="F778" s="468"/>
      <c r="G778" s="468"/>
      <c r="H778" s="2209"/>
      <c r="I778" s="2209"/>
      <c r="J778" s="468"/>
      <c r="K778" s="468"/>
      <c r="L778" s="468"/>
      <c r="M778" s="2209"/>
      <c r="N778" s="2209"/>
      <c r="O778" s="468"/>
      <c r="P778" s="468"/>
      <c r="Q778" s="468"/>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209"/>
      <c r="D779" s="2209"/>
      <c r="E779" s="468"/>
      <c r="F779" s="468"/>
      <c r="G779" s="468"/>
      <c r="H779" s="2209"/>
      <c r="I779" s="2209"/>
      <c r="J779" s="468"/>
      <c r="K779" s="468"/>
      <c r="L779" s="468"/>
      <c r="M779" s="2209"/>
      <c r="N779" s="2209"/>
      <c r="O779" s="468"/>
      <c r="P779" s="468"/>
      <c r="Q779" s="468"/>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209"/>
      <c r="D780" s="2209"/>
      <c r="E780" s="468"/>
      <c r="F780" s="468"/>
      <c r="G780" s="468"/>
      <c r="H780" s="2209"/>
      <c r="I780" s="2209"/>
      <c r="J780" s="468"/>
      <c r="K780" s="468"/>
      <c r="L780" s="468"/>
      <c r="M780" s="2209"/>
      <c r="N780" s="2209"/>
      <c r="O780" s="468"/>
      <c r="P780" s="468"/>
      <c r="Q780" s="468"/>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209"/>
      <c r="D781" s="2209"/>
      <c r="E781" s="468"/>
      <c r="F781" s="468"/>
      <c r="G781" s="468"/>
      <c r="H781" s="2209"/>
      <c r="I781" s="2209"/>
      <c r="J781" s="468"/>
      <c r="K781" s="468"/>
      <c r="L781" s="468"/>
      <c r="M781" s="2209"/>
      <c r="N781" s="2209"/>
      <c r="O781" s="468"/>
      <c r="P781" s="468"/>
      <c r="Q781" s="468"/>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209"/>
      <c r="D782" s="2209"/>
      <c r="E782" s="468"/>
      <c r="F782" s="468"/>
      <c r="G782" s="468"/>
      <c r="H782" s="2209"/>
      <c r="I782" s="2209"/>
      <c r="J782" s="468"/>
      <c r="K782" s="468"/>
      <c r="L782" s="468"/>
      <c r="M782" s="2209"/>
      <c r="N782" s="2209"/>
      <c r="O782" s="468"/>
      <c r="P782" s="468"/>
      <c r="Q782" s="468"/>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209"/>
      <c r="D783" s="2209"/>
      <c r="E783" s="468"/>
      <c r="F783" s="468"/>
      <c r="G783" s="468"/>
      <c r="H783" s="2209"/>
      <c r="I783" s="2209"/>
      <c r="J783" s="468"/>
      <c r="K783" s="468"/>
      <c r="L783" s="468"/>
      <c r="M783" s="2209"/>
      <c r="N783" s="2209"/>
      <c r="O783" s="468"/>
      <c r="P783" s="468"/>
      <c r="Q783" s="468"/>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209"/>
      <c r="D784" s="2209"/>
      <c r="E784" s="468"/>
      <c r="F784" s="468"/>
      <c r="G784" s="468"/>
      <c r="H784" s="2209"/>
      <c r="I784" s="2209"/>
      <c r="J784" s="468"/>
      <c r="K784" s="468"/>
      <c r="L784" s="468"/>
      <c r="M784" s="2209"/>
      <c r="N784" s="2209"/>
      <c r="O784" s="468"/>
      <c r="P784" s="468"/>
      <c r="Q784" s="468"/>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209"/>
      <c r="D785" s="2209"/>
      <c r="E785" s="468"/>
      <c r="F785" s="468"/>
      <c r="G785" s="468"/>
      <c r="H785" s="2209"/>
      <c r="I785" s="2209"/>
      <c r="J785" s="468"/>
      <c r="K785" s="468"/>
      <c r="L785" s="468"/>
      <c r="M785" s="2209"/>
      <c r="N785" s="2209"/>
      <c r="O785" s="468"/>
      <c r="P785" s="468"/>
      <c r="Q785" s="468"/>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209"/>
      <c r="D786" s="2209"/>
      <c r="E786" s="468"/>
      <c r="F786" s="468"/>
      <c r="G786" s="468"/>
      <c r="H786" s="2209"/>
      <c r="I786" s="2209"/>
      <c r="J786" s="468"/>
      <c r="K786" s="468"/>
      <c r="L786" s="468"/>
      <c r="M786" s="2209"/>
      <c r="N786" s="2209"/>
      <c r="O786" s="468"/>
      <c r="P786" s="468"/>
      <c r="Q786" s="468"/>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209"/>
      <c r="D787" s="2209"/>
      <c r="E787" s="468"/>
      <c r="F787" s="468"/>
      <c r="G787" s="468"/>
      <c r="H787" s="2209"/>
      <c r="I787" s="2209"/>
      <c r="J787" s="468"/>
      <c r="K787" s="468"/>
      <c r="L787" s="468"/>
      <c r="M787" s="2209"/>
      <c r="N787" s="2209"/>
      <c r="O787" s="468"/>
      <c r="P787" s="468"/>
      <c r="Q787" s="468"/>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209"/>
      <c r="D788" s="2209"/>
      <c r="E788" s="468"/>
      <c r="F788" s="468"/>
      <c r="G788" s="468"/>
      <c r="H788" s="2209"/>
      <c r="I788" s="2209"/>
      <c r="J788" s="468"/>
      <c r="K788" s="468"/>
      <c r="L788" s="468"/>
      <c r="M788" s="2209"/>
      <c r="N788" s="2209"/>
      <c r="O788" s="468"/>
      <c r="P788" s="468"/>
      <c r="Q788" s="468"/>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209"/>
      <c r="D789" s="2209"/>
      <c r="E789" s="468"/>
      <c r="F789" s="468"/>
      <c r="G789" s="468"/>
      <c r="H789" s="2209"/>
      <c r="I789" s="2209"/>
      <c r="J789" s="468"/>
      <c r="K789" s="468"/>
      <c r="L789" s="468"/>
      <c r="M789" s="2209"/>
      <c r="N789" s="2209"/>
      <c r="O789" s="468"/>
      <c r="P789" s="468"/>
      <c r="Q789" s="468"/>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209"/>
      <c r="D790" s="2209"/>
      <c r="E790" s="468"/>
      <c r="F790" s="468"/>
      <c r="G790" s="468"/>
      <c r="H790" s="2209"/>
      <c r="I790" s="2209"/>
      <c r="J790" s="468"/>
      <c r="K790" s="468"/>
      <c r="L790" s="468"/>
      <c r="M790" s="2209"/>
      <c r="N790" s="2209"/>
      <c r="O790" s="468"/>
      <c r="P790" s="468"/>
      <c r="Q790" s="468"/>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209"/>
      <c r="D791" s="2209"/>
      <c r="E791" s="468"/>
      <c r="F791" s="468"/>
      <c r="G791" s="468"/>
      <c r="H791" s="2209"/>
      <c r="I791" s="2209"/>
      <c r="J791" s="468"/>
      <c r="K791" s="468"/>
      <c r="L791" s="468"/>
      <c r="M791" s="2209"/>
      <c r="N791" s="2209"/>
      <c r="O791" s="468"/>
      <c r="P791" s="468"/>
      <c r="Q791" s="468"/>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209"/>
      <c r="D792" s="2209"/>
      <c r="E792" s="468"/>
      <c r="F792" s="468"/>
      <c r="G792" s="468"/>
      <c r="H792" s="2209"/>
      <c r="I792" s="2209"/>
      <c r="J792" s="468"/>
      <c r="K792" s="468"/>
      <c r="L792" s="468"/>
      <c r="M792" s="2209"/>
      <c r="N792" s="2209"/>
      <c r="O792" s="468"/>
      <c r="P792" s="468"/>
      <c r="Q792" s="468"/>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209"/>
      <c r="D793" s="2209"/>
      <c r="E793" s="468"/>
      <c r="F793" s="468"/>
      <c r="G793" s="468"/>
      <c r="H793" s="2209"/>
      <c r="I793" s="2209"/>
      <c r="J793" s="468"/>
      <c r="K793" s="468"/>
      <c r="L793" s="468"/>
      <c r="M793" s="2209"/>
      <c r="N793" s="2209"/>
      <c r="O793" s="468"/>
      <c r="P793" s="468"/>
      <c r="Q793" s="468"/>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209"/>
      <c r="D794" s="2209"/>
      <c r="E794" s="468"/>
      <c r="F794" s="468"/>
      <c r="G794" s="468"/>
      <c r="H794" s="2209"/>
      <c r="I794" s="2209"/>
      <c r="J794" s="468"/>
      <c r="K794" s="468"/>
      <c r="L794" s="468"/>
      <c r="M794" s="2209"/>
      <c r="N794" s="2209"/>
      <c r="O794" s="468"/>
      <c r="P794" s="468"/>
      <c r="Q794" s="468"/>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209"/>
      <c r="D795" s="2209"/>
      <c r="E795" s="468"/>
      <c r="F795" s="468"/>
      <c r="G795" s="468"/>
      <c r="H795" s="2209"/>
      <c r="I795" s="2209"/>
      <c r="J795" s="468"/>
      <c r="K795" s="468"/>
      <c r="L795" s="468"/>
      <c r="M795" s="2209"/>
      <c r="N795" s="2209"/>
      <c r="O795" s="468"/>
      <c r="P795" s="468"/>
      <c r="Q795" s="468"/>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209"/>
      <c r="D796" s="2209"/>
      <c r="E796" s="468"/>
      <c r="F796" s="468"/>
      <c r="G796" s="468"/>
      <c r="H796" s="2209"/>
      <c r="I796" s="2209"/>
      <c r="J796" s="468"/>
      <c r="K796" s="468"/>
      <c r="L796" s="468"/>
      <c r="M796" s="2209"/>
      <c r="N796" s="2209"/>
      <c r="O796" s="468"/>
      <c r="P796" s="468"/>
      <c r="Q796" s="468"/>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209"/>
      <c r="D797" s="2209"/>
      <c r="E797" s="468"/>
      <c r="F797" s="468"/>
      <c r="G797" s="468"/>
      <c r="H797" s="2209"/>
      <c r="I797" s="2209"/>
      <c r="J797" s="468"/>
      <c r="K797" s="468"/>
      <c r="L797" s="468"/>
      <c r="M797" s="2209"/>
      <c r="N797" s="2209"/>
      <c r="O797" s="468"/>
      <c r="P797" s="468"/>
      <c r="Q797" s="468"/>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209"/>
      <c r="D798" s="2209"/>
      <c r="E798" s="468"/>
      <c r="F798" s="468"/>
      <c r="G798" s="468"/>
      <c r="H798" s="2209"/>
      <c r="I798" s="2209"/>
      <c r="J798" s="468"/>
      <c r="K798" s="468"/>
      <c r="L798" s="468"/>
      <c r="M798" s="2209"/>
      <c r="N798" s="2209"/>
      <c r="O798" s="468"/>
      <c r="P798" s="468"/>
      <c r="Q798" s="468"/>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209"/>
      <c r="D799" s="2209"/>
      <c r="E799" s="468"/>
      <c r="F799" s="468"/>
      <c r="G799" s="468"/>
      <c r="H799" s="2209"/>
      <c r="I799" s="2209"/>
      <c r="J799" s="468"/>
      <c r="K799" s="468"/>
      <c r="L799" s="468"/>
      <c r="M799" s="2209"/>
      <c r="N799" s="2209"/>
      <c r="O799" s="468"/>
      <c r="P799" s="468"/>
      <c r="Q799" s="468"/>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8"/>
      <c r="D800" s="468"/>
      <c r="E800" s="468"/>
      <c r="F800" s="468"/>
      <c r="G800" s="468"/>
      <c r="H800" s="468"/>
      <c r="I800" s="468"/>
      <c r="J800" s="468"/>
      <c r="K800" s="468"/>
      <c r="L800" s="468"/>
      <c r="M800" s="468"/>
      <c r="N800" s="468"/>
      <c r="O800" s="468"/>
      <c r="P800" s="468"/>
      <c r="Q800" s="468"/>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8"/>
      <c r="D801" s="468"/>
      <c r="E801" s="468"/>
      <c r="F801" s="468"/>
      <c r="G801" s="468"/>
      <c r="H801" s="468"/>
      <c r="I801" s="468"/>
      <c r="J801" s="468"/>
      <c r="K801" s="468"/>
      <c r="L801" s="468"/>
      <c r="M801" s="468"/>
      <c r="N801" s="468"/>
      <c r="O801" s="468"/>
      <c r="P801" s="468"/>
      <c r="Q801" s="468"/>
    </row>
    <row r="802" ht="25.15" customHeight="true" x14ac:dyDescent="0.2">
      <c r="C802" s="468"/>
      <c r="D802" s="468"/>
      <c r="E802" s="468"/>
      <c r="F802" s="468"/>
      <c r="G802" s="468"/>
      <c r="H802" s="468"/>
      <c r="I802" s="468"/>
      <c r="J802" s="468"/>
      <c r="K802" s="468"/>
      <c r="L802" s="468"/>
      <c r="M802" s="468"/>
      <c r="N802" s="468"/>
      <c r="O802" s="468"/>
      <c r="P802" s="468"/>
      <c r="Q802" s="468"/>
    </row>
    <row r="803" ht="25.15" customHeight="true" x14ac:dyDescent="0.2">
      <c r="C803" s="468"/>
      <c r="D803" s="468"/>
      <c r="E803" s="468"/>
      <c r="F803" s="468"/>
      <c r="G803" s="468"/>
      <c r="H803" s="468"/>
      <c r="I803" s="468"/>
      <c r="J803" s="468"/>
      <c r="K803" s="468"/>
      <c r="L803" s="468"/>
      <c r="M803" s="468"/>
      <c r="N803" s="468"/>
      <c r="O803" s="468"/>
      <c r="P803" s="468"/>
      <c r="Q803" s="468"/>
    </row>
    <row r="804" ht="25.15" customHeight="true" x14ac:dyDescent="0.2">
      <c r="C804" s="468"/>
      <c r="D804" s="468"/>
      <c r="E804" s="468"/>
      <c r="F804" s="468"/>
      <c r="G804" s="468"/>
      <c r="H804" s="468"/>
      <c r="I804" s="468"/>
      <c r="J804" s="468"/>
      <c r="K804" s="468"/>
      <c r="L804" s="468"/>
      <c r="M804" s="468"/>
      <c r="N804" s="468"/>
      <c r="O804" s="468"/>
      <c r="P804" s="468"/>
      <c r="Q804" s="468"/>
    </row>
    <row r="805" ht="25.15" customHeight="true" x14ac:dyDescent="0.2">
      <c r="C805" s="468"/>
      <c r="D805" s="468"/>
      <c r="E805" s="468"/>
      <c r="F805" s="468"/>
      <c r="G805" s="468"/>
      <c r="H805" s="468"/>
      <c r="I805" s="468"/>
      <c r="J805" s="468"/>
      <c r="K805" s="468"/>
      <c r="L805" s="468"/>
      <c r="M805" s="468"/>
      <c r="N805" s="468"/>
      <c r="O805" s="468"/>
      <c r="P805" s="468"/>
      <c r="Q805" s="468"/>
    </row>
    <row r="806" ht="25.15" customHeight="true" x14ac:dyDescent="0.2">
      <c r="C806" s="468"/>
      <c r="D806" s="468"/>
      <c r="E806" s="468"/>
      <c r="F806" s="468"/>
      <c r="G806" s="468"/>
      <c r="H806" s="468"/>
      <c r="I806" s="468"/>
      <c r="J806" s="468"/>
      <c r="K806" s="468"/>
      <c r="L806" s="468"/>
      <c r="M806" s="468"/>
      <c r="N806" s="468"/>
      <c r="O806" s="468"/>
      <c r="P806" s="468"/>
      <c r="Q806" s="468"/>
    </row>
    <row r="807" ht="25.15" customHeight="true" x14ac:dyDescent="0.2">
      <c r="C807" s="468"/>
      <c r="D807" s="468"/>
      <c r="E807" s="468"/>
      <c r="F807" s="468"/>
      <c r="G807" s="468"/>
      <c r="H807" s="468"/>
      <c r="I807" s="468"/>
      <c r="J807" s="468"/>
      <c r="K807" s="468"/>
      <c r="L807" s="468"/>
      <c r="M807" s="468"/>
      <c r="N807" s="468"/>
      <c r="O807" s="468"/>
      <c r="P807" s="468"/>
      <c r="Q807" s="468"/>
    </row>
    <row r="808" ht="25.15" customHeight="true" x14ac:dyDescent="0.2">
      <c r="C808" s="468"/>
      <c r="D808" s="468"/>
      <c r="E808" s="468"/>
      <c r="F808" s="468"/>
      <c r="G808" s="468"/>
      <c r="H808" s="468"/>
      <c r="I808" s="468"/>
      <c r="J808" s="468"/>
      <c r="K808" s="468"/>
      <c r="L808" s="468"/>
      <c r="M808" s="468"/>
      <c r="N808" s="468"/>
      <c r="O808" s="468"/>
      <c r="P808" s="468"/>
      <c r="Q808" s="468"/>
    </row>
    <row r="809" ht="25.15" customHeight="true" x14ac:dyDescent="0.2">
      <c r="C809" s="468"/>
      <c r="D809" s="468"/>
      <c r="E809" s="468"/>
      <c r="F809" s="468"/>
      <c r="G809" s="468"/>
      <c r="H809" s="468"/>
      <c r="I809" s="468"/>
      <c r="J809" s="468"/>
      <c r="K809" s="468"/>
      <c r="L809" s="468"/>
      <c r="M809" s="468"/>
      <c r="N809" s="468"/>
      <c r="O809" s="468"/>
      <c r="P809" s="468"/>
      <c r="Q809" s="468"/>
    </row>
    <row r="810" ht="25.15" customHeight="true" x14ac:dyDescent="0.2">
      <c r="C810" s="468"/>
      <c r="D810" s="468"/>
      <c r="E810" s="468"/>
      <c r="F810" s="468"/>
      <c r="G810" s="468"/>
      <c r="H810" s="468"/>
      <c r="I810" s="468"/>
      <c r="J810" s="468"/>
      <c r="K810" s="468"/>
      <c r="L810" s="468"/>
      <c r="M810" s="468"/>
      <c r="N810" s="468"/>
      <c r="O810" s="468"/>
      <c r="P810" s="468"/>
      <c r="Q810" s="468"/>
    </row>
    <row r="811" ht="25.15" customHeight="true" x14ac:dyDescent="0.2">
      <c r="C811" s="468"/>
      <c r="D811" s="468"/>
      <c r="E811" s="468"/>
      <c r="F811" s="468"/>
      <c r="G811" s="468"/>
      <c r="H811" s="468"/>
      <c r="I811" s="468"/>
      <c r="J811" s="468"/>
      <c r="K811" s="468"/>
      <c r="L811" s="468"/>
      <c r="M811" s="468"/>
      <c r="N811" s="468"/>
      <c r="O811" s="468"/>
      <c r="P811" s="468"/>
      <c r="Q811" s="468"/>
    </row>
    <row r="812" ht="25.15" customHeight="true" x14ac:dyDescent="0.2">
      <c r="C812" s="468"/>
      <c r="D812" s="468"/>
      <c r="E812" s="468"/>
      <c r="F812" s="468"/>
      <c r="G812" s="468"/>
      <c r="H812" s="468"/>
      <c r="I812" s="468"/>
      <c r="J812" s="468"/>
      <c r="K812" s="468"/>
      <c r="L812" s="468"/>
      <c r="M812" s="468"/>
      <c r="N812" s="468"/>
      <c r="O812" s="468"/>
      <c r="P812" s="468"/>
      <c r="Q812" s="468"/>
    </row>
    <row r="813" ht="25.15" customHeight="true" x14ac:dyDescent="0.2">
      <c r="C813" s="468"/>
      <c r="D813" s="468"/>
      <c r="E813" s="468"/>
      <c r="F813" s="468"/>
      <c r="G813" s="468"/>
      <c r="H813" s="468"/>
      <c r="I813" s="468"/>
      <c r="J813" s="468"/>
      <c r="K813" s="468"/>
      <c r="L813" s="468"/>
      <c r="M813" s="468"/>
      <c r="N813" s="468"/>
      <c r="O813" s="468"/>
      <c r="P813" s="468"/>
      <c r="Q813" s="468"/>
    </row>
    <row r="814" ht="25.15" customHeight="true" x14ac:dyDescent="0.2">
      <c r="C814" s="468"/>
      <c r="D814" s="468"/>
      <c r="E814" s="468"/>
      <c r="F814" s="468"/>
      <c r="G814" s="468"/>
      <c r="H814" s="468"/>
      <c r="I814" s="468"/>
      <c r="J814" s="468"/>
      <c r="K814" s="468"/>
      <c r="L814" s="468"/>
      <c r="M814" s="468"/>
      <c r="N814" s="468"/>
      <c r="O814" s="468"/>
      <c r="P814" s="468"/>
      <c r="Q814" s="468"/>
    </row>
    <row r="815" ht="25.15" customHeight="true" x14ac:dyDescent="0.2">
      <c r="C815" s="468"/>
      <c r="D815" s="468"/>
      <c r="E815" s="468"/>
      <c r="F815" s="468"/>
      <c r="G815" s="468"/>
      <c r="H815" s="468"/>
      <c r="I815" s="468"/>
      <c r="J815" s="468"/>
      <c r="K815" s="468"/>
      <c r="L815" s="468"/>
      <c r="M815" s="468"/>
      <c r="N815" s="468"/>
      <c r="O815" s="468"/>
      <c r="P815" s="468"/>
      <c r="Q815" s="468"/>
    </row>
    <row r="816" ht="25.15" customHeight="true" x14ac:dyDescent="0.2">
      <c r="C816" s="468"/>
      <c r="D816" s="468"/>
      <c r="E816" s="468"/>
      <c r="F816" s="468"/>
      <c r="G816" s="468"/>
      <c r="H816" s="468"/>
      <c r="I816" s="468"/>
      <c r="J816" s="468"/>
      <c r="K816" s="468"/>
      <c r="L816" s="468"/>
      <c r="M816" s="468"/>
      <c r="N816" s="468"/>
      <c r="O816" s="468"/>
      <c r="P816" s="468"/>
      <c r="Q816" s="468"/>
    </row>
    <row r="817" ht="25.15" customHeight="true" x14ac:dyDescent="0.2">
      <c r="C817" s="468"/>
      <c r="D817" s="468"/>
      <c r="E817" s="468"/>
      <c r="F817" s="468"/>
      <c r="G817" s="468"/>
      <c r="H817" s="468"/>
      <c r="I817" s="468"/>
      <c r="J817" s="468"/>
      <c r="K817" s="468"/>
      <c r="L817" s="468"/>
      <c r="M817" s="468"/>
      <c r="N817" s="468"/>
      <c r="O817" s="468"/>
      <c r="P817" s="468"/>
      <c r="Q817" s="468"/>
    </row>
    <row r="818" ht="25.15" customHeight="true" x14ac:dyDescent="0.2">
      <c r="C818" s="468"/>
      <c r="D818" s="468"/>
      <c r="E818" s="468"/>
      <c r="F818" s="468"/>
      <c r="G818" s="468"/>
      <c r="H818" s="468"/>
      <c r="I818" s="468"/>
      <c r="J818" s="468"/>
      <c r="K818" s="468"/>
      <c r="L818" s="468"/>
      <c r="M818" s="468"/>
      <c r="N818" s="468"/>
      <c r="O818" s="468"/>
      <c r="P818" s="468"/>
      <c r="Q818" s="468"/>
    </row>
    <row r="819" ht="25.15" customHeight="true" x14ac:dyDescent="0.2">
      <c r="C819" s="468"/>
      <c r="D819" s="468"/>
      <c r="E819" s="468"/>
      <c r="F819" s="468"/>
      <c r="G819" s="468"/>
      <c r="H819" s="468"/>
      <c r="I819" s="468"/>
      <c r="J819" s="468"/>
      <c r="K819" s="468"/>
      <c r="L819" s="468"/>
      <c r="M819" s="468"/>
      <c r="N819" s="468"/>
      <c r="O819" s="468"/>
      <c r="P819" s="468"/>
      <c r="Q819" s="468"/>
    </row>
    <row r="820" ht="25.15" customHeight="true" x14ac:dyDescent="0.2">
      <c r="C820" s="468"/>
      <c r="D820" s="468"/>
      <c r="E820" s="468"/>
      <c r="F820" s="468"/>
      <c r="G820" s="468"/>
      <c r="H820" s="468"/>
      <c r="I820" s="468"/>
      <c r="J820" s="468"/>
      <c r="K820" s="468"/>
      <c r="L820" s="468"/>
      <c r="M820" s="468"/>
      <c r="N820" s="468"/>
      <c r="O820" s="468"/>
      <c r="P820" s="468"/>
      <c r="Q820" s="468"/>
    </row>
    <row r="821" ht="25.15" customHeight="true" x14ac:dyDescent="0.2">
      <c r="C821" s="468"/>
      <c r="D821" s="468"/>
      <c r="E821" s="468"/>
      <c r="F821" s="468"/>
      <c r="G821" s="468"/>
      <c r="H821" s="468"/>
      <c r="I821" s="468"/>
      <c r="J821" s="468"/>
      <c r="K821" s="468"/>
      <c r="L821" s="468"/>
      <c r="M821" s="468"/>
      <c r="N821" s="468"/>
      <c r="O821" s="468"/>
      <c r="P821" s="468"/>
      <c r="Q821" s="468"/>
    </row>
    <row r="822" ht="25.15" customHeight="true" x14ac:dyDescent="0.2">
      <c r="C822" s="468"/>
      <c r="D822" s="468"/>
      <c r="E822" s="468"/>
      <c r="F822" s="468"/>
      <c r="G822" s="468"/>
      <c r="H822" s="468"/>
      <c r="I822" s="468"/>
      <c r="J822" s="468"/>
      <c r="K822" s="468"/>
      <c r="L822" s="468"/>
      <c r="M822" s="468"/>
      <c r="N822" s="468"/>
      <c r="O822" s="468"/>
      <c r="P822" s="468"/>
      <c r="Q822" s="468"/>
    </row>
    <row r="823" ht="25.15" customHeight="true" x14ac:dyDescent="0.2">
      <c r="C823" s="468"/>
      <c r="D823" s="468"/>
      <c r="E823" s="468"/>
      <c r="F823" s="468"/>
      <c r="G823" s="468"/>
      <c r="H823" s="468"/>
      <c r="I823" s="468"/>
      <c r="J823" s="468"/>
      <c r="K823" s="468"/>
      <c r="L823" s="468"/>
      <c r="M823" s="468"/>
      <c r="N823" s="468"/>
      <c r="O823" s="468"/>
      <c r="P823" s="468"/>
      <c r="Q823" s="468"/>
    </row>
    <row r="824" ht="25.15" customHeight="true" x14ac:dyDescent="0.2">
      <c r="C824" s="468"/>
      <c r="D824" s="468"/>
      <c r="E824" s="468"/>
      <c r="F824" s="468"/>
      <c r="G824" s="468"/>
      <c r="H824" s="468"/>
      <c r="I824" s="468"/>
      <c r="J824" s="468"/>
      <c r="K824" s="468"/>
      <c r="L824" s="468"/>
      <c r="M824" s="468"/>
      <c r="N824" s="468"/>
      <c r="O824" s="468"/>
      <c r="P824" s="468"/>
      <c r="Q824" s="468"/>
    </row>
    <row r="825" ht="25.15" customHeight="true" x14ac:dyDescent="0.2">
      <c r="C825" s="468"/>
      <c r="D825" s="468"/>
      <c r="E825" s="468"/>
      <c r="F825" s="468"/>
      <c r="G825" s="468"/>
      <c r="H825" s="468"/>
      <c r="I825" s="468"/>
      <c r="J825" s="468"/>
      <c r="K825" s="468"/>
      <c r="L825" s="468"/>
      <c r="M825" s="468"/>
      <c r="N825" s="468"/>
      <c r="O825" s="468"/>
      <c r="P825" s="468"/>
      <c r="Q825" s="468"/>
    </row>
    <row r="826" ht="25.15" customHeight="true" x14ac:dyDescent="0.2">
      <c r="C826" s="468"/>
      <c r="D826" s="468"/>
      <c r="E826" s="468"/>
      <c r="F826" s="468"/>
      <c r="G826" s="468"/>
      <c r="H826" s="468"/>
      <c r="I826" s="468"/>
      <c r="J826" s="468"/>
      <c r="K826" s="468"/>
      <c r="L826" s="468"/>
      <c r="M826" s="468"/>
      <c r="N826" s="468"/>
      <c r="O826" s="468"/>
      <c r="P826" s="468"/>
      <c r="Q826" s="468"/>
    </row>
    <row r="827" ht="25.15" customHeight="true" x14ac:dyDescent="0.2">
      <c r="C827" s="468"/>
      <c r="D827" s="468"/>
      <c r="E827" s="468"/>
      <c r="F827" s="468"/>
      <c r="G827" s="468"/>
      <c r="H827" s="468"/>
      <c r="I827" s="468"/>
      <c r="J827" s="468"/>
      <c r="K827" s="468"/>
      <c r="L827" s="468"/>
      <c r="M827" s="468"/>
      <c r="N827" s="468"/>
      <c r="O827" s="468"/>
      <c r="P827" s="468"/>
      <c r="Q827" s="468"/>
    </row>
    <row r="828" ht="25.15" customHeight="true" x14ac:dyDescent="0.2">
      <c r="C828" s="468"/>
      <c r="D828" s="468"/>
      <c r="E828" s="468"/>
      <c r="F828" s="468"/>
      <c r="G828" s="468"/>
      <c r="H828" s="468"/>
      <c r="I828" s="468"/>
      <c r="J828" s="468"/>
      <c r="K828" s="468"/>
      <c r="L828" s="468"/>
      <c r="M828" s="468"/>
      <c r="N828" s="468"/>
      <c r="O828" s="468"/>
      <c r="P828" s="468"/>
      <c r="Q828" s="468"/>
    </row>
    <row r="829" ht="25.15" customHeight="true" x14ac:dyDescent="0.2">
      <c r="C829" s="468"/>
      <c r="D829" s="468"/>
      <c r="E829" s="468"/>
      <c r="F829" s="468"/>
      <c r="G829" s="468"/>
      <c r="H829" s="468"/>
      <c r="I829" s="468"/>
      <c r="J829" s="468"/>
      <c r="K829" s="468"/>
      <c r="L829" s="468"/>
      <c r="M829" s="468"/>
      <c r="N829" s="468"/>
      <c r="O829" s="468"/>
      <c r="P829" s="468"/>
      <c r="Q829" s="468"/>
    </row>
    <row r="830" ht="25.15" customHeight="true" x14ac:dyDescent="0.2">
      <c r="C830" s="468"/>
      <c r="D830" s="468"/>
      <c r="E830" s="468"/>
      <c r="F830" s="468"/>
      <c r="G830" s="468"/>
      <c r="H830" s="468"/>
      <c r="I830" s="468"/>
      <c r="J830" s="468"/>
      <c r="K830" s="468"/>
      <c r="L830" s="468"/>
      <c r="M830" s="468"/>
      <c r="N830" s="468"/>
      <c r="O830" s="468"/>
      <c r="P830" s="468"/>
      <c r="Q830" s="468"/>
    </row>
    <row r="831" ht="25.15" customHeight="true" x14ac:dyDescent="0.2">
      <c r="C831" s="468"/>
      <c r="D831" s="468"/>
      <c r="E831" s="468"/>
      <c r="F831" s="468"/>
      <c r="G831" s="468"/>
      <c r="H831" s="468"/>
      <c r="I831" s="468"/>
      <c r="J831" s="468"/>
      <c r="K831" s="468"/>
      <c r="L831" s="468"/>
      <c r="M831" s="468"/>
      <c r="N831" s="468"/>
      <c r="O831" s="468"/>
      <c r="P831" s="468"/>
      <c r="Q831" s="468"/>
    </row>
    <row r="832" ht="25.15" customHeight="true" x14ac:dyDescent="0.2">
      <c r="C832" s="468"/>
      <c r="D832" s="468"/>
      <c r="E832" s="468"/>
      <c r="F832" s="468"/>
      <c r="G832" s="468"/>
      <c r="H832" s="468"/>
      <c r="I832" s="468"/>
      <c r="J832" s="468"/>
      <c r="K832" s="468"/>
      <c r="L832" s="468"/>
      <c r="M832" s="468"/>
      <c r="N832" s="468"/>
      <c r="O832" s="468"/>
      <c r="P832" s="468"/>
      <c r="Q832" s="468"/>
    </row>
    <row r="833" ht="25.15" customHeight="true" x14ac:dyDescent="0.2">
      <c r="C833" s="468"/>
      <c r="D833" s="468"/>
      <c r="E833" s="468"/>
      <c r="F833" s="468"/>
      <c r="G833" s="468"/>
      <c r="H833" s="468"/>
      <c r="I833" s="468"/>
      <c r="J833" s="468"/>
      <c r="K833" s="468"/>
      <c r="L833" s="468"/>
      <c r="M833" s="468"/>
      <c r="N833" s="468"/>
      <c r="O833" s="468"/>
      <c r="P833" s="468"/>
      <c r="Q833" s="468"/>
    </row>
    <row r="834" ht="25.15" customHeight="true" x14ac:dyDescent="0.2">
      <c r="C834" s="468"/>
      <c r="D834" s="468"/>
      <c r="E834" s="468"/>
      <c r="F834" s="468"/>
      <c r="G834" s="468"/>
      <c r="H834" s="468"/>
      <c r="I834" s="468"/>
      <c r="J834" s="468"/>
      <c r="K834" s="468"/>
      <c r="L834" s="468"/>
      <c r="M834" s="468"/>
      <c r="N834" s="468"/>
      <c r="O834" s="468"/>
      <c r="P834" s="468"/>
      <c r="Q834" s="468"/>
    </row>
    <row r="835" ht="25.15" customHeight="true" x14ac:dyDescent="0.2">
      <c r="C835" s="468"/>
      <c r="D835" s="468"/>
      <c r="E835" s="468"/>
      <c r="F835" s="468"/>
      <c r="G835" s="468"/>
      <c r="H835" s="468"/>
      <c r="I835" s="468"/>
      <c r="J835" s="468"/>
      <c r="K835" s="468"/>
      <c r="L835" s="468"/>
      <c r="M835" s="468"/>
      <c r="N835" s="468"/>
      <c r="O835" s="468"/>
      <c r="P835" s="468"/>
      <c r="Q835" s="468"/>
    </row>
    <row r="836" ht="25.15" customHeight="true" x14ac:dyDescent="0.2">
      <c r="C836" s="468"/>
      <c r="D836" s="468"/>
      <c r="E836" s="468"/>
      <c r="F836" s="468"/>
      <c r="G836" s="468"/>
      <c r="H836" s="468"/>
      <c r="I836" s="468"/>
      <c r="J836" s="468"/>
      <c r="K836" s="468"/>
      <c r="L836" s="468"/>
      <c r="M836" s="468"/>
      <c r="N836" s="468"/>
      <c r="O836" s="468"/>
      <c r="P836" s="468"/>
      <c r="Q836" s="468"/>
    </row>
    <row r="837" ht="25.15" customHeight="true" x14ac:dyDescent="0.2">
      <c r="C837" s="468"/>
      <c r="D837" s="468"/>
      <c r="E837" s="468"/>
      <c r="F837" s="468"/>
      <c r="G837" s="468"/>
      <c r="H837" s="468"/>
      <c r="I837" s="468"/>
      <c r="J837" s="468"/>
      <c r="K837" s="468"/>
      <c r="L837" s="468"/>
      <c r="M837" s="468"/>
      <c r="N837" s="468"/>
      <c r="O837" s="468"/>
      <c r="P837" s="468"/>
      <c r="Q837" s="468"/>
    </row>
    <row r="838" ht="25.15" customHeight="true" x14ac:dyDescent="0.2">
      <c r="C838" s="468"/>
      <c r="D838" s="468"/>
      <c r="E838" s="468"/>
      <c r="F838" s="468"/>
      <c r="G838" s="468"/>
      <c r="H838" s="468"/>
      <c r="I838" s="468"/>
      <c r="J838" s="468"/>
      <c r="K838" s="468"/>
      <c r="L838" s="468"/>
      <c r="M838" s="468"/>
      <c r="N838" s="468"/>
      <c r="O838" s="468"/>
      <c r="P838" s="468"/>
      <c r="Q838" s="468"/>
    </row>
    <row r="839" ht="25.15" customHeight="true" x14ac:dyDescent="0.2">
      <c r="C839" s="468"/>
      <c r="D839" s="468"/>
      <c r="E839" s="468"/>
      <c r="F839" s="468"/>
      <c r="G839" s="468"/>
      <c r="H839" s="468"/>
      <c r="I839" s="468"/>
      <c r="J839" s="468"/>
      <c r="K839" s="468"/>
      <c r="L839" s="468"/>
      <c r="M839" s="468"/>
      <c r="N839" s="468"/>
      <c r="O839" s="468"/>
      <c r="P839" s="468"/>
      <c r="Q839" s="468"/>
    </row>
    <row r="840" ht="25.15" customHeight="true" x14ac:dyDescent="0.2">
      <c r="C840" s="468"/>
      <c r="D840" s="468"/>
      <c r="E840" s="468"/>
      <c r="F840" s="468"/>
      <c r="G840" s="468"/>
      <c r="H840" s="468"/>
      <c r="I840" s="468"/>
      <c r="J840" s="468"/>
      <c r="K840" s="468"/>
      <c r="L840" s="468"/>
      <c r="M840" s="468"/>
      <c r="N840" s="468"/>
      <c r="O840" s="468"/>
      <c r="P840" s="468"/>
      <c r="Q840" s="468"/>
    </row>
    <row r="841" ht="25.15" customHeight="true" x14ac:dyDescent="0.2">
      <c r="C841" s="468"/>
      <c r="D841" s="468"/>
      <c r="E841" s="468"/>
      <c r="F841" s="468"/>
      <c r="G841" s="468"/>
      <c r="H841" s="468"/>
      <c r="I841" s="468"/>
      <c r="J841" s="468"/>
      <c r="K841" s="468"/>
      <c r="L841" s="468"/>
      <c r="M841" s="468"/>
      <c r="N841" s="468"/>
      <c r="O841" s="468"/>
      <c r="P841" s="468"/>
      <c r="Q841" s="468"/>
    </row>
    <row r="842" ht="25.15" customHeight="true" x14ac:dyDescent="0.2">
      <c r="C842" s="468"/>
      <c r="D842" s="468"/>
      <c r="E842" s="468"/>
      <c r="F842" s="468"/>
      <c r="G842" s="468"/>
      <c r="H842" s="468"/>
      <c r="I842" s="468"/>
      <c r="J842" s="468"/>
      <c r="K842" s="468"/>
      <c r="L842" s="468"/>
      <c r="M842" s="468"/>
      <c r="N842" s="468"/>
      <c r="O842" s="468"/>
      <c r="P842" s="468"/>
      <c r="Q842" s="468"/>
    </row>
    <row r="843" ht="25.15" customHeight="true" x14ac:dyDescent="0.2">
      <c r="C843" s="468"/>
      <c r="D843" s="468"/>
      <c r="E843" s="468"/>
      <c r="F843" s="468"/>
      <c r="G843" s="468"/>
      <c r="H843" s="468"/>
      <c r="I843" s="468"/>
      <c r="J843" s="468"/>
      <c r="K843" s="468"/>
      <c r="L843" s="468"/>
      <c r="M843" s="468"/>
      <c r="N843" s="468"/>
      <c r="O843" s="468"/>
      <c r="P843" s="468"/>
      <c r="Q843" s="468"/>
    </row>
    <row r="844" ht="25.15" customHeight="true" x14ac:dyDescent="0.2">
      <c r="C844" s="468"/>
      <c r="D844" s="468"/>
      <c r="E844" s="468"/>
      <c r="F844" s="468"/>
      <c r="G844" s="468"/>
      <c r="H844" s="468"/>
      <c r="I844" s="468"/>
      <c r="J844" s="468"/>
      <c r="K844" s="468"/>
      <c r="L844" s="468"/>
      <c r="M844" s="468"/>
      <c r="N844" s="468"/>
      <c r="O844" s="468"/>
      <c r="P844" s="468"/>
      <c r="Q844" s="468"/>
    </row>
    <row r="845" ht="25.15" customHeight="true" x14ac:dyDescent="0.2">
      <c r="C845" s="468"/>
      <c r="D845" s="468"/>
      <c r="E845" s="468"/>
      <c r="F845" s="468"/>
      <c r="G845" s="468"/>
      <c r="H845" s="468"/>
      <c r="I845" s="468"/>
      <c r="J845" s="468"/>
      <c r="K845" s="468"/>
      <c r="L845" s="468"/>
      <c r="M845" s="468"/>
      <c r="N845" s="468"/>
      <c r="O845" s="468"/>
      <c r="P845" s="468"/>
      <c r="Q845" s="468"/>
    </row>
    <row r="846" ht="25.15" customHeight="true" x14ac:dyDescent="0.2">
      <c r="C846" s="468"/>
      <c r="D846" s="468"/>
      <c r="E846" s="468"/>
      <c r="F846" s="468"/>
      <c r="G846" s="468"/>
      <c r="H846" s="468"/>
      <c r="I846" s="468"/>
      <c r="J846" s="468"/>
      <c r="K846" s="468"/>
      <c r="L846" s="468"/>
      <c r="M846" s="468"/>
      <c r="N846" s="468"/>
      <c r="O846" s="468"/>
      <c r="P846" s="468"/>
      <c r="Q846" s="468"/>
    </row>
    <row r="847" ht="25.15" customHeight="true" x14ac:dyDescent="0.2">
      <c r="C847" s="468"/>
      <c r="D847" s="468"/>
      <c r="E847" s="468"/>
      <c r="F847" s="468"/>
      <c r="G847" s="468"/>
      <c r="H847" s="468"/>
      <c r="I847" s="468"/>
      <c r="J847" s="468"/>
      <c r="K847" s="468"/>
      <c r="L847" s="468"/>
      <c r="M847" s="468"/>
      <c r="N847" s="468"/>
      <c r="O847" s="468"/>
      <c r="P847" s="468"/>
      <c r="Q847" s="468"/>
    </row>
    <row r="848" ht="25.15" customHeight="true" x14ac:dyDescent="0.2">
      <c r="C848" s="468"/>
      <c r="D848" s="468"/>
      <c r="E848" s="468"/>
      <c r="F848" s="468"/>
      <c r="G848" s="468"/>
      <c r="H848" s="468"/>
      <c r="I848" s="468"/>
      <c r="J848" s="468"/>
      <c r="K848" s="468"/>
      <c r="L848" s="468"/>
      <c r="M848" s="468"/>
      <c r="N848" s="468"/>
      <c r="O848" s="468"/>
      <c r="P848" s="468"/>
      <c r="Q848" s="468"/>
    </row>
    <row r="849" ht="25.15" customHeight="true" x14ac:dyDescent="0.2">
      <c r="C849" s="468"/>
      <c r="D849" s="468"/>
      <c r="E849" s="468"/>
      <c r="F849" s="468"/>
      <c r="G849" s="468"/>
      <c r="H849" s="468"/>
      <c r="I849" s="468"/>
      <c r="J849" s="468"/>
      <c r="K849" s="468"/>
      <c r="L849" s="468"/>
      <c r="M849" s="468"/>
      <c r="N849" s="468"/>
      <c r="O849" s="468"/>
      <c r="P849" s="468"/>
      <c r="Q849" s="468"/>
    </row>
    <row r="850" ht="25.15" customHeight="true" x14ac:dyDescent="0.2">
      <c r="C850" s="468"/>
      <c r="D850" s="468"/>
      <c r="E850" s="468"/>
      <c r="F850" s="468"/>
      <c r="G850" s="468"/>
      <c r="H850" s="468"/>
      <c r="I850" s="468"/>
      <c r="J850" s="468"/>
      <c r="K850" s="468"/>
      <c r="L850" s="468"/>
      <c r="M850" s="468"/>
      <c r="N850" s="468"/>
      <c r="O850" s="468"/>
      <c r="P850" s="468"/>
      <c r="Q850" s="468"/>
    </row>
    <row r="851" ht="25.15" customHeight="true" x14ac:dyDescent="0.2">
      <c r="C851" s="468"/>
      <c r="D851" s="468"/>
      <c r="E851" s="468"/>
      <c r="F851" s="468"/>
      <c r="G851" s="468"/>
      <c r="H851" s="468"/>
      <c r="I851" s="468"/>
      <c r="J851" s="468"/>
      <c r="K851" s="468"/>
      <c r="L851" s="468"/>
      <c r="M851" s="468"/>
      <c r="N851" s="468"/>
      <c r="O851" s="468"/>
      <c r="P851" s="468"/>
      <c r="Q851" s="468"/>
    </row>
    <row r="852" ht="25.15" customHeight="true" x14ac:dyDescent="0.2">
      <c r="C852" s="468"/>
      <c r="D852" s="468"/>
      <c r="E852" s="468"/>
      <c r="F852" s="468"/>
      <c r="G852" s="468"/>
      <c r="H852" s="468"/>
      <c r="I852" s="468"/>
      <c r="J852" s="468"/>
      <c r="K852" s="468"/>
      <c r="L852" s="468"/>
      <c r="M852" s="468"/>
      <c r="N852" s="468"/>
      <c r="O852" s="468"/>
      <c r="P852" s="468"/>
      <c r="Q852" s="468"/>
    </row>
    <row r="853" ht="25.15" customHeight="true" x14ac:dyDescent="0.2">
      <c r="C853" s="468"/>
      <c r="D853" s="468"/>
      <c r="E853" s="468"/>
      <c r="F853" s="468"/>
      <c r="G853" s="468"/>
      <c r="H853" s="468"/>
      <c r="I853" s="468"/>
      <c r="J853" s="468"/>
      <c r="K853" s="468"/>
      <c r="L853" s="468"/>
      <c r="M853" s="468"/>
      <c r="N853" s="468"/>
      <c r="O853" s="468"/>
      <c r="P853" s="468"/>
      <c r="Q853" s="468"/>
    </row>
    <row r="854" ht="25.15" customHeight="true" x14ac:dyDescent="0.2">
      <c r="C854" s="468"/>
      <c r="D854" s="468"/>
      <c r="E854" s="468"/>
      <c r="F854" s="468"/>
      <c r="G854" s="468"/>
      <c r="H854" s="468"/>
      <c r="I854" s="468"/>
      <c r="J854" s="468"/>
      <c r="K854" s="468"/>
      <c r="L854" s="468"/>
      <c r="M854" s="468"/>
      <c r="N854" s="468"/>
      <c r="O854" s="468"/>
      <c r="P854" s="468"/>
      <c r="Q854" s="468"/>
    </row>
    <row r="855" ht="25.15" customHeight="true" x14ac:dyDescent="0.2">
      <c r="C855" s="468"/>
      <c r="D855" s="468"/>
      <c r="E855" s="468"/>
      <c r="F855" s="468"/>
      <c r="G855" s="468"/>
      <c r="H855" s="468"/>
      <c r="I855" s="468"/>
      <c r="J855" s="468"/>
      <c r="K855" s="468"/>
      <c r="L855" s="468"/>
      <c r="M855" s="468"/>
      <c r="N855" s="468"/>
      <c r="O855" s="468"/>
      <c r="P855" s="468"/>
      <c r="Q855" s="468"/>
    </row>
    <row r="856" ht="25.15" customHeight="true" x14ac:dyDescent="0.2">
      <c r="C856" s="468"/>
      <c r="D856" s="468"/>
      <c r="E856" s="468"/>
      <c r="F856" s="468"/>
      <c r="G856" s="468"/>
      <c r="H856" s="468"/>
      <c r="I856" s="468"/>
      <c r="J856" s="468"/>
      <c r="K856" s="468"/>
      <c r="L856" s="468"/>
      <c r="M856" s="468"/>
      <c r="N856" s="468"/>
      <c r="O856" s="468"/>
      <c r="P856" s="468"/>
      <c r="Q856" s="468"/>
    </row>
    <row r="857" ht="25.15" customHeight="true" x14ac:dyDescent="0.2">
      <c r="C857" s="468"/>
      <c r="D857" s="468"/>
      <c r="E857" s="468"/>
      <c r="F857" s="468"/>
      <c r="G857" s="468"/>
      <c r="H857" s="468"/>
      <c r="I857" s="468"/>
      <c r="J857" s="468"/>
      <c r="K857" s="468"/>
      <c r="L857" s="468"/>
      <c r="M857" s="468"/>
      <c r="N857" s="468"/>
      <c r="O857" s="468"/>
      <c r="P857" s="468"/>
      <c r="Q857" s="468"/>
    </row>
    <row r="858" ht="25.15" customHeight="true" x14ac:dyDescent="0.2">
      <c r="C858" s="468"/>
      <c r="D858" s="468"/>
      <c r="E858" s="468"/>
      <c r="F858" s="468"/>
      <c r="G858" s="468"/>
      <c r="H858" s="468"/>
      <c r="I858" s="468"/>
      <c r="J858" s="468"/>
      <c r="K858" s="468"/>
      <c r="L858" s="468"/>
      <c r="M858" s="468"/>
      <c r="N858" s="468"/>
      <c r="O858" s="468"/>
      <c r="P858" s="468"/>
      <c r="Q858" s="468"/>
    </row>
    <row r="859" ht="25.15" customHeight="true" x14ac:dyDescent="0.2">
      <c r="C859" s="468"/>
      <c r="D859" s="468"/>
      <c r="E859" s="468"/>
      <c r="F859" s="468"/>
      <c r="G859" s="468"/>
      <c r="H859" s="468"/>
      <c r="I859" s="468"/>
      <c r="J859" s="468"/>
      <c r="K859" s="468"/>
      <c r="L859" s="468"/>
      <c r="M859" s="468"/>
      <c r="N859" s="468"/>
      <c r="O859" s="468"/>
      <c r="P859" s="468"/>
      <c r="Q859" s="468"/>
    </row>
    <row r="860" ht="25.15" customHeight="true" x14ac:dyDescent="0.2">
      <c r="C860" s="468"/>
      <c r="D860" s="468"/>
      <c r="E860" s="468"/>
      <c r="F860" s="468"/>
      <c r="G860" s="468"/>
      <c r="H860" s="468"/>
      <c r="I860" s="468"/>
      <c r="J860" s="468"/>
      <c r="K860" s="468"/>
      <c r="L860" s="468"/>
      <c r="M860" s="468"/>
      <c r="N860" s="468"/>
      <c r="O860" s="468"/>
      <c r="P860" s="468"/>
      <c r="Q860" s="468"/>
    </row>
    <row r="861" ht="25.15" customHeight="true" x14ac:dyDescent="0.2">
      <c r="C861" s="468"/>
      <c r="D861" s="468"/>
      <c r="E861" s="468"/>
      <c r="F861" s="468"/>
      <c r="G861" s="468"/>
      <c r="H861" s="468"/>
      <c r="I861" s="468"/>
      <c r="J861" s="468"/>
      <c r="K861" s="468"/>
      <c r="L861" s="468"/>
      <c r="M861" s="468"/>
      <c r="N861" s="468"/>
      <c r="O861" s="468"/>
      <c r="P861" s="468"/>
      <c r="Q861" s="468"/>
    </row>
    <row r="862" ht="25.15" customHeight="true" x14ac:dyDescent="0.2">
      <c r="C862" s="468"/>
      <c r="D862" s="468"/>
      <c r="E862" s="468"/>
      <c r="F862" s="468"/>
      <c r="G862" s="468"/>
      <c r="H862" s="468"/>
      <c r="I862" s="468"/>
      <c r="J862" s="468"/>
      <c r="K862" s="468"/>
      <c r="L862" s="468"/>
      <c r="M862" s="468"/>
      <c r="N862" s="468"/>
      <c r="O862" s="468"/>
      <c r="P862" s="468"/>
      <c r="Q862" s="468"/>
    </row>
    <row r="863" ht="25.15" customHeight="true" x14ac:dyDescent="0.2">
      <c r="C863" s="468"/>
      <c r="D863" s="468"/>
      <c r="E863" s="468"/>
      <c r="F863" s="468"/>
      <c r="G863" s="468"/>
      <c r="H863" s="468"/>
      <c r="I863" s="468"/>
      <c r="J863" s="468"/>
      <c r="K863" s="468"/>
      <c r="L863" s="468"/>
      <c r="M863" s="468"/>
      <c r="N863" s="468"/>
      <c r="O863" s="468"/>
      <c r="P863" s="468"/>
      <c r="Q863" s="468"/>
    </row>
    <row r="864" ht="25.15" customHeight="true" x14ac:dyDescent="0.2">
      <c r="C864" s="468"/>
      <c r="D864" s="468"/>
      <c r="E864" s="468"/>
      <c r="F864" s="468"/>
      <c r="G864" s="468"/>
      <c r="H864" s="468"/>
      <c r="I864" s="468"/>
      <c r="J864" s="468"/>
      <c r="K864" s="468"/>
      <c r="L864" s="468"/>
      <c r="M864" s="468"/>
      <c r="N864" s="468"/>
      <c r="O864" s="468"/>
      <c r="P864" s="468"/>
      <c r="Q864" s="468"/>
    </row>
    <row r="865" ht="25.15" customHeight="true" x14ac:dyDescent="0.2">
      <c r="C865" s="468"/>
      <c r="D865" s="468"/>
      <c r="E865" s="468"/>
      <c r="F865" s="468"/>
      <c r="G865" s="468"/>
      <c r="H865" s="468"/>
      <c r="I865" s="468"/>
      <c r="J865" s="468"/>
      <c r="K865" s="468"/>
      <c r="L865" s="468"/>
      <c r="M865" s="468"/>
      <c r="N865" s="468"/>
      <c r="O865" s="468"/>
      <c r="P865" s="468"/>
      <c r="Q865" s="468"/>
    </row>
    <row r="866" ht="25.15" customHeight="true" x14ac:dyDescent="0.2">
      <c r="C866" s="468"/>
      <c r="D866" s="468"/>
      <c r="E866" s="468"/>
      <c r="F866" s="468"/>
      <c r="G866" s="468"/>
      <c r="H866" s="468"/>
      <c r="I866" s="468"/>
      <c r="J866" s="468"/>
      <c r="K866" s="468"/>
      <c r="L866" s="468"/>
      <c r="M866" s="468"/>
      <c r="N866" s="468"/>
      <c r="O866" s="468"/>
      <c r="P866" s="468"/>
      <c r="Q866" s="468"/>
    </row>
    <row r="867" ht="25.15" customHeight="true" x14ac:dyDescent="0.2">
      <c r="C867" s="468"/>
      <c r="D867" s="468"/>
      <c r="E867" s="468"/>
      <c r="F867" s="468"/>
      <c r="G867" s="468"/>
      <c r="H867" s="468"/>
      <c r="I867" s="468"/>
      <c r="J867" s="468"/>
      <c r="K867" s="468"/>
      <c r="L867" s="468"/>
      <c r="M867" s="468"/>
      <c r="N867" s="468"/>
      <c r="O867" s="468"/>
      <c r="P867" s="468"/>
      <c r="Q867" s="468"/>
    </row>
    <row r="868" ht="25.15" customHeight="true" x14ac:dyDescent="0.2">
      <c r="C868" s="468"/>
      <c r="D868" s="468"/>
      <c r="E868" s="468"/>
      <c r="F868" s="468"/>
      <c r="G868" s="468"/>
      <c r="H868" s="468"/>
      <c r="I868" s="468"/>
      <c r="J868" s="468"/>
      <c r="K868" s="468"/>
      <c r="L868" s="468"/>
      <c r="M868" s="468"/>
      <c r="N868" s="468"/>
      <c r="O868" s="468"/>
      <c r="P868" s="468"/>
      <c r="Q868" s="468"/>
    </row>
    <row r="869" ht="25.15" customHeight="true" x14ac:dyDescent="0.2">
      <c r="C869" s="468"/>
      <c r="D869" s="468"/>
      <c r="E869" s="468"/>
      <c r="F869" s="468"/>
      <c r="G869" s="468"/>
      <c r="H869" s="468"/>
      <c r="I869" s="468"/>
      <c r="J869" s="468"/>
      <c r="K869" s="468"/>
      <c r="L869" s="468"/>
      <c r="M869" s="468"/>
      <c r="N869" s="468"/>
      <c r="O869" s="468"/>
      <c r="P869" s="468"/>
      <c r="Q869" s="468"/>
    </row>
    <row r="870" ht="25.15" customHeight="true" x14ac:dyDescent="0.2">
      <c r="C870" s="468"/>
      <c r="D870" s="468"/>
      <c r="E870" s="468"/>
      <c r="F870" s="468"/>
      <c r="G870" s="468"/>
      <c r="H870" s="468"/>
      <c r="I870" s="468"/>
      <c r="J870" s="468"/>
      <c r="K870" s="468"/>
      <c r="L870" s="468"/>
      <c r="M870" s="468"/>
      <c r="N870" s="468"/>
      <c r="O870" s="468"/>
      <c r="P870" s="468"/>
      <c r="Q870" s="468"/>
    </row>
    <row r="871" ht="25.15" customHeight="true" x14ac:dyDescent="0.2">
      <c r="C871" s="468"/>
      <c r="D871" s="468"/>
      <c r="E871" s="468"/>
      <c r="F871" s="468"/>
      <c r="G871" s="468"/>
      <c r="H871" s="468"/>
      <c r="I871" s="468"/>
      <c r="J871" s="468"/>
      <c r="K871" s="468"/>
      <c r="L871" s="468"/>
      <c r="M871" s="468"/>
      <c r="N871" s="468"/>
      <c r="O871" s="468"/>
      <c r="P871" s="468"/>
      <c r="Q871" s="468"/>
    </row>
    <row r="872" ht="25.15" customHeight="true" x14ac:dyDescent="0.2">
      <c r="C872" s="468"/>
      <c r="D872" s="468"/>
      <c r="E872" s="468"/>
      <c r="F872" s="468"/>
      <c r="G872" s="468"/>
      <c r="H872" s="468"/>
      <c r="I872" s="468"/>
      <c r="J872" s="468"/>
      <c r="K872" s="468"/>
      <c r="L872" s="468"/>
      <c r="M872" s="468"/>
      <c r="N872" s="468"/>
      <c r="O872" s="468"/>
      <c r="P872" s="468"/>
      <c r="Q872" s="468"/>
    </row>
    <row r="873" ht="25.15" customHeight="true" x14ac:dyDescent="0.2">
      <c r="C873" s="468"/>
      <c r="D873" s="468"/>
      <c r="E873" s="468"/>
      <c r="F873" s="468"/>
      <c r="G873" s="468"/>
      <c r="H873" s="468"/>
      <c r="I873" s="468"/>
      <c r="J873" s="468"/>
      <c r="K873" s="468"/>
      <c r="L873" s="468"/>
      <c r="M873" s="468"/>
      <c r="N873" s="468"/>
      <c r="O873" s="468"/>
      <c r="P873" s="468"/>
      <c r="Q873" s="468"/>
    </row>
    <row r="874" ht="25.15" customHeight="true" x14ac:dyDescent="0.2">
      <c r="C874" s="468"/>
      <c r="D874" s="468"/>
      <c r="E874" s="468"/>
      <c r="F874" s="468"/>
      <c r="G874" s="468"/>
      <c r="H874" s="468"/>
      <c r="I874" s="468"/>
      <c r="J874" s="468"/>
      <c r="K874" s="468"/>
      <c r="L874" s="468"/>
      <c r="M874" s="468"/>
      <c r="N874" s="468"/>
      <c r="O874" s="468"/>
      <c r="P874" s="468"/>
      <c r="Q874" s="468"/>
    </row>
    <row r="875" ht="25.15" customHeight="true" x14ac:dyDescent="0.2">
      <c r="C875" s="468"/>
      <c r="D875" s="468"/>
      <c r="E875" s="468"/>
      <c r="F875" s="468"/>
      <c r="G875" s="468"/>
      <c r="H875" s="468"/>
      <c r="I875" s="468"/>
      <c r="J875" s="468"/>
      <c r="K875" s="468"/>
      <c r="L875" s="468"/>
      <c r="M875" s="468"/>
      <c r="N875" s="468"/>
      <c r="O875" s="468"/>
      <c r="P875" s="468"/>
      <c r="Q875" s="468"/>
    </row>
    <row r="876" ht="25.15" customHeight="true" x14ac:dyDescent="0.2">
      <c r="C876" s="468"/>
      <c r="D876" s="468"/>
      <c r="E876" s="468"/>
      <c r="F876" s="468"/>
      <c r="G876" s="468"/>
      <c r="H876" s="468"/>
      <c r="I876" s="468"/>
      <c r="J876" s="468"/>
      <c r="K876" s="468"/>
      <c r="L876" s="468"/>
      <c r="M876" s="468"/>
      <c r="N876" s="468"/>
      <c r="O876" s="468"/>
      <c r="P876" s="468"/>
      <c r="Q876" s="468"/>
    </row>
    <row r="877" ht="25.15" customHeight="true" x14ac:dyDescent="0.2">
      <c r="C877" s="468"/>
      <c r="D877" s="468"/>
      <c r="E877" s="468"/>
      <c r="F877" s="468"/>
      <c r="G877" s="468"/>
      <c r="H877" s="468"/>
      <c r="I877" s="468"/>
      <c r="J877" s="468"/>
      <c r="K877" s="468"/>
      <c r="L877" s="468"/>
      <c r="M877" s="468"/>
      <c r="N877" s="468"/>
      <c r="O877" s="468"/>
      <c r="P877" s="468"/>
      <c r="Q877" s="468"/>
    </row>
    <row r="878" ht="25.15" customHeight="true" x14ac:dyDescent="0.2">
      <c r="C878" s="468"/>
      <c r="D878" s="468"/>
      <c r="E878" s="468"/>
      <c r="F878" s="468"/>
      <c r="G878" s="468"/>
      <c r="H878" s="468"/>
      <c r="I878" s="468"/>
      <c r="J878" s="468"/>
      <c r="K878" s="468"/>
      <c r="L878" s="468"/>
      <c r="M878" s="468"/>
      <c r="N878" s="468"/>
      <c r="O878" s="468"/>
      <c r="P878" s="468"/>
      <c r="Q878" s="468"/>
    </row>
    <row r="879" ht="25.15" customHeight="true" x14ac:dyDescent="0.2">
      <c r="C879" s="468"/>
      <c r="D879" s="468"/>
      <c r="E879" s="468"/>
      <c r="F879" s="468"/>
      <c r="G879" s="468"/>
      <c r="H879" s="468"/>
      <c r="I879" s="468"/>
      <c r="J879" s="468"/>
      <c r="K879" s="468"/>
      <c r="L879" s="468"/>
      <c r="M879" s="468"/>
      <c r="N879" s="468"/>
      <c r="O879" s="468"/>
      <c r="P879" s="468"/>
      <c r="Q879" s="468"/>
    </row>
    <row r="880" ht="25.15" customHeight="true" x14ac:dyDescent="0.2">
      <c r="C880" s="468"/>
      <c r="D880" s="468"/>
      <c r="E880" s="468"/>
      <c r="F880" s="468"/>
      <c r="G880" s="468"/>
      <c r="H880" s="468"/>
      <c r="I880" s="468"/>
      <c r="J880" s="468"/>
      <c r="K880" s="468"/>
      <c r="L880" s="468"/>
      <c r="M880" s="468"/>
      <c r="N880" s="468"/>
      <c r="O880" s="468"/>
      <c r="P880" s="468"/>
      <c r="Q880" s="468"/>
    </row>
    <row r="881" ht="25.15" customHeight="true" x14ac:dyDescent="0.2">
      <c r="C881" s="468"/>
      <c r="D881" s="468"/>
      <c r="E881" s="468"/>
      <c r="F881" s="468"/>
      <c r="G881" s="468"/>
      <c r="H881" s="468"/>
      <c r="I881" s="468"/>
      <c r="J881" s="468"/>
      <c r="K881" s="468"/>
      <c r="L881" s="468"/>
      <c r="M881" s="468"/>
      <c r="N881" s="468"/>
      <c r="O881" s="468"/>
      <c r="P881" s="468"/>
      <c r="Q881" s="468"/>
    </row>
    <row r="882" ht="25.15" customHeight="true" x14ac:dyDescent="0.2">
      <c r="C882" s="468"/>
      <c r="D882" s="468"/>
      <c r="E882" s="468"/>
      <c r="F882" s="468"/>
      <c r="G882" s="468"/>
      <c r="H882" s="468"/>
      <c r="I882" s="468"/>
      <c r="J882" s="468"/>
      <c r="K882" s="468"/>
      <c r="L882" s="468"/>
      <c r="M882" s="468"/>
      <c r="N882" s="468"/>
      <c r="O882" s="468"/>
      <c r="P882" s="468"/>
      <c r="Q882" s="468"/>
    </row>
    <row r="883" ht="25.15" customHeight="true" x14ac:dyDescent="0.2">
      <c r="C883" s="468"/>
      <c r="D883" s="468"/>
      <c r="E883" s="468"/>
      <c r="F883" s="468"/>
      <c r="G883" s="468"/>
      <c r="H883" s="468"/>
      <c r="I883" s="468"/>
      <c r="J883" s="468"/>
      <c r="K883" s="468"/>
      <c r="L883" s="468"/>
      <c r="M883" s="468"/>
      <c r="N883" s="468"/>
      <c r="O883" s="468"/>
      <c r="P883" s="468"/>
      <c r="Q883" s="468"/>
    </row>
    <row r="884" ht="25.15" customHeight="true" x14ac:dyDescent="0.2">
      <c r="C884" s="468"/>
      <c r="D884" s="468"/>
      <c r="E884" s="468"/>
      <c r="F884" s="468"/>
      <c r="G884" s="468"/>
      <c r="H884" s="468"/>
      <c r="I884" s="468"/>
      <c r="J884" s="468"/>
      <c r="K884" s="468"/>
      <c r="L884" s="468"/>
      <c r="M884" s="468"/>
      <c r="N884" s="468"/>
      <c r="O884" s="468"/>
      <c r="P884" s="468"/>
      <c r="Q884" s="468"/>
    </row>
    <row r="885" ht="25.15" customHeight="true" x14ac:dyDescent="0.2">
      <c r="C885" s="468"/>
      <c r="D885" s="468"/>
      <c r="E885" s="468"/>
      <c r="F885" s="468"/>
      <c r="G885" s="468"/>
      <c r="H885" s="468"/>
      <c r="I885" s="468"/>
      <c r="J885" s="468"/>
      <c r="K885" s="468"/>
      <c r="L885" s="468"/>
      <c r="M885" s="468"/>
      <c r="N885" s="468"/>
      <c r="O885" s="468"/>
      <c r="P885" s="468"/>
      <c r="Q885" s="468"/>
    </row>
    <row r="886" ht="25.15" customHeight="true" x14ac:dyDescent="0.2">
      <c r="C886" s="468"/>
      <c r="D886" s="468"/>
      <c r="E886" s="468"/>
      <c r="F886" s="468"/>
      <c r="G886" s="468"/>
      <c r="H886" s="468"/>
      <c r="I886" s="468"/>
      <c r="J886" s="468"/>
      <c r="K886" s="468"/>
      <c r="L886" s="468"/>
      <c r="M886" s="468"/>
      <c r="N886" s="468"/>
      <c r="O886" s="468"/>
      <c r="P886" s="468"/>
      <c r="Q886" s="468"/>
    </row>
    <row r="887" ht="25.15" customHeight="true" x14ac:dyDescent="0.2">
      <c r="C887" s="468"/>
      <c r="D887" s="468"/>
      <c r="E887" s="468"/>
      <c r="F887" s="468"/>
      <c r="G887" s="468"/>
      <c r="H887" s="468"/>
      <c r="I887" s="468"/>
      <c r="J887" s="468"/>
      <c r="K887" s="468"/>
      <c r="L887" s="468"/>
      <c r="M887" s="468"/>
      <c r="N887" s="468"/>
      <c r="O887" s="468"/>
      <c r="P887" s="468"/>
      <c r="Q887" s="468"/>
    </row>
    <row r="888" ht="25.15" customHeight="true" x14ac:dyDescent="0.2">
      <c r="C888" s="468"/>
      <c r="D888" s="468"/>
      <c r="E888" s="468"/>
      <c r="F888" s="468"/>
      <c r="G888" s="468"/>
      <c r="H888" s="468"/>
      <c r="I888" s="468"/>
      <c r="J888" s="468"/>
      <c r="K888" s="468"/>
      <c r="L888" s="468"/>
      <c r="M888" s="468"/>
      <c r="N888" s="468"/>
      <c r="O888" s="468"/>
      <c r="P888" s="468"/>
      <c r="Q888" s="468"/>
    </row>
    <row r="889" ht="25.15" customHeight="true" x14ac:dyDescent="0.2">
      <c r="C889" s="468"/>
      <c r="D889" s="468"/>
      <c r="E889" s="468"/>
      <c r="F889" s="468"/>
      <c r="G889" s="468"/>
      <c r="H889" s="468"/>
      <c r="I889" s="468"/>
      <c r="J889" s="468"/>
      <c r="K889" s="468"/>
      <c r="L889" s="468"/>
      <c r="M889" s="468"/>
      <c r="N889" s="468"/>
      <c r="O889" s="468"/>
      <c r="P889" s="468"/>
      <c r="Q889" s="468"/>
    </row>
    <row r="890" ht="25.15" customHeight="true" x14ac:dyDescent="0.2">
      <c r="C890" s="468"/>
      <c r="D890" s="468"/>
      <c r="E890" s="468"/>
      <c r="F890" s="468"/>
      <c r="G890" s="468"/>
      <c r="H890" s="468"/>
      <c r="I890" s="468"/>
      <c r="J890" s="468"/>
      <c r="K890" s="468"/>
      <c r="L890" s="468"/>
      <c r="M890" s="468"/>
      <c r="N890" s="468"/>
      <c r="O890" s="468"/>
      <c r="P890" s="468"/>
      <c r="Q890" s="468"/>
    </row>
    <row r="891" ht="25.15" customHeight="true" x14ac:dyDescent="0.2">
      <c r="C891" s="468"/>
      <c r="D891" s="468"/>
      <c r="E891" s="468"/>
      <c r="F891" s="468"/>
      <c r="G891" s="468"/>
      <c r="H891" s="468"/>
      <c r="I891" s="468"/>
      <c r="J891" s="468"/>
      <c r="K891" s="468"/>
      <c r="L891" s="468"/>
      <c r="M891" s="468"/>
      <c r="N891" s="468"/>
      <c r="O891" s="468"/>
      <c r="P891" s="468"/>
      <c r="Q891" s="468"/>
    </row>
    <row r="892" ht="25.15" customHeight="true" x14ac:dyDescent="0.2">
      <c r="C892" s="468"/>
      <c r="D892" s="468"/>
      <c r="E892" s="468"/>
      <c r="F892" s="468"/>
      <c r="G892" s="468"/>
      <c r="H892" s="468"/>
      <c r="I892" s="468"/>
      <c r="J892" s="468"/>
      <c r="K892" s="468"/>
      <c r="L892" s="468"/>
      <c r="M892" s="468"/>
      <c r="N892" s="468"/>
      <c r="O892" s="468"/>
      <c r="P892" s="468"/>
      <c r="Q892" s="468"/>
    </row>
    <row r="893" ht="25.15" customHeight="true" x14ac:dyDescent="0.2">
      <c r="C893" s="468"/>
      <c r="D893" s="468"/>
      <c r="E893" s="468"/>
      <c r="F893" s="468"/>
      <c r="G893" s="468"/>
      <c r="H893" s="468"/>
      <c r="I893" s="468"/>
      <c r="J893" s="468"/>
      <c r="K893" s="468"/>
      <c r="L893" s="468"/>
      <c r="M893" s="468"/>
      <c r="N893" s="468"/>
      <c r="O893" s="468"/>
      <c r="P893" s="468"/>
      <c r="Q893" s="468"/>
    </row>
    <row r="894" ht="25.15" customHeight="true" x14ac:dyDescent="0.2">
      <c r="C894" s="468"/>
      <c r="D894" s="468"/>
      <c r="E894" s="468"/>
      <c r="F894" s="468"/>
      <c r="G894" s="468"/>
      <c r="H894" s="468"/>
      <c r="I894" s="468"/>
      <c r="J894" s="468"/>
      <c r="K894" s="468"/>
      <c r="L894" s="468"/>
      <c r="M894" s="468"/>
      <c r="N894" s="468"/>
      <c r="O894" s="468"/>
      <c r="P894" s="468"/>
      <c r="Q894" s="468"/>
    </row>
    <row r="895" ht="25.15" customHeight="true" x14ac:dyDescent="0.2">
      <c r="C895" s="468"/>
      <c r="D895" s="468"/>
      <c r="E895" s="468"/>
      <c r="F895" s="468"/>
      <c r="G895" s="468"/>
      <c r="H895" s="468"/>
      <c r="I895" s="468"/>
      <c r="J895" s="468"/>
      <c r="K895" s="468"/>
      <c r="L895" s="468"/>
      <c r="M895" s="468"/>
      <c r="N895" s="468"/>
      <c r="O895" s="468"/>
      <c r="P895" s="468"/>
      <c r="Q895" s="468"/>
    </row>
    <row r="896" ht="25.15" customHeight="true" x14ac:dyDescent="0.2">
      <c r="C896" s="468"/>
      <c r="D896" s="468"/>
      <c r="E896" s="468"/>
      <c r="F896" s="468"/>
      <c r="G896" s="468"/>
      <c r="H896" s="468"/>
      <c r="I896" s="468"/>
      <c r="J896" s="468"/>
      <c r="K896" s="468"/>
      <c r="L896" s="468"/>
      <c r="M896" s="468"/>
      <c r="N896" s="468"/>
      <c r="O896" s="468"/>
      <c r="P896" s="468"/>
      <c r="Q896" s="468"/>
    </row>
    <row r="897" ht="25.15" customHeight="true" x14ac:dyDescent="0.2">
      <c r="C897" s="468"/>
      <c r="D897" s="468"/>
      <c r="E897" s="468"/>
      <c r="F897" s="468"/>
      <c r="G897" s="468"/>
      <c r="H897" s="468"/>
      <c r="I897" s="468"/>
      <c r="J897" s="468"/>
      <c r="K897" s="468"/>
      <c r="L897" s="468"/>
      <c r="M897" s="468"/>
      <c r="N897" s="468"/>
      <c r="O897" s="468"/>
      <c r="P897" s="468"/>
      <c r="Q897" s="468"/>
    </row>
    <row r="898" ht="25.15" customHeight="true" x14ac:dyDescent="0.2">
      <c r="C898" s="468"/>
      <c r="D898" s="468"/>
      <c r="E898" s="468"/>
      <c r="F898" s="468"/>
      <c r="G898" s="468"/>
      <c r="H898" s="468"/>
      <c r="I898" s="468"/>
      <c r="J898" s="468"/>
      <c r="K898" s="468"/>
      <c r="L898" s="468"/>
      <c r="M898" s="468"/>
      <c r="N898" s="468"/>
      <c r="O898" s="468"/>
      <c r="P898" s="468"/>
      <c r="Q898" s="468"/>
    </row>
    <row r="899" ht="25.15" customHeight="true" x14ac:dyDescent="0.2">
      <c r="C899" s="468"/>
      <c r="D899" s="468"/>
      <c r="E899" s="468"/>
      <c r="F899" s="468"/>
      <c r="G899" s="468"/>
      <c r="H899" s="468"/>
      <c r="I899" s="468"/>
      <c r="J899" s="468"/>
      <c r="K899" s="468"/>
      <c r="L899" s="468"/>
      <c r="M899" s="468"/>
      <c r="N899" s="468"/>
      <c r="O899" s="468"/>
      <c r="P899" s="468"/>
      <c r="Q899" s="468"/>
    </row>
    <row r="900" ht="25.15" customHeight="true" x14ac:dyDescent="0.2">
      <c r="C900" s="468"/>
      <c r="D900" s="468"/>
      <c r="E900" s="468"/>
      <c r="F900" s="468"/>
      <c r="G900" s="468"/>
      <c r="H900" s="468"/>
      <c r="I900" s="468"/>
      <c r="J900" s="468"/>
      <c r="K900" s="468"/>
      <c r="L900" s="468"/>
      <c r="M900" s="468"/>
      <c r="N900" s="468"/>
      <c r="O900" s="468"/>
      <c r="P900" s="468"/>
      <c r="Q900" s="468"/>
    </row>
    <row r="901" ht="25.15" customHeight="true" x14ac:dyDescent="0.2">
      <c r="C901" s="468"/>
      <c r="D901" s="468"/>
      <c r="E901" s="468"/>
      <c r="F901" s="468"/>
      <c r="G901" s="468"/>
      <c r="H901" s="468"/>
      <c r="I901" s="468"/>
      <c r="J901" s="468"/>
      <c r="K901" s="468"/>
      <c r="L901" s="468"/>
      <c r="M901" s="468"/>
      <c r="N901" s="468"/>
      <c r="O901" s="468"/>
      <c r="P901" s="468"/>
      <c r="Q901" s="468"/>
    </row>
    <row r="902" ht="25.15" customHeight="true" x14ac:dyDescent="0.2">
      <c r="C902" s="468"/>
      <c r="D902" s="468"/>
      <c r="E902" s="468"/>
      <c r="F902" s="468"/>
      <c r="G902" s="468"/>
      <c r="H902" s="468"/>
      <c r="I902" s="468"/>
      <c r="J902" s="468"/>
      <c r="K902" s="468"/>
      <c r="L902" s="468"/>
      <c r="M902" s="468"/>
      <c r="N902" s="468"/>
      <c r="O902" s="468"/>
      <c r="P902" s="468"/>
      <c r="Q902" s="468"/>
    </row>
    <row r="903" ht="25.15" customHeight="true" x14ac:dyDescent="0.2">
      <c r="C903" s="468"/>
      <c r="D903" s="468"/>
      <c r="E903" s="468"/>
      <c r="F903" s="468"/>
      <c r="G903" s="468"/>
      <c r="H903" s="468"/>
      <c r="I903" s="468"/>
      <c r="J903" s="468"/>
      <c r="K903" s="468"/>
      <c r="L903" s="468"/>
      <c r="M903" s="468"/>
      <c r="N903" s="468"/>
      <c r="O903" s="468"/>
      <c r="P903" s="468"/>
      <c r="Q903" s="468"/>
    </row>
    <row r="904" ht="25.15" customHeight="true" x14ac:dyDescent="0.2">
      <c r="C904" s="468"/>
      <c r="D904" s="468"/>
      <c r="E904" s="468"/>
      <c r="F904" s="468"/>
      <c r="G904" s="468"/>
      <c r="H904" s="468"/>
      <c r="I904" s="468"/>
      <c r="J904" s="468"/>
      <c r="K904" s="468"/>
      <c r="L904" s="468"/>
      <c r="M904" s="468"/>
      <c r="N904" s="468"/>
      <c r="O904" s="468"/>
      <c r="P904" s="468"/>
      <c r="Q904" s="468"/>
    </row>
    <row r="905" ht="25.15" customHeight="true" x14ac:dyDescent="0.2">
      <c r="C905" s="468"/>
      <c r="D905" s="468"/>
      <c r="E905" s="468"/>
      <c r="F905" s="468"/>
      <c r="G905" s="468"/>
      <c r="H905" s="468"/>
      <c r="I905" s="468"/>
      <c r="J905" s="468"/>
      <c r="K905" s="468"/>
      <c r="L905" s="468"/>
      <c r="M905" s="468"/>
      <c r="N905" s="468"/>
      <c r="O905" s="468"/>
      <c r="P905" s="468"/>
      <c r="Q905" s="468"/>
    </row>
    <row r="906" ht="25.15" customHeight="true" x14ac:dyDescent="0.2">
      <c r="C906" s="468"/>
      <c r="D906" s="468"/>
      <c r="E906" s="468"/>
      <c r="F906" s="468"/>
      <c r="G906" s="468"/>
      <c r="H906" s="468"/>
      <c r="I906" s="468"/>
      <c r="J906" s="468"/>
      <c r="K906" s="468"/>
      <c r="L906" s="468"/>
      <c r="M906" s="468"/>
      <c r="N906" s="468"/>
      <c r="O906" s="468"/>
      <c r="P906" s="468"/>
      <c r="Q906" s="468"/>
    </row>
    <row r="907" ht="25.15" customHeight="true" x14ac:dyDescent="0.2">
      <c r="C907" s="468"/>
      <c r="D907" s="468"/>
      <c r="E907" s="468"/>
      <c r="F907" s="468"/>
      <c r="G907" s="468"/>
      <c r="H907" s="468"/>
      <c r="I907" s="468"/>
      <c r="J907" s="468"/>
      <c r="K907" s="468"/>
      <c r="L907" s="468"/>
      <c r="M907" s="468"/>
      <c r="N907" s="468"/>
      <c r="O907" s="468"/>
      <c r="P907" s="468"/>
      <c r="Q907" s="468"/>
    </row>
    <row r="908" ht="25.15" customHeight="true" x14ac:dyDescent="0.2">
      <c r="C908" s="468"/>
      <c r="D908" s="468"/>
      <c r="E908" s="468"/>
      <c r="F908" s="468"/>
      <c r="G908" s="468"/>
      <c r="H908" s="468"/>
      <c r="I908" s="468"/>
      <c r="J908" s="468"/>
      <c r="K908" s="468"/>
      <c r="L908" s="468"/>
      <c r="M908" s="468"/>
      <c r="N908" s="468"/>
      <c r="O908" s="468"/>
      <c r="P908" s="468"/>
      <c r="Q908" s="468"/>
    </row>
    <row r="909" ht="25.15" customHeight="true" x14ac:dyDescent="0.2">
      <c r="C909" s="468"/>
      <c r="D909" s="468"/>
      <c r="E909" s="468"/>
      <c r="F909" s="468"/>
      <c r="G909" s="468"/>
      <c r="H909" s="468"/>
      <c r="I909" s="468"/>
      <c r="J909" s="468"/>
      <c r="K909" s="468"/>
      <c r="L909" s="468"/>
      <c r="M909" s="468"/>
      <c r="N909" s="468"/>
      <c r="O909" s="468"/>
      <c r="P909" s="468"/>
      <c r="Q909" s="468"/>
    </row>
    <row r="910" ht="25.15" customHeight="true" x14ac:dyDescent="0.2">
      <c r="C910" s="468"/>
      <c r="D910" s="468"/>
      <c r="E910" s="468"/>
      <c r="F910" s="468"/>
      <c r="G910" s="468"/>
      <c r="H910" s="468"/>
      <c r="I910" s="468"/>
      <c r="J910" s="468"/>
      <c r="K910" s="468"/>
      <c r="L910" s="468"/>
      <c r="M910" s="468"/>
      <c r="N910" s="468"/>
      <c r="O910" s="468"/>
      <c r="P910" s="468"/>
      <c r="Q910" s="468"/>
    </row>
    <row r="911" ht="25.15" customHeight="true" x14ac:dyDescent="0.2">
      <c r="C911" s="468"/>
      <c r="D911" s="468"/>
      <c r="E911" s="468"/>
      <c r="F911" s="468"/>
      <c r="G911" s="468"/>
      <c r="H911" s="468"/>
      <c r="I911" s="468"/>
      <c r="J911" s="468"/>
      <c r="K911" s="468"/>
      <c r="L911" s="468"/>
      <c r="M911" s="468"/>
      <c r="N911" s="468"/>
      <c r="O911" s="468"/>
      <c r="P911" s="468"/>
      <c r="Q911" s="468"/>
    </row>
    <row r="912" ht="25.15" customHeight="true" x14ac:dyDescent="0.2">
      <c r="C912" s="468"/>
      <c r="D912" s="468"/>
      <c r="E912" s="468"/>
      <c r="F912" s="468"/>
      <c r="G912" s="468"/>
      <c r="H912" s="468"/>
      <c r="I912" s="468"/>
      <c r="J912" s="468"/>
      <c r="K912" s="468"/>
      <c r="L912" s="468"/>
      <c r="M912" s="468"/>
      <c r="N912" s="468"/>
      <c r="O912" s="468"/>
      <c r="P912" s="468"/>
      <c r="Q912" s="468"/>
    </row>
    <row r="913" ht="25.15" customHeight="true" x14ac:dyDescent="0.2">
      <c r="C913" s="468"/>
      <c r="D913" s="468"/>
      <c r="E913" s="468"/>
      <c r="F913" s="468"/>
      <c r="G913" s="468"/>
      <c r="H913" s="468"/>
      <c r="I913" s="468"/>
      <c r="J913" s="468"/>
      <c r="K913" s="468"/>
      <c r="L913" s="468"/>
      <c r="M913" s="468"/>
      <c r="N913" s="468"/>
      <c r="O913" s="468"/>
      <c r="P913" s="468"/>
      <c r="Q913" s="468"/>
    </row>
    <row r="914" ht="25.15" customHeight="true" x14ac:dyDescent="0.2">
      <c r="C914" s="468"/>
      <c r="D914" s="468"/>
      <c r="E914" s="468"/>
      <c r="F914" s="468"/>
      <c r="G914" s="468"/>
      <c r="H914" s="468"/>
      <c r="I914" s="468"/>
      <c r="J914" s="468"/>
      <c r="K914" s="468"/>
      <c r="L914" s="468"/>
      <c r="M914" s="468"/>
      <c r="N914" s="468"/>
      <c r="O914" s="468"/>
      <c r="P914" s="468"/>
      <c r="Q914" s="468"/>
    </row>
    <row r="915" ht="25.15" customHeight="true" x14ac:dyDescent="0.2">
      <c r="C915" s="468"/>
      <c r="D915" s="468"/>
      <c r="E915" s="468"/>
      <c r="F915" s="468"/>
      <c r="G915" s="468"/>
      <c r="H915" s="468"/>
      <c r="I915" s="468"/>
      <c r="J915" s="468"/>
      <c r="K915" s="468"/>
      <c r="L915" s="468"/>
      <c r="M915" s="468"/>
      <c r="N915" s="468"/>
      <c r="O915" s="468"/>
      <c r="P915" s="468"/>
      <c r="Q915" s="468"/>
    </row>
    <row r="916" ht="25.15" customHeight="true" x14ac:dyDescent="0.2">
      <c r="C916" s="468"/>
      <c r="D916" s="468"/>
      <c r="E916" s="468"/>
      <c r="F916" s="468"/>
      <c r="G916" s="468"/>
      <c r="H916" s="468"/>
      <c r="I916" s="468"/>
      <c r="J916" s="468"/>
      <c r="K916" s="468"/>
      <c r="L916" s="468"/>
      <c r="M916" s="468"/>
      <c r="N916" s="468"/>
      <c r="O916" s="468"/>
      <c r="P916" s="468"/>
      <c r="Q916" s="468"/>
    </row>
    <row r="917" ht="25.15" customHeight="true" x14ac:dyDescent="0.2">
      <c r="C917" s="468"/>
      <c r="D917" s="468"/>
      <c r="E917" s="468"/>
      <c r="F917" s="468"/>
      <c r="G917" s="468"/>
      <c r="H917" s="468"/>
      <c r="I917" s="468"/>
      <c r="J917" s="468"/>
      <c r="K917" s="468"/>
      <c r="L917" s="468"/>
      <c r="M917" s="468"/>
      <c r="N917" s="468"/>
      <c r="O917" s="468"/>
      <c r="P917" s="468"/>
      <c r="Q917" s="468"/>
    </row>
    <row r="918" ht="25.15" customHeight="true" x14ac:dyDescent="0.2">
      <c r="C918" s="468"/>
      <c r="D918" s="468"/>
      <c r="E918" s="468"/>
      <c r="F918" s="468"/>
      <c r="G918" s="468"/>
      <c r="H918" s="468"/>
      <c r="I918" s="468"/>
      <c r="J918" s="468"/>
      <c r="K918" s="468"/>
      <c r="L918" s="468"/>
      <c r="M918" s="468"/>
      <c r="N918" s="468"/>
      <c r="O918" s="468"/>
      <c r="P918" s="468"/>
      <c r="Q918" s="468"/>
    </row>
    <row r="919" ht="25.15" customHeight="true" x14ac:dyDescent="0.2">
      <c r="C919" s="468"/>
      <c r="D919" s="468"/>
      <c r="E919" s="468"/>
      <c r="F919" s="468"/>
      <c r="G919" s="468"/>
      <c r="H919" s="468"/>
      <c r="I919" s="468"/>
      <c r="J919" s="468"/>
      <c r="K919" s="468"/>
      <c r="L919" s="468"/>
      <c r="M919" s="468"/>
      <c r="N919" s="468"/>
      <c r="O919" s="468"/>
      <c r="P919" s="468"/>
      <c r="Q919" s="468"/>
    </row>
    <row r="920" ht="25.15" customHeight="true" x14ac:dyDescent="0.2">
      <c r="C920" s="468"/>
      <c r="D920" s="468"/>
      <c r="E920" s="468"/>
      <c r="F920" s="468"/>
      <c r="G920" s="468"/>
      <c r="H920" s="468"/>
      <c r="I920" s="468"/>
      <c r="J920" s="468"/>
      <c r="K920" s="468"/>
      <c r="L920" s="468"/>
      <c r="M920" s="468"/>
      <c r="N920" s="468"/>
      <c r="O920" s="468"/>
      <c r="P920" s="468"/>
      <c r="Q920" s="468"/>
    </row>
    <row r="921" ht="25.15" customHeight="true" x14ac:dyDescent="0.2">
      <c r="C921" s="468"/>
      <c r="D921" s="468"/>
      <c r="E921" s="468"/>
      <c r="F921" s="468"/>
      <c r="G921" s="468"/>
      <c r="H921" s="468"/>
      <c r="I921" s="468"/>
      <c r="J921" s="468"/>
      <c r="K921" s="468"/>
      <c r="L921" s="468"/>
      <c r="M921" s="468"/>
      <c r="N921" s="468"/>
      <c r="O921" s="468"/>
      <c r="P921" s="468"/>
      <c r="Q921" s="468"/>
    </row>
    <row r="922" ht="25.15" customHeight="true" x14ac:dyDescent="0.2">
      <c r="C922" s="468"/>
      <c r="D922" s="468"/>
      <c r="E922" s="468"/>
      <c r="F922" s="468"/>
      <c r="G922" s="468"/>
      <c r="H922" s="468"/>
      <c r="I922" s="468"/>
      <c r="J922" s="468"/>
      <c r="K922" s="468"/>
      <c r="L922" s="468"/>
      <c r="M922" s="468"/>
      <c r="N922" s="468"/>
      <c r="O922" s="468"/>
      <c r="P922" s="468"/>
      <c r="Q922" s="468"/>
    </row>
    <row r="923" ht="25.15" customHeight="true" x14ac:dyDescent="0.2">
      <c r="C923" s="468"/>
      <c r="D923" s="468"/>
      <c r="E923" s="468"/>
      <c r="F923" s="468"/>
      <c r="G923" s="468"/>
      <c r="H923" s="468"/>
      <c r="I923" s="468"/>
      <c r="J923" s="468"/>
      <c r="K923" s="468"/>
      <c r="L923" s="468"/>
      <c r="M923" s="468"/>
      <c r="N923" s="468"/>
      <c r="O923" s="468"/>
      <c r="P923" s="468"/>
      <c r="Q923" s="468"/>
    </row>
    <row r="924" ht="25.15" customHeight="true" x14ac:dyDescent="0.2">
      <c r="C924" s="468"/>
      <c r="D924" s="468"/>
      <c r="E924" s="468"/>
      <c r="F924" s="468"/>
      <c r="G924" s="468"/>
      <c r="H924" s="468"/>
      <c r="I924" s="468"/>
      <c r="J924" s="468"/>
      <c r="K924" s="468"/>
      <c r="L924" s="468"/>
      <c r="M924" s="468"/>
      <c r="N924" s="468"/>
      <c r="O924" s="468"/>
      <c r="P924" s="468"/>
      <c r="Q924" s="468"/>
    </row>
    <row r="925" ht="25.15" customHeight="true" x14ac:dyDescent="0.2">
      <c r="C925" s="468"/>
      <c r="D925" s="468"/>
      <c r="E925" s="468"/>
      <c r="F925" s="468"/>
      <c r="G925" s="468"/>
      <c r="H925" s="468"/>
      <c r="I925" s="468"/>
      <c r="J925" s="468"/>
      <c r="K925" s="468"/>
      <c r="L925" s="468"/>
      <c r="M925" s="468"/>
      <c r="N925" s="468"/>
      <c r="O925" s="468"/>
      <c r="P925" s="468"/>
      <c r="Q925" s="468"/>
    </row>
    <row r="926" ht="25.15" customHeight="true" x14ac:dyDescent="0.2">
      <c r="C926" s="468"/>
      <c r="D926" s="468"/>
      <c r="E926" s="468"/>
      <c r="F926" s="468"/>
      <c r="G926" s="468"/>
      <c r="H926" s="468"/>
      <c r="I926" s="468"/>
      <c r="J926" s="468"/>
      <c r="K926" s="468"/>
      <c r="L926" s="468"/>
      <c r="M926" s="468"/>
      <c r="N926" s="468"/>
      <c r="O926" s="468"/>
      <c r="P926" s="468"/>
      <c r="Q926" s="468"/>
    </row>
    <row r="927" ht="25.15" customHeight="true" x14ac:dyDescent="0.2">
      <c r="C927" s="468"/>
      <c r="D927" s="468"/>
      <c r="E927" s="468"/>
      <c r="F927" s="468"/>
      <c r="G927" s="468"/>
      <c r="H927" s="468"/>
      <c r="I927" s="468"/>
      <c r="J927" s="468"/>
      <c r="K927" s="468"/>
      <c r="L927" s="468"/>
      <c r="M927" s="468"/>
      <c r="N927" s="468"/>
      <c r="O927" s="468"/>
      <c r="P927" s="468"/>
      <c r="Q927" s="468"/>
    </row>
    <row r="928" ht="25.15" customHeight="true" x14ac:dyDescent="0.2">
      <c r="C928" s="468"/>
      <c r="D928" s="468"/>
      <c r="E928" s="468"/>
      <c r="F928" s="468"/>
      <c r="G928" s="468"/>
      <c r="H928" s="468"/>
      <c r="I928" s="468"/>
      <c r="J928" s="468"/>
      <c r="K928" s="468"/>
      <c r="L928" s="468"/>
      <c r="M928" s="468"/>
      <c r="N928" s="468"/>
      <c r="O928" s="468"/>
      <c r="P928" s="468"/>
      <c r="Q928" s="468"/>
    </row>
    <row r="929" ht="25.15" customHeight="true" x14ac:dyDescent="0.2">
      <c r="C929" s="468"/>
      <c r="D929" s="468"/>
      <c r="E929" s="468"/>
      <c r="F929" s="468"/>
      <c r="G929" s="468"/>
      <c r="H929" s="468"/>
      <c r="I929" s="468"/>
      <c r="J929" s="468"/>
      <c r="K929" s="468"/>
      <c r="L929" s="468"/>
      <c r="M929" s="468"/>
      <c r="N929" s="468"/>
      <c r="O929" s="468"/>
      <c r="P929" s="468"/>
      <c r="Q929" s="468"/>
    </row>
    <row r="930" ht="25.15" customHeight="true" x14ac:dyDescent="0.2">
      <c r="C930" s="468"/>
      <c r="D930" s="468"/>
      <c r="E930" s="468"/>
      <c r="F930" s="468"/>
      <c r="G930" s="468"/>
      <c r="H930" s="468"/>
      <c r="I930" s="468"/>
      <c r="J930" s="468"/>
      <c r="K930" s="468"/>
      <c r="L930" s="468"/>
      <c r="M930" s="468"/>
      <c r="N930" s="468"/>
      <c r="O930" s="468"/>
      <c r="P930" s="468"/>
      <c r="Q930" s="468"/>
    </row>
    <row r="931" ht="25.15" customHeight="true" x14ac:dyDescent="0.2">
      <c r="C931" s="468"/>
      <c r="D931" s="468"/>
      <c r="E931" s="468"/>
      <c r="F931" s="468"/>
      <c r="G931" s="468"/>
      <c r="H931" s="468"/>
      <c r="I931" s="468"/>
      <c r="J931" s="468"/>
      <c r="K931" s="468"/>
      <c r="L931" s="468"/>
      <c r="M931" s="468"/>
      <c r="N931" s="468"/>
      <c r="O931" s="468"/>
      <c r="P931" s="468"/>
      <c r="Q931" s="468"/>
    </row>
    <row r="932" ht="25.15" customHeight="true" x14ac:dyDescent="0.2">
      <c r="C932" s="468"/>
      <c r="D932" s="468"/>
      <c r="E932" s="468"/>
      <c r="F932" s="468"/>
      <c r="G932" s="468"/>
      <c r="H932" s="468"/>
      <c r="I932" s="468"/>
      <c r="J932" s="468"/>
      <c r="K932" s="468"/>
      <c r="L932" s="468"/>
      <c r="M932" s="468"/>
      <c r="N932" s="468"/>
      <c r="O932" s="468"/>
      <c r="P932" s="468"/>
      <c r="Q932" s="468"/>
    </row>
    <row r="933" ht="25.15" customHeight="true" x14ac:dyDescent="0.2">
      <c r="C933" s="468"/>
      <c r="D933" s="468"/>
      <c r="E933" s="468"/>
      <c r="F933" s="468"/>
      <c r="G933" s="468"/>
      <c r="H933" s="468"/>
      <c r="I933" s="468"/>
      <c r="J933" s="468"/>
      <c r="K933" s="468"/>
      <c r="L933" s="468"/>
      <c r="M933" s="468"/>
      <c r="N933" s="468"/>
      <c r="O933" s="468"/>
      <c r="P933" s="468"/>
      <c r="Q933" s="468"/>
    </row>
    <row r="934" ht="25.15" customHeight="true" x14ac:dyDescent="0.2">
      <c r="C934" s="468"/>
      <c r="D934" s="468"/>
      <c r="E934" s="468"/>
      <c r="F934" s="468"/>
      <c r="G934" s="468"/>
      <c r="H934" s="468"/>
      <c r="I934" s="468"/>
      <c r="J934" s="468"/>
      <c r="K934" s="468"/>
      <c r="L934" s="468"/>
      <c r="M934" s="468"/>
      <c r="N934" s="468"/>
      <c r="O934" s="468"/>
      <c r="P934" s="468"/>
      <c r="Q934" s="468"/>
    </row>
    <row r="935" ht="25.15" customHeight="true" x14ac:dyDescent="0.2">
      <c r="C935" s="468"/>
      <c r="D935" s="468"/>
      <c r="E935" s="468"/>
      <c r="F935" s="468"/>
      <c r="G935" s="468"/>
      <c r="H935" s="468"/>
      <c r="I935" s="468"/>
      <c r="J935" s="468"/>
      <c r="K935" s="468"/>
      <c r="L935" s="468"/>
      <c r="M935" s="468"/>
      <c r="N935" s="468"/>
      <c r="O935" s="468"/>
      <c r="P935" s="468"/>
      <c r="Q935" s="468"/>
    </row>
    <row r="936" ht="25.15" customHeight="true" x14ac:dyDescent="0.2">
      <c r="C936" s="468"/>
      <c r="D936" s="468"/>
      <c r="E936" s="468"/>
      <c r="F936" s="468"/>
      <c r="G936" s="468"/>
      <c r="H936" s="468"/>
      <c r="I936" s="468"/>
      <c r="J936" s="468"/>
      <c r="K936" s="468"/>
      <c r="L936" s="468"/>
      <c r="M936" s="468"/>
      <c r="N936" s="468"/>
      <c r="O936" s="468"/>
      <c r="P936" s="468"/>
      <c r="Q936" s="468"/>
    </row>
    <row r="937" ht="25.15" customHeight="true" x14ac:dyDescent="0.2">
      <c r="C937" s="468"/>
      <c r="D937" s="468"/>
      <c r="E937" s="468"/>
      <c r="F937" s="468"/>
      <c r="G937" s="468"/>
      <c r="H937" s="468"/>
      <c r="I937" s="468"/>
      <c r="J937" s="468"/>
      <c r="K937" s="468"/>
      <c r="L937" s="468"/>
      <c r="M937" s="468"/>
      <c r="N937" s="468"/>
      <c r="O937" s="468"/>
      <c r="P937" s="468"/>
      <c r="Q937" s="468"/>
    </row>
    <row r="938" ht="25.15" customHeight="true" x14ac:dyDescent="0.2">
      <c r="C938" s="468"/>
      <c r="D938" s="468"/>
      <c r="E938" s="468"/>
      <c r="F938" s="468"/>
      <c r="G938" s="468"/>
      <c r="H938" s="468"/>
      <c r="I938" s="468"/>
      <c r="J938" s="468"/>
      <c r="K938" s="468"/>
      <c r="L938" s="468"/>
      <c r="M938" s="468"/>
      <c r="N938" s="468"/>
      <c r="O938" s="468"/>
      <c r="P938" s="468"/>
      <c r="Q938" s="468"/>
    </row>
    <row r="939" ht="25.15" customHeight="true" x14ac:dyDescent="0.2">
      <c r="C939" s="468"/>
      <c r="D939" s="468"/>
      <c r="E939" s="468"/>
      <c r="F939" s="468"/>
      <c r="G939" s="468"/>
      <c r="H939" s="468"/>
      <c r="I939" s="468"/>
      <c r="J939" s="468"/>
      <c r="K939" s="468"/>
      <c r="L939" s="468"/>
      <c r="M939" s="468"/>
      <c r="N939" s="468"/>
      <c r="O939" s="468"/>
      <c r="P939" s="468"/>
      <c r="Q939" s="468"/>
    </row>
    <row r="940" ht="25.15" customHeight="true" x14ac:dyDescent="0.2">
      <c r="C940" s="468"/>
      <c r="D940" s="468"/>
      <c r="E940" s="468"/>
      <c r="F940" s="468"/>
      <c r="G940" s="468"/>
      <c r="H940" s="468"/>
      <c r="I940" s="468"/>
      <c r="J940" s="468"/>
      <c r="K940" s="468"/>
      <c r="L940" s="468"/>
      <c r="M940" s="468"/>
      <c r="N940" s="468"/>
      <c r="O940" s="468"/>
      <c r="P940" s="468"/>
      <c r="Q940" s="468"/>
    </row>
    <row r="941" ht="25.15" customHeight="true" x14ac:dyDescent="0.2">
      <c r="C941" s="468"/>
      <c r="D941" s="468"/>
      <c r="E941" s="468"/>
      <c r="F941" s="468"/>
      <c r="G941" s="468"/>
      <c r="H941" s="468"/>
      <c r="I941" s="468"/>
      <c r="J941" s="468"/>
      <c r="K941" s="468"/>
      <c r="L941" s="468"/>
      <c r="M941" s="468"/>
      <c r="N941" s="468"/>
      <c r="O941" s="468"/>
      <c r="P941" s="468"/>
      <c r="Q941" s="468"/>
    </row>
    <row r="942" ht="25.15" customHeight="true" x14ac:dyDescent="0.2">
      <c r="C942" s="468"/>
      <c r="D942" s="468"/>
      <c r="E942" s="468"/>
      <c r="F942" s="468"/>
      <c r="G942" s="468"/>
      <c r="H942" s="468"/>
      <c r="I942" s="468"/>
      <c r="J942" s="468"/>
      <c r="K942" s="468"/>
      <c r="L942" s="468"/>
      <c r="M942" s="468"/>
      <c r="N942" s="468"/>
      <c r="O942" s="468"/>
      <c r="P942" s="468"/>
      <c r="Q942" s="468"/>
    </row>
    <row r="943" ht="25.15" customHeight="true" x14ac:dyDescent="0.2">
      <c r="C943" s="468"/>
      <c r="D943" s="468"/>
      <c r="E943" s="468"/>
      <c r="F943" s="468"/>
      <c r="G943" s="468"/>
      <c r="H943" s="468"/>
      <c r="I943" s="468"/>
      <c r="J943" s="468"/>
      <c r="K943" s="468"/>
      <c r="L943" s="468"/>
      <c r="M943" s="468"/>
      <c r="N943" s="468"/>
      <c r="O943" s="468"/>
      <c r="P943" s="468"/>
      <c r="Q943" s="468"/>
    </row>
    <row r="944" ht="25.15" customHeight="true" x14ac:dyDescent="0.2">
      <c r="C944" s="468"/>
      <c r="D944" s="468"/>
      <c r="E944" s="468"/>
      <c r="F944" s="468"/>
      <c r="G944" s="468"/>
      <c r="H944" s="468"/>
      <c r="I944" s="468"/>
      <c r="J944" s="468"/>
      <c r="K944" s="468"/>
      <c r="L944" s="468"/>
      <c r="M944" s="468"/>
      <c r="N944" s="468"/>
      <c r="O944" s="468"/>
      <c r="P944" s="468"/>
      <c r="Q944" s="468"/>
    </row>
    <row r="945" ht="25.15" customHeight="true" x14ac:dyDescent="0.2">
      <c r="C945" s="468"/>
      <c r="D945" s="468"/>
      <c r="E945" s="468"/>
      <c r="F945" s="468"/>
      <c r="G945" s="468"/>
      <c r="H945" s="468"/>
      <c r="I945" s="468"/>
      <c r="J945" s="468"/>
      <c r="K945" s="468"/>
      <c r="L945" s="468"/>
      <c r="M945" s="468"/>
      <c r="N945" s="468"/>
      <c r="O945" s="468"/>
      <c r="P945" s="468"/>
      <c r="Q945" s="468"/>
    </row>
    <row r="946" ht="25.15" customHeight="true" x14ac:dyDescent="0.2">
      <c r="C946" s="468"/>
      <c r="D946" s="468"/>
      <c r="E946" s="468"/>
      <c r="F946" s="468"/>
      <c r="G946" s="468"/>
      <c r="H946" s="468"/>
      <c r="I946" s="468"/>
      <c r="J946" s="468"/>
      <c r="K946" s="468"/>
      <c r="L946" s="468"/>
      <c r="M946" s="468"/>
      <c r="N946" s="468"/>
      <c r="O946" s="468"/>
      <c r="P946" s="468"/>
      <c r="Q946" s="468"/>
    </row>
    <row r="947" ht="25.15" customHeight="true" x14ac:dyDescent="0.2">
      <c r="C947" s="468"/>
      <c r="D947" s="468"/>
      <c r="E947" s="468"/>
      <c r="F947" s="468"/>
      <c r="G947" s="468"/>
      <c r="H947" s="468"/>
      <c r="I947" s="468"/>
      <c r="J947" s="468"/>
      <c r="K947" s="468"/>
      <c r="L947" s="468"/>
      <c r="M947" s="468"/>
      <c r="N947" s="468"/>
      <c r="O947" s="468"/>
      <c r="P947" s="468"/>
      <c r="Q947" s="468"/>
    </row>
    <row r="948" ht="25.15" customHeight="true" x14ac:dyDescent="0.2">
      <c r="C948" s="468"/>
      <c r="D948" s="468"/>
      <c r="E948" s="468"/>
      <c r="F948" s="468"/>
      <c r="G948" s="468"/>
      <c r="H948" s="468"/>
      <c r="I948" s="468"/>
      <c r="J948" s="468"/>
      <c r="K948" s="468"/>
      <c r="L948" s="468"/>
      <c r="M948" s="468"/>
      <c r="N948" s="468"/>
      <c r="O948" s="468"/>
      <c r="P948" s="468"/>
      <c r="Q948" s="468"/>
    </row>
    <row r="949" ht="25.15" customHeight="true" x14ac:dyDescent="0.2">
      <c r="C949" s="468"/>
      <c r="D949" s="468"/>
      <c r="E949" s="468"/>
      <c r="F949" s="468"/>
      <c r="G949" s="468"/>
      <c r="H949" s="468"/>
      <c r="I949" s="468"/>
      <c r="J949" s="468"/>
      <c r="K949" s="468"/>
      <c r="L949" s="468"/>
      <c r="M949" s="468"/>
      <c r="N949" s="468"/>
      <c r="O949" s="468"/>
      <c r="P949" s="468"/>
      <c r="Q949" s="468"/>
    </row>
    <row r="950" ht="25.15" customHeight="true" x14ac:dyDescent="0.2">
      <c r="C950" s="468"/>
      <c r="D950" s="468"/>
      <c r="E950" s="468"/>
      <c r="F950" s="468"/>
      <c r="G950" s="468"/>
      <c r="H950" s="468"/>
      <c r="I950" s="468"/>
      <c r="J950" s="468"/>
      <c r="K950" s="468"/>
      <c r="L950" s="468"/>
      <c r="M950" s="468"/>
      <c r="N950" s="468"/>
      <c r="O950" s="468"/>
      <c r="P950" s="468"/>
      <c r="Q950" s="468"/>
    </row>
    <row r="951" ht="25.15" customHeight="true" x14ac:dyDescent="0.2">
      <c r="C951" s="468"/>
      <c r="D951" s="468"/>
      <c r="E951" s="468"/>
      <c r="F951" s="468"/>
      <c r="G951" s="468"/>
      <c r="H951" s="468"/>
      <c r="I951" s="468"/>
      <c r="J951" s="468"/>
      <c r="K951" s="468"/>
      <c r="L951" s="468"/>
      <c r="M951" s="468"/>
      <c r="N951" s="468"/>
      <c r="O951" s="468"/>
      <c r="P951" s="468"/>
      <c r="Q951" s="468"/>
    </row>
    <row r="952" ht="25.15" customHeight="true" x14ac:dyDescent="0.2">
      <c r="C952" s="468"/>
      <c r="D952" s="468"/>
      <c r="E952" s="468"/>
      <c r="F952" s="468"/>
      <c r="G952" s="468"/>
      <c r="H952" s="468"/>
      <c r="I952" s="468"/>
      <c r="J952" s="468"/>
      <c r="K952" s="468"/>
      <c r="L952" s="468"/>
      <c r="M952" s="468"/>
      <c r="N952" s="468"/>
      <c r="O952" s="468"/>
      <c r="P952" s="468"/>
      <c r="Q952" s="468"/>
    </row>
    <row r="953" ht="25.15" customHeight="true" x14ac:dyDescent="0.2">
      <c r="C953" s="468"/>
      <c r="D953" s="468"/>
      <c r="E953" s="468"/>
      <c r="F953" s="468"/>
      <c r="G953" s="468"/>
      <c r="H953" s="468"/>
      <c r="I953" s="468"/>
      <c r="J953" s="468"/>
      <c r="K953" s="468"/>
      <c r="L953" s="468"/>
      <c r="M953" s="468"/>
      <c r="N953" s="468"/>
      <c r="O953" s="468"/>
      <c r="P953" s="468"/>
      <c r="Q953" s="468"/>
    </row>
    <row r="954" ht="25.15" customHeight="true" x14ac:dyDescent="0.2">
      <c r="C954" s="468"/>
      <c r="D954" s="468"/>
      <c r="E954" s="468"/>
      <c r="F954" s="468"/>
      <c r="G954" s="468"/>
      <c r="H954" s="468"/>
      <c r="I954" s="468"/>
      <c r="J954" s="468"/>
      <c r="K954" s="468"/>
      <c r="L954" s="468"/>
      <c r="M954" s="468"/>
      <c r="N954" s="468"/>
      <c r="O954" s="468"/>
      <c r="P954" s="468"/>
      <c r="Q954" s="468"/>
    </row>
    <row r="955" ht="25.15" customHeight="true" x14ac:dyDescent="0.2">
      <c r="C955" s="468"/>
      <c r="D955" s="468"/>
      <c r="E955" s="468"/>
      <c r="F955" s="468"/>
      <c r="G955" s="468"/>
      <c r="H955" s="468"/>
      <c r="I955" s="468"/>
      <c r="J955" s="468"/>
      <c r="K955" s="468"/>
      <c r="L955" s="468"/>
      <c r="M955" s="468"/>
      <c r="N955" s="468"/>
      <c r="O955" s="468"/>
      <c r="P955" s="468"/>
      <c r="Q955" s="468"/>
    </row>
    <row r="956" ht="25.15" customHeight="true" x14ac:dyDescent="0.2">
      <c r="C956" s="468"/>
      <c r="D956" s="468"/>
      <c r="E956" s="468"/>
      <c r="F956" s="468"/>
      <c r="G956" s="468"/>
      <c r="H956" s="468"/>
      <c r="I956" s="468"/>
      <c r="J956" s="468"/>
      <c r="K956" s="468"/>
      <c r="L956" s="468"/>
      <c r="M956" s="468"/>
      <c r="N956" s="468"/>
      <c r="O956" s="468"/>
      <c r="P956" s="468"/>
      <c r="Q956" s="468"/>
    </row>
    <row r="957" ht="25.15" customHeight="true" x14ac:dyDescent="0.2">
      <c r="C957" s="468"/>
      <c r="D957" s="468"/>
      <c r="E957" s="468"/>
      <c r="F957" s="468"/>
      <c r="G957" s="468"/>
      <c r="H957" s="468"/>
      <c r="I957" s="468"/>
      <c r="J957" s="468"/>
      <c r="K957" s="468"/>
      <c r="L957" s="468"/>
      <c r="M957" s="468"/>
      <c r="N957" s="468"/>
      <c r="O957" s="468"/>
      <c r="P957" s="468"/>
      <c r="Q957" s="468"/>
    </row>
    <row r="958" ht="25.15" customHeight="true" x14ac:dyDescent="0.2">
      <c r="C958" s="468"/>
      <c r="D958" s="468"/>
      <c r="E958" s="468"/>
      <c r="F958" s="468"/>
      <c r="G958" s="468"/>
      <c r="H958" s="468"/>
      <c r="I958" s="468"/>
      <c r="J958" s="468"/>
      <c r="K958" s="468"/>
      <c r="L958" s="468"/>
      <c r="M958" s="468"/>
      <c r="N958" s="468"/>
      <c r="O958" s="468"/>
      <c r="P958" s="468"/>
      <c r="Q958" s="468"/>
    </row>
    <row r="959" ht="25.15" customHeight="true" x14ac:dyDescent="0.2">
      <c r="C959" s="468"/>
      <c r="D959" s="468"/>
      <c r="E959" s="468"/>
      <c r="F959" s="468"/>
      <c r="G959" s="468"/>
      <c r="H959" s="468"/>
      <c r="I959" s="468"/>
      <c r="J959" s="468"/>
      <c r="K959" s="468"/>
      <c r="L959" s="468"/>
      <c r="M959" s="468"/>
      <c r="N959" s="468"/>
      <c r="O959" s="468"/>
      <c r="P959" s="468"/>
      <c r="Q959" s="468"/>
    </row>
    <row r="960" ht="25.15" customHeight="true" x14ac:dyDescent="0.2">
      <c r="C960" s="468"/>
      <c r="D960" s="468"/>
      <c r="E960" s="468"/>
      <c r="F960" s="468"/>
      <c r="G960" s="468"/>
      <c r="H960" s="468"/>
      <c r="I960" s="468"/>
      <c r="J960" s="468"/>
      <c r="K960" s="468"/>
      <c r="L960" s="468"/>
      <c r="M960" s="468"/>
      <c r="N960" s="468"/>
      <c r="O960" s="468"/>
      <c r="P960" s="468"/>
      <c r="Q960" s="468"/>
    </row>
    <row r="961" ht="25.15" customHeight="true" x14ac:dyDescent="0.2">
      <c r="C961" s="468"/>
      <c r="D961" s="468"/>
      <c r="E961" s="468"/>
      <c r="F961" s="468"/>
      <c r="G961" s="468"/>
      <c r="H961" s="468"/>
      <c r="I961" s="468"/>
      <c r="J961" s="468"/>
      <c r="K961" s="468"/>
      <c r="L961" s="468"/>
      <c r="M961" s="468"/>
      <c r="N961" s="468"/>
      <c r="O961" s="468"/>
      <c r="P961" s="468"/>
      <c r="Q961" s="468"/>
    </row>
    <row r="962" ht="25.15" customHeight="true" x14ac:dyDescent="0.2">
      <c r="C962" s="468"/>
      <c r="D962" s="468"/>
      <c r="E962" s="468"/>
      <c r="F962" s="468"/>
      <c r="G962" s="468"/>
      <c r="H962" s="468"/>
      <c r="I962" s="468"/>
      <c r="J962" s="468"/>
      <c r="K962" s="468"/>
      <c r="L962" s="468"/>
      <c r="M962" s="468"/>
      <c r="N962" s="468"/>
      <c r="O962" s="468"/>
      <c r="P962" s="468"/>
      <c r="Q962" s="468"/>
    </row>
    <row r="963" ht="25.15" customHeight="true" x14ac:dyDescent="0.2">
      <c r="C963" s="468"/>
      <c r="D963" s="468"/>
      <c r="E963" s="468"/>
      <c r="F963" s="468"/>
      <c r="G963" s="468"/>
      <c r="H963" s="468"/>
      <c r="I963" s="468"/>
      <c r="J963" s="468"/>
      <c r="K963" s="468"/>
      <c r="L963" s="468"/>
      <c r="M963" s="468"/>
      <c r="N963" s="468"/>
      <c r="O963" s="468"/>
      <c r="P963" s="468"/>
      <c r="Q963" s="468"/>
    </row>
    <row r="964" ht="25.15" customHeight="true" x14ac:dyDescent="0.2">
      <c r="C964" s="468"/>
      <c r="D964" s="468"/>
      <c r="E964" s="468"/>
      <c r="F964" s="468"/>
      <c r="G964" s="468"/>
      <c r="H964" s="468"/>
      <c r="I964" s="468"/>
      <c r="J964" s="468"/>
      <c r="K964" s="468"/>
      <c r="L964" s="468"/>
      <c r="M964" s="468"/>
      <c r="N964" s="468"/>
      <c r="O964" s="468"/>
      <c r="P964" s="468"/>
      <c r="Q964" s="468"/>
    </row>
    <row r="965" ht="25.15" customHeight="true" x14ac:dyDescent="0.2">
      <c r="C965" s="468"/>
      <c r="D965" s="468"/>
      <c r="E965" s="468"/>
      <c r="F965" s="468"/>
      <c r="G965" s="468"/>
      <c r="H965" s="468"/>
      <c r="I965" s="468"/>
      <c r="J965" s="468"/>
      <c r="K965" s="468"/>
      <c r="L965" s="468"/>
      <c r="M965" s="468"/>
      <c r="N965" s="468"/>
      <c r="O965" s="468"/>
      <c r="P965" s="468"/>
      <c r="Q965" s="468"/>
    </row>
    <row r="966" ht="25.15" customHeight="true" x14ac:dyDescent="0.2">
      <c r="C966" s="468"/>
      <c r="D966" s="468"/>
      <c r="E966" s="468"/>
      <c r="F966" s="468"/>
      <c r="G966" s="468"/>
      <c r="H966" s="468"/>
      <c r="I966" s="468"/>
      <c r="J966" s="468"/>
      <c r="K966" s="468"/>
      <c r="L966" s="468"/>
      <c r="M966" s="468"/>
      <c r="N966" s="468"/>
      <c r="O966" s="468"/>
      <c r="P966" s="468"/>
      <c r="Q966" s="468"/>
    </row>
    <row r="967" ht="25.15" customHeight="true" x14ac:dyDescent="0.2">
      <c r="C967" s="468"/>
      <c r="D967" s="468"/>
      <c r="E967" s="468"/>
      <c r="F967" s="468"/>
      <c r="G967" s="468"/>
      <c r="H967" s="468"/>
      <c r="I967" s="468"/>
      <c r="J967" s="468"/>
      <c r="K967" s="468"/>
      <c r="L967" s="468"/>
      <c r="M967" s="468"/>
      <c r="N967" s="468"/>
      <c r="O967" s="468"/>
      <c r="P967" s="468"/>
      <c r="Q967" s="468"/>
    </row>
    <row r="968" ht="25.15" customHeight="true" x14ac:dyDescent="0.2">
      <c r="C968" s="468"/>
      <c r="D968" s="468"/>
      <c r="E968" s="468"/>
      <c r="F968" s="468"/>
      <c r="G968" s="468"/>
      <c r="H968" s="468"/>
      <c r="I968" s="468"/>
      <c r="J968" s="468"/>
      <c r="K968" s="468"/>
      <c r="L968" s="468"/>
      <c r="M968" s="468"/>
      <c r="N968" s="468"/>
      <c r="O968" s="468"/>
      <c r="P968" s="468"/>
      <c r="Q968" s="468"/>
    </row>
    <row r="969" ht="25.15" customHeight="true" x14ac:dyDescent="0.2">
      <c r="C969" s="468"/>
      <c r="D969" s="468"/>
      <c r="E969" s="468"/>
      <c r="F969" s="468"/>
      <c r="G969" s="468"/>
      <c r="H969" s="468"/>
      <c r="I969" s="468"/>
      <c r="J969" s="468"/>
      <c r="K969" s="468"/>
      <c r="L969" s="468"/>
      <c r="M969" s="468"/>
      <c r="N969" s="468"/>
      <c r="O969" s="468"/>
      <c r="P969" s="468"/>
      <c r="Q969" s="468"/>
    </row>
    <row r="970" ht="25.15" customHeight="true" x14ac:dyDescent="0.2">
      <c r="C970" s="468"/>
      <c r="D970" s="468"/>
      <c r="E970" s="468"/>
      <c r="F970" s="468"/>
      <c r="G970" s="468"/>
      <c r="H970" s="468"/>
      <c r="I970" s="468"/>
      <c r="J970" s="468"/>
      <c r="K970" s="468"/>
      <c r="L970" s="468"/>
      <c r="M970" s="468"/>
      <c r="N970" s="468"/>
      <c r="O970" s="468"/>
      <c r="P970" s="468"/>
      <c r="Q970" s="468"/>
    </row>
    <row r="971" ht="25.15" customHeight="true" x14ac:dyDescent="0.2">
      <c r="C971" s="468"/>
      <c r="D971" s="468"/>
      <c r="E971" s="468"/>
      <c r="F971" s="468"/>
      <c r="G971" s="468"/>
      <c r="H971" s="468"/>
      <c r="I971" s="468"/>
      <c r="J971" s="468"/>
      <c r="K971" s="468"/>
      <c r="L971" s="468"/>
      <c r="M971" s="468"/>
      <c r="N971" s="468"/>
      <c r="O971" s="468"/>
      <c r="P971" s="468"/>
      <c r="Q971" s="468"/>
    </row>
    <row r="972" ht="25.15" customHeight="true" x14ac:dyDescent="0.2">
      <c r="C972" s="468"/>
      <c r="D972" s="468"/>
      <c r="E972" s="468"/>
      <c r="F972" s="468"/>
      <c r="G972" s="468"/>
      <c r="H972" s="468"/>
      <c r="I972" s="468"/>
      <c r="J972" s="468"/>
      <c r="K972" s="468"/>
      <c r="L972" s="468"/>
      <c r="M972" s="468"/>
      <c r="N972" s="468"/>
      <c r="O972" s="468"/>
      <c r="P972" s="468"/>
      <c r="Q972" s="468"/>
    </row>
    <row r="973" ht="25.15" customHeight="true" x14ac:dyDescent="0.2">
      <c r="C973" s="468"/>
      <c r="D973" s="468"/>
      <c r="E973" s="468"/>
      <c r="F973" s="468"/>
      <c r="G973" s="468"/>
      <c r="H973" s="468"/>
      <c r="I973" s="468"/>
      <c r="J973" s="468"/>
      <c r="K973" s="468"/>
      <c r="L973" s="468"/>
      <c r="M973" s="468"/>
      <c r="N973" s="468"/>
      <c r="O973" s="468"/>
      <c r="P973" s="468"/>
      <c r="Q973" s="468"/>
    </row>
    <row r="974" ht="25.15" customHeight="true" x14ac:dyDescent="0.2">
      <c r="C974" s="468"/>
      <c r="D974" s="468"/>
      <c r="E974" s="468"/>
      <c r="F974" s="468"/>
      <c r="G974" s="468"/>
      <c r="H974" s="468"/>
      <c r="I974" s="468"/>
      <c r="J974" s="468"/>
      <c r="K974" s="468"/>
      <c r="L974" s="468"/>
      <c r="M974" s="468"/>
      <c r="N974" s="468"/>
      <c r="O974" s="468"/>
      <c r="P974" s="468"/>
      <c r="Q974" s="468"/>
    </row>
    <row r="975" ht="25.15" customHeight="true" x14ac:dyDescent="0.2">
      <c r="C975" s="468"/>
      <c r="D975" s="468"/>
      <c r="E975" s="468"/>
      <c r="F975" s="468"/>
      <c r="G975" s="468"/>
      <c r="H975" s="468"/>
      <c r="I975" s="468"/>
      <c r="J975" s="468"/>
      <c r="K975" s="468"/>
      <c r="L975" s="468"/>
      <c r="M975" s="468"/>
      <c r="N975" s="468"/>
      <c r="O975" s="468"/>
      <c r="P975" s="468"/>
      <c r="Q975" s="468"/>
    </row>
    <row r="976" ht="25.15" customHeight="true" x14ac:dyDescent="0.2">
      <c r="C976" s="468"/>
      <c r="D976" s="468"/>
      <c r="E976" s="468"/>
      <c r="F976" s="468"/>
      <c r="G976" s="468"/>
      <c r="H976" s="468"/>
      <c r="I976" s="468"/>
      <c r="J976" s="468"/>
      <c r="K976" s="468"/>
      <c r="L976" s="468"/>
      <c r="M976" s="468"/>
      <c r="N976" s="468"/>
      <c r="O976" s="468"/>
      <c r="P976" s="468"/>
      <c r="Q976" s="468"/>
    </row>
    <row r="977" ht="25.15" customHeight="true" x14ac:dyDescent="0.2">
      <c r="C977" s="468"/>
      <c r="D977" s="468"/>
      <c r="E977" s="468"/>
      <c r="F977" s="468"/>
      <c r="G977" s="468"/>
      <c r="H977" s="468"/>
      <c r="I977" s="468"/>
      <c r="J977" s="468"/>
      <c r="K977" s="468"/>
      <c r="L977" s="468"/>
      <c r="M977" s="468"/>
      <c r="N977" s="468"/>
      <c r="O977" s="468"/>
      <c r="P977" s="468"/>
      <c r="Q977" s="468"/>
    </row>
    <row r="978" ht="25.15" customHeight="true" x14ac:dyDescent="0.2">
      <c r="C978" s="468"/>
      <c r="D978" s="468"/>
      <c r="E978" s="468"/>
      <c r="F978" s="468"/>
      <c r="G978" s="468"/>
      <c r="H978" s="468"/>
      <c r="I978" s="468"/>
      <c r="J978" s="468"/>
      <c r="K978" s="468"/>
      <c r="L978" s="468"/>
      <c r="M978" s="468"/>
      <c r="N978" s="468"/>
      <c r="O978" s="468"/>
      <c r="P978" s="468"/>
      <c r="Q978" s="468"/>
    </row>
    <row r="979" ht="25.15" customHeight="true" x14ac:dyDescent="0.2">
      <c r="C979" s="468"/>
      <c r="D979" s="468"/>
      <c r="E979" s="468"/>
      <c r="F979" s="468"/>
      <c r="G979" s="468"/>
      <c r="H979" s="468"/>
      <c r="I979" s="468"/>
      <c r="J979" s="468"/>
      <c r="K979" s="468"/>
      <c r="L979" s="468"/>
      <c r="M979" s="468"/>
      <c r="N979" s="468"/>
      <c r="O979" s="468"/>
      <c r="P979" s="468"/>
      <c r="Q979" s="468"/>
    </row>
    <row r="980" ht="25.15" customHeight="true" x14ac:dyDescent="0.2">
      <c r="C980" s="468"/>
      <c r="D980" s="468"/>
      <c r="E980" s="468"/>
      <c r="F980" s="468"/>
      <c r="G980" s="468"/>
      <c r="H980" s="468"/>
      <c r="I980" s="468"/>
      <c r="J980" s="468"/>
      <c r="K980" s="468"/>
      <c r="L980" s="468"/>
      <c r="M980" s="468"/>
      <c r="N980" s="468"/>
      <c r="O980" s="468"/>
      <c r="P980" s="468"/>
      <c r="Q980" s="468"/>
    </row>
    <row r="981" ht="25.15" customHeight="true" x14ac:dyDescent="0.2">
      <c r="C981" s="468"/>
      <c r="D981" s="468"/>
      <c r="E981" s="468"/>
      <c r="F981" s="468"/>
      <c r="G981" s="468"/>
      <c r="H981" s="468"/>
      <c r="I981" s="468"/>
      <c r="J981" s="468"/>
      <c r="K981" s="468"/>
      <c r="L981" s="468"/>
      <c r="M981" s="468"/>
      <c r="N981" s="468"/>
      <c r="O981" s="468"/>
      <c r="P981" s="468"/>
      <c r="Q981" s="468"/>
    </row>
    <row r="982" ht="25.15" customHeight="true" x14ac:dyDescent="0.2">
      <c r="C982" s="468"/>
      <c r="D982" s="468"/>
      <c r="E982" s="468"/>
      <c r="F982" s="468"/>
      <c r="G982" s="468"/>
      <c r="H982" s="468"/>
      <c r="I982" s="468"/>
      <c r="J982" s="468"/>
      <c r="K982" s="468"/>
      <c r="L982" s="468"/>
      <c r="M982" s="468"/>
      <c r="N982" s="468"/>
      <c r="O982" s="468"/>
      <c r="P982" s="468"/>
      <c r="Q982" s="468"/>
    </row>
    <row r="983" ht="25.15" customHeight="true" x14ac:dyDescent="0.2">
      <c r="C983" s="468"/>
      <c r="D983" s="468"/>
      <c r="E983" s="468"/>
      <c r="F983" s="468"/>
      <c r="G983" s="468"/>
      <c r="H983" s="468"/>
      <c r="I983" s="468"/>
      <c r="J983" s="468"/>
      <c r="K983" s="468"/>
      <c r="L983" s="468"/>
      <c r="M983" s="468"/>
      <c r="N983" s="468"/>
      <c r="O983" s="468"/>
      <c r="P983" s="468"/>
      <c r="Q983" s="468"/>
    </row>
    <row r="984" ht="25.15" customHeight="true" x14ac:dyDescent="0.2">
      <c r="C984" s="468"/>
      <c r="D984" s="468"/>
      <c r="E984" s="468"/>
      <c r="F984" s="468"/>
      <c r="G984" s="468"/>
      <c r="H984" s="468"/>
      <c r="I984" s="468"/>
      <c r="J984" s="468"/>
      <c r="K984" s="468"/>
      <c r="L984" s="468"/>
      <c r="M984" s="468"/>
      <c r="N984" s="468"/>
      <c r="O984" s="468"/>
      <c r="P984" s="468"/>
      <c r="Q984" s="468"/>
    </row>
    <row r="985" ht="25.15" customHeight="true" x14ac:dyDescent="0.2">
      <c r="C985" s="468"/>
      <c r="D985" s="468"/>
      <c r="E985" s="468"/>
      <c r="F985" s="468"/>
      <c r="G985" s="468"/>
      <c r="H985" s="468"/>
      <c r="I985" s="468"/>
      <c r="J985" s="468"/>
      <c r="K985" s="468"/>
      <c r="L985" s="468"/>
      <c r="M985" s="468"/>
      <c r="N985" s="468"/>
      <c r="O985" s="468"/>
      <c r="P985" s="468"/>
      <c r="Q985" s="468"/>
    </row>
    <row r="986" ht="25.15" customHeight="true" x14ac:dyDescent="0.2">
      <c r="C986" s="468"/>
      <c r="D986" s="468"/>
      <c r="E986" s="468"/>
      <c r="F986" s="468"/>
      <c r="G986" s="468"/>
      <c r="H986" s="468"/>
      <c r="I986" s="468"/>
      <c r="J986" s="468"/>
      <c r="K986" s="468"/>
      <c r="L986" s="468"/>
      <c r="M986" s="468"/>
      <c r="N986" s="468"/>
      <c r="O986" s="468"/>
      <c r="P986" s="468"/>
      <c r="Q986" s="468"/>
    </row>
    <row r="987" ht="25.15" customHeight="true" x14ac:dyDescent="0.2">
      <c r="C987" s="468"/>
      <c r="D987" s="468"/>
      <c r="E987" s="468"/>
      <c r="F987" s="468"/>
      <c r="G987" s="468"/>
      <c r="H987" s="468"/>
      <c r="I987" s="468"/>
      <c r="J987" s="468"/>
      <c r="K987" s="468"/>
      <c r="L987" s="468"/>
      <c r="M987" s="468"/>
      <c r="N987" s="468"/>
      <c r="O987" s="468"/>
      <c r="P987" s="468"/>
      <c r="Q987" s="468"/>
    </row>
    <row r="988" ht="25.15" customHeight="true" x14ac:dyDescent="0.2">
      <c r="C988" s="468"/>
      <c r="D988" s="468"/>
      <c r="E988" s="468"/>
      <c r="F988" s="468"/>
      <c r="G988" s="468"/>
      <c r="H988" s="468"/>
      <c r="I988" s="468"/>
      <c r="J988" s="468"/>
      <c r="K988" s="468"/>
      <c r="L988" s="468"/>
      <c r="M988" s="468"/>
      <c r="N988" s="468"/>
      <c r="O988" s="468"/>
      <c r="P988" s="468"/>
      <c r="Q988" s="468"/>
    </row>
    <row r="989" ht="25.15" customHeight="true" x14ac:dyDescent="0.2">
      <c r="C989" s="468"/>
      <c r="D989" s="468"/>
      <c r="E989" s="468"/>
      <c r="F989" s="468"/>
      <c r="G989" s="468"/>
      <c r="H989" s="468"/>
      <c r="I989" s="468"/>
      <c r="J989" s="468"/>
      <c r="K989" s="468"/>
      <c r="L989" s="468"/>
      <c r="M989" s="468"/>
      <c r="N989" s="468"/>
      <c r="O989" s="468"/>
      <c r="P989" s="468"/>
      <c r="Q989" s="468"/>
    </row>
    <row r="990" ht="25.15" customHeight="true" x14ac:dyDescent="0.2">
      <c r="C990" s="468"/>
      <c r="D990" s="468"/>
      <c r="E990" s="468"/>
      <c r="F990" s="468"/>
      <c r="G990" s="468"/>
      <c r="H990" s="468"/>
      <c r="I990" s="468"/>
      <c r="J990" s="468"/>
      <c r="K990" s="468"/>
      <c r="L990" s="468"/>
      <c r="M990" s="468"/>
      <c r="N990" s="468"/>
      <c r="O990" s="468"/>
      <c r="P990" s="468"/>
      <c r="Q990" s="468"/>
    </row>
    <row r="991" ht="25.15" customHeight="true" x14ac:dyDescent="0.2">
      <c r="C991" s="468"/>
      <c r="D991" s="468"/>
      <c r="E991" s="468"/>
      <c r="F991" s="468"/>
      <c r="G991" s="468"/>
      <c r="H991" s="468"/>
      <c r="I991" s="468"/>
      <c r="J991" s="468"/>
      <c r="K991" s="468"/>
      <c r="L991" s="468"/>
      <c r="M991" s="468"/>
      <c r="N991" s="468"/>
      <c r="O991" s="468"/>
      <c r="P991" s="468"/>
      <c r="Q991" s="468"/>
    </row>
    <row r="992" ht="25.15" customHeight="true" x14ac:dyDescent="0.2">
      <c r="C992" s="468"/>
      <c r="D992" s="468"/>
      <c r="E992" s="468"/>
      <c r="F992" s="468"/>
      <c r="G992" s="468"/>
      <c r="H992" s="468"/>
      <c r="I992" s="468"/>
      <c r="J992" s="468"/>
      <c r="K992" s="468"/>
      <c r="L992" s="468"/>
      <c r="M992" s="468"/>
      <c r="N992" s="468"/>
      <c r="O992" s="468"/>
      <c r="P992" s="468"/>
      <c r="Q992" s="468"/>
    </row>
    <row r="993" ht="25.15" customHeight="true" x14ac:dyDescent="0.2">
      <c r="C993" s="468"/>
      <c r="D993" s="468"/>
      <c r="E993" s="468"/>
      <c r="F993" s="468"/>
      <c r="G993" s="468"/>
      <c r="H993" s="468"/>
      <c r="I993" s="468"/>
      <c r="J993" s="468"/>
      <c r="K993" s="468"/>
      <c r="L993" s="468"/>
      <c r="M993" s="468"/>
      <c r="N993" s="468"/>
      <c r="O993" s="468"/>
      <c r="P993" s="468"/>
      <c r="Q993" s="468"/>
    </row>
    <row r="994" ht="25.15" customHeight="true" x14ac:dyDescent="0.2">
      <c r="C994" s="468"/>
      <c r="D994" s="468"/>
      <c r="E994" s="468"/>
      <c r="F994" s="468"/>
      <c r="G994" s="468"/>
      <c r="H994" s="468"/>
      <c r="I994" s="468"/>
      <c r="J994" s="468"/>
      <c r="K994" s="468"/>
      <c r="L994" s="468"/>
      <c r="M994" s="468"/>
      <c r="N994" s="468"/>
      <c r="O994" s="468"/>
      <c r="P994" s="468"/>
      <c r="Q994" s="468"/>
    </row>
    <row r="995" ht="25.15" customHeight="true" x14ac:dyDescent="0.2">
      <c r="C995" s="468"/>
      <c r="D995" s="468"/>
      <c r="E995" s="468"/>
      <c r="F995" s="468"/>
      <c r="G995" s="468"/>
      <c r="H995" s="468"/>
      <c r="I995" s="468"/>
      <c r="J995" s="468"/>
      <c r="K995" s="468"/>
      <c r="L995" s="468"/>
      <c r="M995" s="468"/>
      <c r="N995" s="468"/>
      <c r="O995" s="468"/>
      <c r="P995" s="468"/>
      <c r="Q995" s="468"/>
    </row>
    <row r="996" ht="25.15" customHeight="true" x14ac:dyDescent="0.2">
      <c r="C996" s="468"/>
      <c r="D996" s="468"/>
      <c r="E996" s="468"/>
      <c r="F996" s="468"/>
      <c r="G996" s="468"/>
      <c r="H996" s="468"/>
      <c r="I996" s="468"/>
      <c r="J996" s="468"/>
      <c r="K996" s="468"/>
      <c r="L996" s="468"/>
      <c r="M996" s="468"/>
      <c r="N996" s="468"/>
      <c r="O996" s="468"/>
      <c r="P996" s="468"/>
      <c r="Q996" s="468"/>
    </row>
    <row r="997" ht="25.15" customHeight="true" x14ac:dyDescent="0.2">
      <c r="C997" s="468"/>
      <c r="D997" s="468"/>
      <c r="E997" s="468"/>
      <c r="F997" s="468"/>
      <c r="G997" s="468"/>
      <c r="H997" s="468"/>
      <c r="I997" s="468"/>
      <c r="J997" s="468"/>
      <c r="K997" s="468"/>
      <c r="L997" s="468"/>
      <c r="M997" s="468"/>
      <c r="N997" s="468"/>
      <c r="O997" s="468"/>
      <c r="P997" s="468"/>
      <c r="Q997" s="468"/>
    </row>
    <row r="998" ht="25.15" customHeight="true" x14ac:dyDescent="0.2">
      <c r="C998" s="468"/>
      <c r="D998" s="468"/>
      <c r="E998" s="468"/>
      <c r="F998" s="468"/>
      <c r="G998" s="468"/>
      <c r="H998" s="468"/>
      <c r="I998" s="468"/>
      <c r="J998" s="468"/>
      <c r="K998" s="468"/>
      <c r="L998" s="468"/>
      <c r="M998" s="468"/>
      <c r="N998" s="468"/>
      <c r="O998" s="468"/>
      <c r="P998" s="468"/>
      <c r="Q998" s="468"/>
    </row>
    <row r="999" ht="25.15" customHeight="true" x14ac:dyDescent="0.2">
      <c r="C999" s="468"/>
      <c r="D999" s="468"/>
      <c r="E999" s="468"/>
      <c r="F999" s="468"/>
      <c r="G999" s="468"/>
      <c r="H999" s="468"/>
      <c r="I999" s="468"/>
      <c r="J999" s="468"/>
      <c r="K999" s="468"/>
      <c r="L999" s="468"/>
      <c r="M999" s="468"/>
      <c r="N999" s="468"/>
      <c r="O999" s="468"/>
      <c r="P999" s="468"/>
      <c r="Q999" s="468"/>
    </row>
    <row r="1000" ht="25.15" customHeight="true" x14ac:dyDescent="0.2">
      <c r="C1000" s="468"/>
      <c r="D1000" s="468"/>
      <c r="E1000" s="468"/>
      <c r="F1000" s="468"/>
      <c r="G1000" s="468"/>
      <c r="H1000" s="468"/>
      <c r="I1000" s="468"/>
      <c r="J1000" s="468"/>
      <c r="K1000" s="468"/>
      <c r="L1000" s="468"/>
      <c r="M1000" s="468"/>
      <c r="N1000" s="468"/>
      <c r="O1000" s="468"/>
      <c r="P1000" s="468"/>
      <c r="Q1000" s="468"/>
    </row>
    <row r="1001" ht="25.15" customHeight="true" x14ac:dyDescent="0.2">
      <c r="C1001" s="468"/>
      <c r="D1001" s="468"/>
      <c r="E1001" s="468"/>
      <c r="F1001" s="468"/>
      <c r="G1001" s="468"/>
      <c r="H1001" s="468"/>
      <c r="I1001" s="468"/>
      <c r="J1001" s="468"/>
      <c r="K1001" s="468"/>
      <c r="L1001" s="468"/>
      <c r="M1001" s="468"/>
      <c r="N1001" s="468"/>
      <c r="O1001" s="468"/>
      <c r="P1001" s="468"/>
      <c r="Q1001" s="468"/>
    </row>
    <row r="1002" ht="25.15" customHeight="true" x14ac:dyDescent="0.2">
      <c r="C1002" s="468"/>
      <c r="D1002" s="468"/>
      <c r="E1002" s="468"/>
      <c r="F1002" s="468"/>
      <c r="G1002" s="468"/>
      <c r="H1002" s="468"/>
      <c r="I1002" s="468"/>
      <c r="J1002" s="468"/>
      <c r="K1002" s="468"/>
      <c r="L1002" s="468"/>
      <c r="M1002" s="468"/>
      <c r="N1002" s="468"/>
      <c r="O1002" s="468"/>
      <c r="P1002" s="468"/>
      <c r="Q1002" s="468"/>
    </row>
    <row r="1003" ht="25.15" customHeight="true" x14ac:dyDescent="0.2">
      <c r="C1003" s="468"/>
      <c r="D1003" s="468"/>
      <c r="E1003" s="468"/>
      <c r="F1003" s="468"/>
      <c r="G1003" s="468"/>
      <c r="H1003" s="468"/>
      <c r="I1003" s="468"/>
      <c r="J1003" s="468"/>
      <c r="K1003" s="468"/>
      <c r="L1003" s="468"/>
      <c r="M1003" s="468"/>
      <c r="N1003" s="468"/>
      <c r="O1003" s="468"/>
      <c r="P1003" s="468"/>
      <c r="Q1003" s="468"/>
    </row>
    <row r="1004" ht="25.15" customHeight="true" x14ac:dyDescent="0.2">
      <c r="C1004" s="468"/>
      <c r="D1004" s="468"/>
      <c r="E1004" s="468"/>
      <c r="F1004" s="468"/>
      <c r="G1004" s="468"/>
      <c r="H1004" s="468"/>
      <c r="I1004" s="468"/>
      <c r="J1004" s="468"/>
      <c r="K1004" s="468"/>
      <c r="L1004" s="468"/>
      <c r="M1004" s="468"/>
      <c r="N1004" s="468"/>
      <c r="O1004" s="468"/>
      <c r="P1004" s="468"/>
      <c r="Q1004" s="468"/>
    </row>
    <row r="1005" ht="25.15" customHeight="true" x14ac:dyDescent="0.2">
      <c r="C1005" s="468"/>
      <c r="D1005" s="468"/>
      <c r="E1005" s="468"/>
      <c r="F1005" s="468"/>
      <c r="G1005" s="468"/>
      <c r="H1005" s="468"/>
      <c r="I1005" s="468"/>
      <c r="J1005" s="468"/>
      <c r="K1005" s="468"/>
      <c r="L1005" s="468"/>
      <c r="M1005" s="468"/>
      <c r="N1005" s="468"/>
      <c r="O1005" s="468"/>
      <c r="P1005" s="468"/>
      <c r="Q1005" s="468"/>
    </row>
    <row r="1006" ht="25.15" customHeight="true" x14ac:dyDescent="0.2">
      <c r="C1006" s="468"/>
      <c r="D1006" s="468"/>
      <c r="E1006" s="468"/>
      <c r="F1006" s="468"/>
      <c r="G1006" s="468"/>
      <c r="H1006" s="468"/>
      <c r="I1006" s="468"/>
      <c r="J1006" s="468"/>
      <c r="K1006" s="468"/>
      <c r="L1006" s="468"/>
      <c r="M1006" s="468"/>
      <c r="N1006" s="468"/>
      <c r="O1006" s="468"/>
      <c r="P1006" s="468"/>
      <c r="Q1006" s="468"/>
    </row>
    <row r="1007" ht="25.15" customHeight="true" x14ac:dyDescent="0.2">
      <c r="C1007" s="468"/>
      <c r="D1007" s="468"/>
      <c r="E1007" s="468"/>
      <c r="F1007" s="468"/>
      <c r="G1007" s="468"/>
      <c r="H1007" s="468"/>
      <c r="I1007" s="468"/>
      <c r="J1007" s="468"/>
      <c r="K1007" s="468"/>
      <c r="L1007" s="468"/>
      <c r="M1007" s="468"/>
      <c r="N1007" s="468"/>
      <c r="O1007" s="468"/>
      <c r="P1007" s="468"/>
      <c r="Q1007" s="468"/>
    </row>
    <row r="1008" ht="25.15" customHeight="true" x14ac:dyDescent="0.2">
      <c r="C1008" s="468"/>
      <c r="D1008" s="468"/>
      <c r="E1008" s="468"/>
      <c r="F1008" s="468"/>
      <c r="G1008" s="468"/>
      <c r="H1008" s="468"/>
      <c r="I1008" s="468"/>
      <c r="J1008" s="468"/>
      <c r="K1008" s="468"/>
      <c r="L1008" s="468"/>
      <c r="M1008" s="468"/>
      <c r="N1008" s="468"/>
      <c r="O1008" s="468"/>
      <c r="P1008" s="468"/>
      <c r="Q1008" s="468"/>
    </row>
    <row r="1009" ht="25.15" customHeight="true" x14ac:dyDescent="0.2">
      <c r="C1009" s="468"/>
      <c r="D1009" s="468"/>
      <c r="E1009" s="468"/>
      <c r="F1009" s="468"/>
      <c r="G1009" s="468"/>
      <c r="H1009" s="468"/>
      <c r="I1009" s="468"/>
      <c r="J1009" s="468"/>
      <c r="K1009" s="468"/>
      <c r="L1009" s="468"/>
      <c r="M1009" s="468"/>
      <c r="N1009" s="468"/>
      <c r="O1009" s="468"/>
      <c r="P1009" s="468"/>
      <c r="Q1009" s="468"/>
    </row>
    <row r="1010" ht="25.15" customHeight="true" x14ac:dyDescent="0.2">
      <c r="C1010" s="468"/>
      <c r="D1010" s="468"/>
      <c r="E1010" s="468"/>
      <c r="F1010" s="468"/>
      <c r="G1010" s="468"/>
      <c r="H1010" s="468"/>
      <c r="I1010" s="468"/>
      <c r="J1010" s="468"/>
      <c r="K1010" s="468"/>
      <c r="L1010" s="468"/>
      <c r="M1010" s="468"/>
      <c r="N1010" s="468"/>
      <c r="O1010" s="468"/>
      <c r="P1010" s="468"/>
      <c r="Q1010" s="468"/>
    </row>
    <row r="1011" ht="25.15" customHeight="true" x14ac:dyDescent="0.2">
      <c r="C1011" s="468"/>
      <c r="D1011" s="468"/>
      <c r="E1011" s="468"/>
      <c r="F1011" s="468"/>
      <c r="G1011" s="468"/>
      <c r="H1011" s="468"/>
      <c r="I1011" s="468"/>
      <c r="J1011" s="468"/>
      <c r="K1011" s="468"/>
      <c r="L1011" s="468"/>
      <c r="M1011" s="468"/>
      <c r="N1011" s="468"/>
      <c r="O1011" s="468"/>
      <c r="P1011" s="468"/>
      <c r="Q1011" s="468"/>
    </row>
    <row r="1012" ht="25.15" customHeight="true" x14ac:dyDescent="0.2">
      <c r="C1012" s="468"/>
      <c r="D1012" s="468"/>
      <c r="E1012" s="468"/>
      <c r="F1012" s="468"/>
      <c r="G1012" s="468"/>
      <c r="H1012" s="468"/>
      <c r="I1012" s="468"/>
      <c r="J1012" s="468"/>
      <c r="K1012" s="468"/>
      <c r="L1012" s="468"/>
      <c r="M1012" s="468"/>
      <c r="N1012" s="468"/>
      <c r="O1012" s="468"/>
      <c r="P1012" s="468"/>
      <c r="Q1012" s="468"/>
    </row>
    <row r="1013" ht="25.15" customHeight="true" x14ac:dyDescent="0.2">
      <c r="C1013" s="468"/>
      <c r="D1013" s="468"/>
      <c r="E1013" s="468"/>
      <c r="F1013" s="468"/>
      <c r="G1013" s="468"/>
      <c r="H1013" s="468"/>
      <c r="I1013" s="468"/>
      <c r="J1013" s="468"/>
      <c r="K1013" s="468"/>
      <c r="L1013" s="468"/>
      <c r="M1013" s="468"/>
      <c r="N1013" s="468"/>
      <c r="O1013" s="468"/>
      <c r="P1013" s="468"/>
      <c r="Q1013" s="468"/>
    </row>
    <row r="1014" ht="25.15" customHeight="true" x14ac:dyDescent="0.2">
      <c r="C1014" s="468"/>
      <c r="D1014" s="468"/>
      <c r="E1014" s="468"/>
      <c r="F1014" s="468"/>
      <c r="G1014" s="468"/>
      <c r="H1014" s="468"/>
      <c r="I1014" s="468"/>
      <c r="J1014" s="468"/>
      <c r="K1014" s="468"/>
      <c r="L1014" s="468"/>
      <c r="M1014" s="468"/>
      <c r="N1014" s="468"/>
      <c r="O1014" s="468"/>
      <c r="P1014" s="468"/>
      <c r="Q1014" s="468"/>
    </row>
    <row r="1015" ht="25.15" customHeight="true" x14ac:dyDescent="0.2">
      <c r="C1015" s="468"/>
      <c r="D1015" s="468"/>
      <c r="E1015" s="468"/>
      <c r="F1015" s="468"/>
      <c r="G1015" s="468"/>
      <c r="H1015" s="468"/>
      <c r="I1015" s="468"/>
      <c r="J1015" s="468"/>
      <c r="K1015" s="468"/>
      <c r="L1015" s="468"/>
      <c r="M1015" s="468"/>
      <c r="N1015" s="468"/>
      <c r="O1015" s="468"/>
      <c r="P1015" s="468"/>
      <c r="Q1015" s="468"/>
    </row>
    <row r="1016" ht="25.15" customHeight="true" x14ac:dyDescent="0.2">
      <c r="C1016" s="468"/>
      <c r="D1016" s="468"/>
      <c r="E1016" s="468"/>
      <c r="F1016" s="468"/>
      <c r="G1016" s="468"/>
      <c r="H1016" s="468"/>
      <c r="I1016" s="468"/>
      <c r="J1016" s="468"/>
      <c r="K1016" s="468"/>
      <c r="L1016" s="468"/>
      <c r="M1016" s="468"/>
      <c r="N1016" s="468"/>
      <c r="O1016" s="468"/>
      <c r="P1016" s="468"/>
      <c r="Q1016" s="468"/>
    </row>
    <row r="1017" ht="25.15" customHeight="true" x14ac:dyDescent="0.2">
      <c r="C1017" s="468"/>
      <c r="D1017" s="468"/>
      <c r="E1017" s="468"/>
      <c r="F1017" s="468"/>
      <c r="G1017" s="468"/>
      <c r="H1017" s="468"/>
      <c r="I1017" s="468"/>
      <c r="J1017" s="468"/>
      <c r="K1017" s="468"/>
      <c r="L1017" s="468"/>
      <c r="M1017" s="468"/>
      <c r="N1017" s="468"/>
      <c r="O1017" s="468"/>
      <c r="P1017" s="468"/>
      <c r="Q1017" s="468"/>
    </row>
    <row r="1018" ht="25.15" customHeight="true" x14ac:dyDescent="0.2">
      <c r="C1018" s="468"/>
      <c r="D1018" s="468"/>
      <c r="E1018" s="468"/>
      <c r="F1018" s="468"/>
      <c r="G1018" s="468"/>
      <c r="H1018" s="468"/>
      <c r="I1018" s="468"/>
      <c r="J1018" s="468"/>
      <c r="K1018" s="468"/>
      <c r="L1018" s="468"/>
      <c r="M1018" s="468"/>
      <c r="N1018" s="468"/>
      <c r="O1018" s="468"/>
      <c r="P1018" s="468"/>
      <c r="Q1018" s="468"/>
    </row>
    <row r="1019" ht="25.15" customHeight="true" x14ac:dyDescent="0.2">
      <c r="C1019" s="468"/>
      <c r="D1019" s="468"/>
      <c r="E1019" s="468"/>
      <c r="F1019" s="468"/>
      <c r="G1019" s="468"/>
      <c r="H1019" s="468"/>
      <c r="I1019" s="468"/>
      <c r="J1019" s="468"/>
      <c r="K1019" s="468"/>
      <c r="L1019" s="468"/>
      <c r="M1019" s="468"/>
      <c r="N1019" s="468"/>
      <c r="O1019" s="468"/>
      <c r="P1019" s="468"/>
      <c r="Q1019" s="468"/>
    </row>
    <row r="1020" ht="25.15" customHeight="true" x14ac:dyDescent="0.2">
      <c r="C1020" s="468"/>
      <c r="D1020" s="468"/>
      <c r="E1020" s="468"/>
      <c r="F1020" s="468"/>
      <c r="G1020" s="468"/>
      <c r="H1020" s="468"/>
      <c r="I1020" s="468"/>
      <c r="J1020" s="468"/>
      <c r="K1020" s="468"/>
      <c r="L1020" s="468"/>
      <c r="M1020" s="468"/>
      <c r="N1020" s="468"/>
      <c r="O1020" s="468"/>
      <c r="P1020" s="468"/>
      <c r="Q1020" s="468"/>
    </row>
    <row r="1021" ht="25.15" customHeight="true" x14ac:dyDescent="0.2">
      <c r="C1021" s="468"/>
      <c r="D1021" s="468"/>
      <c r="E1021" s="468"/>
      <c r="F1021" s="468"/>
      <c r="G1021" s="468"/>
      <c r="H1021" s="468"/>
      <c r="I1021" s="468"/>
      <c r="J1021" s="468"/>
      <c r="K1021" s="468"/>
      <c r="L1021" s="468"/>
      <c r="M1021" s="468"/>
      <c r="N1021" s="468"/>
      <c r="O1021" s="468"/>
      <c r="P1021" s="468"/>
      <c r="Q1021" s="468"/>
    </row>
    <row r="1022" ht="25.15" customHeight="true" x14ac:dyDescent="0.2">
      <c r="C1022" s="468"/>
      <c r="D1022" s="468"/>
      <c r="E1022" s="468"/>
      <c r="F1022" s="468"/>
      <c r="G1022" s="468"/>
      <c r="H1022" s="468"/>
      <c r="I1022" s="468"/>
      <c r="J1022" s="468"/>
      <c r="K1022" s="468"/>
      <c r="L1022" s="468"/>
      <c r="M1022" s="468"/>
      <c r="N1022" s="468"/>
      <c r="O1022" s="468"/>
      <c r="P1022" s="468"/>
      <c r="Q1022" s="468"/>
    </row>
    <row r="1023" ht="25.15" customHeight="true" x14ac:dyDescent="0.2">
      <c r="C1023" s="468"/>
      <c r="D1023" s="468"/>
      <c r="E1023" s="468"/>
      <c r="F1023" s="468"/>
      <c r="G1023" s="468"/>
      <c r="H1023" s="468"/>
      <c r="I1023" s="468"/>
      <c r="J1023" s="468"/>
      <c r="K1023" s="468"/>
      <c r="L1023" s="468"/>
      <c r="M1023" s="468"/>
      <c r="N1023" s="468"/>
      <c r="O1023" s="468"/>
      <c r="P1023" s="468"/>
      <c r="Q1023" s="468"/>
    </row>
    <row r="1024" ht="25.15" customHeight="true" x14ac:dyDescent="0.2">
      <c r="C1024" s="468"/>
      <c r="D1024" s="468"/>
      <c r="E1024" s="468"/>
      <c r="F1024" s="468"/>
      <c r="G1024" s="468"/>
      <c r="H1024" s="468"/>
      <c r="I1024" s="468"/>
      <c r="J1024" s="468"/>
      <c r="K1024" s="468"/>
      <c r="L1024" s="468"/>
      <c r="M1024" s="468"/>
      <c r="N1024" s="468"/>
      <c r="O1024" s="468"/>
      <c r="P1024" s="468"/>
      <c r="Q1024" s="468"/>
    </row>
    <row r="1025" s="387" customFormat="true" ht="21" customHeight="true" x14ac:dyDescent="0.2">
      <c r="A1025" s="2249" t="s">
        <v>35</v>
      </c>
      <c r="B1025" s="2250"/>
      <c r="C1025" s="2251"/>
      <c r="U1025" s="584"/>
      <c r="V1025" s="584"/>
      <c r="W1025" s="584"/>
      <c r="X1025" s="584"/>
      <c r="Y1025" s="584"/>
      <c r="Z1025" s="584"/>
      <c r="AA1025" s="584"/>
      <c r="AB1025" s="584"/>
      <c r="AC1025" s="584"/>
      <c r="AD1025" s="584"/>
      <c r="AE1025" s="584"/>
      <c r="AF1025" s="584"/>
      <c r="AG1025" s="584"/>
      <c r="AH1025" s="584"/>
      <c r="AI1025" s="584"/>
      <c r="AJ1025" s="584"/>
      <c r="AK1025" s="584"/>
      <c r="AL1025" s="584"/>
      <c r="AM1025" s="584"/>
      <c r="AN1025" s="584"/>
      <c r="AO1025" s="584"/>
      <c r="AP1025" s="584"/>
      <c r="AQ1025" s="584"/>
      <c r="AR1025" s="584"/>
      <c r="AS1025" s="584"/>
      <c r="AT1025" s="584"/>
      <c r="AU1025" s="584"/>
      <c r="AV1025" s="584"/>
      <c r="AW1025" s="584"/>
      <c r="AX1025" s="584"/>
      <c r="AY1025" s="584"/>
      <c r="AZ1025" s="584"/>
      <c r="BA1025" s="223"/>
      <c r="BB1025" s="291"/>
      <c r="BC1025"/>
      <c r="BD1025"/>
      <c r="BE1025"/>
      <c r="BF1025"/>
      <c r="BG1025"/>
      <c r="BH1025"/>
      <c r="BI1025"/>
      <c r="BJ1025"/>
      <c r="BK1025"/>
      <c r="BL1025"/>
      <c r="BM1025"/>
      <c r="BN1025"/>
      <c r="BO1025"/>
      <c r="BP1025"/>
      <c r="BQ1025"/>
      <c r="BR1025"/>
      <c r="BS1025"/>
      <c r="BT1025" s="223"/>
      <c r="BU1025" s="224"/>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87" customFormat="true" ht="15.95" customHeight="true" x14ac:dyDescent="0.2">
      <c r="A1026" s="2252" t="s">
        <v>177</v>
      </c>
      <c r="B1026" s="2253"/>
      <c r="C1026" s="390" t="s">
        <v>178</v>
      </c>
      <c r="U1026" s="584"/>
      <c r="V1026" s="584"/>
      <c r="W1026" s="584"/>
      <c r="X1026" s="584"/>
      <c r="Y1026" s="584"/>
      <c r="Z1026" s="584"/>
      <c r="AA1026" s="584"/>
      <c r="AB1026" s="584"/>
      <c r="AC1026" s="584"/>
      <c r="AD1026" s="584"/>
      <c r="AE1026" s="584"/>
      <c r="AF1026" s="584"/>
      <c r="AG1026" s="584"/>
      <c r="AH1026" s="584"/>
      <c r="AI1026" s="584"/>
      <c r="AJ1026" s="584"/>
      <c r="AK1026" s="584"/>
      <c r="AL1026" s="584"/>
      <c r="AM1026" s="584"/>
      <c r="AN1026" s="584"/>
      <c r="AO1026" s="584"/>
      <c r="AP1026" s="584"/>
      <c r="AQ1026" s="584"/>
      <c r="AR1026" s="584"/>
      <c r="AS1026" s="584"/>
      <c r="AT1026" s="584"/>
      <c r="AU1026" s="584"/>
      <c r="AV1026" s="584"/>
      <c r="AW1026" s="584"/>
      <c r="AX1026" s="584"/>
      <c r="AY1026" s="584"/>
      <c r="AZ1026" s="584"/>
      <c r="BA1026" s="223"/>
      <c r="BB1026" s="291"/>
      <c r="BC1026"/>
      <c r="BD1026"/>
      <c r="BE1026"/>
      <c r="BF1026"/>
      <c r="BG1026"/>
      <c r="BH1026"/>
      <c r="BI1026"/>
      <c r="BJ1026"/>
      <c r="BK1026"/>
      <c r="BL1026"/>
      <c r="BM1026"/>
      <c r="BN1026"/>
      <c r="BO1026"/>
      <c r="BP1026"/>
      <c r="BQ1026"/>
      <c r="BR1026"/>
      <c r="BS1026"/>
      <c r="BT1026" s="223"/>
      <c r="BU1026" s="224"/>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87" customFormat="true" ht="17.1" hidden="true" customHeight="true" x14ac:dyDescent="0.2">
      <c r="A1027" s="391" t="s">
        <v>179</v>
      </c>
      <c r="B1027" s="392" t="s">
        <v>180</v>
      </c>
      <c r="C1027" s="393">
        <v>5969</v>
      </c>
      <c r="U1027" s="584"/>
      <c r="V1027" s="584"/>
      <c r="W1027" s="584"/>
      <c r="X1027" s="584"/>
      <c r="Y1027" s="584"/>
      <c r="Z1027" s="584"/>
      <c r="AA1027" s="584"/>
      <c r="AB1027" s="584"/>
      <c r="AC1027" s="584"/>
      <c r="AD1027" s="584"/>
      <c r="AE1027" s="584"/>
      <c r="AF1027" s="584"/>
      <c r="AG1027" s="584"/>
      <c r="AH1027" s="584"/>
      <c r="AI1027" s="584"/>
      <c r="AJ1027" s="584"/>
      <c r="AK1027" s="584"/>
      <c r="AL1027" s="584"/>
      <c r="AM1027" s="584"/>
      <c r="AN1027" s="584"/>
      <c r="AO1027" s="584"/>
      <c r="AP1027" s="584"/>
      <c r="AQ1027" s="584"/>
      <c r="AR1027" s="584"/>
      <c r="AS1027" s="584"/>
      <c r="AT1027" s="584"/>
      <c r="AU1027" s="584"/>
      <c r="AV1027" s="584"/>
      <c r="AW1027" s="584"/>
      <c r="AX1027" s="584"/>
      <c r="AY1027" s="584"/>
      <c r="AZ1027" s="584"/>
      <c r="BA1027" s="223"/>
      <c r="BB1027" s="291"/>
      <c r="BC1027"/>
      <c r="BD1027"/>
      <c r="BE1027"/>
      <c r="BF1027"/>
      <c r="BG1027"/>
      <c r="BH1027"/>
      <c r="BI1027"/>
      <c r="BJ1027"/>
      <c r="BK1027"/>
      <c r="BL1027"/>
      <c r="BM1027"/>
      <c r="BN1027"/>
      <c r="BO1027"/>
      <c r="BP1027"/>
      <c r="BQ1027"/>
      <c r="BR1027"/>
      <c r="BS1027"/>
      <c r="BT1027" s="223"/>
      <c r="BU1027" s="224"/>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87" customFormat="true" ht="17.1" hidden="true" customHeight="true" x14ac:dyDescent="0.2">
      <c r="A1028" s="394" t="s">
        <v>181</v>
      </c>
      <c r="B1028" s="395" t="s">
        <v>180</v>
      </c>
      <c r="C1028" s="396">
        <v>5969</v>
      </c>
      <c r="U1028" s="584"/>
      <c r="V1028" s="584"/>
      <c r="W1028" s="584"/>
      <c r="X1028" s="584"/>
      <c r="Y1028" s="584"/>
      <c r="Z1028" s="584"/>
      <c r="AA1028" s="584"/>
      <c r="AB1028" s="584"/>
      <c r="AC1028" s="584"/>
      <c r="AD1028" s="584"/>
      <c r="AE1028" s="584"/>
      <c r="AF1028" s="584"/>
      <c r="AG1028" s="584"/>
      <c r="AH1028" s="584"/>
      <c r="AI1028" s="584"/>
      <c r="AJ1028" s="584"/>
      <c r="AK1028" s="584"/>
      <c r="AL1028" s="584"/>
      <c r="AM1028" s="584"/>
      <c r="AN1028" s="584"/>
      <c r="AO1028" s="584"/>
      <c r="AP1028" s="584"/>
      <c r="AQ1028" s="584"/>
      <c r="AR1028" s="584"/>
      <c r="AS1028" s="584"/>
      <c r="AT1028" s="584"/>
      <c r="AU1028" s="584"/>
      <c r="AV1028" s="584"/>
      <c r="AW1028" s="584"/>
      <c r="AX1028" s="584"/>
      <c r="AY1028" s="584"/>
      <c r="AZ1028" s="584"/>
      <c r="BA1028" s="223"/>
      <c r="BB1028" s="291"/>
      <c r="BC1028"/>
      <c r="BD1028"/>
      <c r="BE1028"/>
      <c r="BF1028"/>
      <c r="BG1028"/>
      <c r="BH1028"/>
      <c r="BI1028"/>
      <c r="BJ1028"/>
      <c r="BK1028"/>
      <c r="BL1028"/>
      <c r="BM1028"/>
      <c r="BN1028"/>
      <c r="BO1028"/>
      <c r="BP1028"/>
      <c r="BQ1028"/>
      <c r="BR1028"/>
      <c r="BS1028"/>
      <c r="BT1028" s="223"/>
      <c r="BU1028" s="224"/>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87" customFormat="true" ht="17.1" hidden="true" customHeight="true" x14ac:dyDescent="0.2">
      <c r="A1029" s="394" t="s">
        <v>182</v>
      </c>
      <c r="B1029" s="395" t="s">
        <v>180</v>
      </c>
      <c r="C1029" s="396">
        <v>5969</v>
      </c>
      <c r="U1029" s="584"/>
      <c r="V1029" s="584"/>
      <c r="W1029" s="584"/>
      <c r="X1029" s="584"/>
      <c r="Y1029" s="584"/>
      <c r="Z1029" s="584"/>
      <c r="AA1029" s="584"/>
      <c r="AB1029" s="584"/>
      <c r="AC1029" s="584"/>
      <c r="AD1029" s="584"/>
      <c r="AE1029" s="584"/>
      <c r="AF1029" s="584"/>
      <c r="AG1029" s="584"/>
      <c r="AH1029" s="584"/>
      <c r="AI1029" s="584"/>
      <c r="AJ1029" s="584"/>
      <c r="AK1029" s="584"/>
      <c r="AL1029" s="584"/>
      <c r="AM1029" s="584"/>
      <c r="AN1029" s="584"/>
      <c r="AO1029" s="584"/>
      <c r="AP1029" s="584"/>
      <c r="AQ1029" s="584"/>
      <c r="AR1029" s="584"/>
      <c r="AS1029" s="584"/>
      <c r="AT1029" s="584"/>
      <c r="AU1029" s="584"/>
      <c r="AV1029" s="584"/>
      <c r="AW1029" s="584"/>
      <c r="AX1029" s="584"/>
      <c r="AY1029" s="584"/>
      <c r="AZ1029" s="584"/>
      <c r="BA1029" s="223"/>
      <c r="BB1029" s="291"/>
      <c r="BC1029"/>
      <c r="BD1029"/>
      <c r="BE1029"/>
      <c r="BF1029"/>
      <c r="BG1029"/>
      <c r="BH1029"/>
      <c r="BI1029"/>
      <c r="BJ1029"/>
      <c r="BK1029"/>
      <c r="BL1029"/>
      <c r="BM1029"/>
      <c r="BN1029"/>
      <c r="BO1029"/>
      <c r="BP1029"/>
      <c r="BQ1029"/>
      <c r="BR1029"/>
      <c r="BS1029"/>
      <c r="BT1029" s="223"/>
      <c r="BU1029" s="224"/>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87" customFormat="true" ht="17.1" hidden="true" customHeight="true" x14ac:dyDescent="0.2">
      <c r="A1030" s="394" t="s">
        <v>183</v>
      </c>
      <c r="B1030" s="395" t="s">
        <v>180</v>
      </c>
      <c r="C1030" s="396">
        <v>5969</v>
      </c>
      <c r="U1030" s="584"/>
      <c r="V1030" s="584"/>
      <c r="W1030" s="584"/>
      <c r="X1030" s="584"/>
      <c r="Y1030" s="584"/>
      <c r="Z1030" s="584"/>
      <c r="AA1030" s="584"/>
      <c r="AB1030" s="584"/>
      <c r="AC1030" s="584"/>
      <c r="AD1030" s="584"/>
      <c r="AE1030" s="584"/>
      <c r="AF1030" s="584"/>
      <c r="AG1030" s="584"/>
      <c r="AH1030" s="584"/>
      <c r="AI1030" s="584"/>
      <c r="AJ1030" s="584"/>
      <c r="AK1030" s="584"/>
      <c r="AL1030" s="584"/>
      <c r="AM1030" s="584"/>
      <c r="AN1030" s="584"/>
      <c r="AO1030" s="584"/>
      <c r="AP1030" s="584"/>
      <c r="AQ1030" s="584"/>
      <c r="AR1030" s="584"/>
      <c r="AS1030" s="584"/>
      <c r="AT1030" s="584"/>
      <c r="AU1030" s="584"/>
      <c r="AV1030" s="584"/>
      <c r="AW1030" s="584"/>
      <c r="AX1030" s="584"/>
      <c r="AY1030" s="584"/>
      <c r="AZ1030" s="584"/>
      <c r="BA1030" s="223"/>
      <c r="BB1030" s="291"/>
      <c r="BC1030"/>
      <c r="BD1030"/>
      <c r="BE1030"/>
      <c r="BF1030"/>
      <c r="BG1030"/>
      <c r="BH1030"/>
      <c r="BI1030"/>
      <c r="BJ1030"/>
      <c r="BK1030"/>
      <c r="BL1030"/>
      <c r="BM1030"/>
      <c r="BN1030"/>
      <c r="BO1030"/>
      <c r="BP1030"/>
      <c r="BQ1030"/>
      <c r="BR1030"/>
      <c r="BS1030"/>
      <c r="BT1030" s="223"/>
      <c r="BU1030" s="224"/>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87" customFormat="true" ht="17.1" customHeight="true" x14ac:dyDescent="0.2">
      <c r="A1031" s="2254" t="s">
        <v>184</v>
      </c>
      <c r="B1031" s="395" t="s">
        <v>185</v>
      </c>
      <c r="C1031" s="396">
        <v>2222</v>
      </c>
      <c r="U1031" s="584"/>
      <c r="V1031" s="584"/>
      <c r="W1031" s="584"/>
      <c r="X1031" s="584"/>
      <c r="Y1031" s="584"/>
      <c r="Z1031" s="584"/>
      <c r="AA1031" s="584"/>
      <c r="AB1031" s="584"/>
      <c r="AC1031" s="584"/>
      <c r="AD1031" s="584"/>
      <c r="AE1031" s="584"/>
      <c r="AF1031" s="584"/>
      <c r="AG1031" s="584"/>
      <c r="AH1031" s="584"/>
      <c r="AI1031" s="584"/>
      <c r="AJ1031" s="584"/>
      <c r="AK1031" s="584"/>
      <c r="AL1031" s="584"/>
      <c r="AM1031" s="584"/>
      <c r="AN1031" s="584"/>
      <c r="AO1031" s="584"/>
      <c r="AP1031" s="584"/>
      <c r="AQ1031" s="584"/>
      <c r="AR1031" s="584"/>
      <c r="AS1031" s="584"/>
      <c r="AT1031" s="584"/>
      <c r="AU1031" s="584"/>
      <c r="AV1031" s="584"/>
      <c r="AW1031" s="584"/>
      <c r="AX1031" s="584"/>
      <c r="AY1031" s="584"/>
      <c r="AZ1031" s="584"/>
      <c r="BA1031" s="223"/>
      <c r="BB1031" s="291"/>
      <c r="BC1031"/>
      <c r="BD1031"/>
      <c r="BE1031"/>
      <c r="BF1031"/>
      <c r="BG1031"/>
      <c r="BH1031"/>
      <c r="BI1031"/>
      <c r="BJ1031"/>
      <c r="BK1031"/>
      <c r="BL1031"/>
      <c r="BM1031"/>
      <c r="BN1031"/>
      <c r="BO1031"/>
      <c r="BP1031"/>
      <c r="BQ1031"/>
      <c r="BR1031"/>
      <c r="BS1031"/>
      <c r="BT1031" s="223"/>
      <c r="BU1031" s="224"/>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87" customFormat="true" ht="17.1" customHeight="true" x14ac:dyDescent="0.2">
      <c r="A1032" s="2254"/>
      <c r="B1032" s="395" t="s">
        <v>186</v>
      </c>
      <c r="C1032" s="396">
        <v>3747</v>
      </c>
      <c r="U1032" s="584"/>
      <c r="V1032" s="584"/>
      <c r="W1032" s="584"/>
      <c r="X1032" s="584"/>
      <c r="Y1032" s="584"/>
      <c r="Z1032" s="584"/>
      <c r="AA1032" s="584"/>
      <c r="AB1032" s="584"/>
      <c r="AC1032" s="584"/>
      <c r="AD1032" s="584"/>
      <c r="AE1032" s="584"/>
      <c r="AF1032" s="584"/>
      <c r="AG1032" s="584"/>
      <c r="AH1032" s="584"/>
      <c r="AI1032" s="584"/>
      <c r="AJ1032" s="584"/>
      <c r="AK1032" s="584"/>
      <c r="AL1032" s="584"/>
      <c r="AM1032" s="584"/>
      <c r="AN1032" s="584"/>
      <c r="AO1032" s="584"/>
      <c r="AP1032" s="584"/>
      <c r="AQ1032" s="584"/>
      <c r="AR1032" s="584"/>
      <c r="AS1032" s="584"/>
      <c r="AT1032" s="584"/>
      <c r="AU1032" s="584"/>
      <c r="AV1032" s="584"/>
      <c r="AW1032" s="584"/>
      <c r="AX1032" s="584"/>
      <c r="AY1032" s="584"/>
      <c r="AZ1032" s="584"/>
      <c r="BA1032" s="223"/>
      <c r="BB1032" s="291"/>
      <c r="BC1032"/>
      <c r="BD1032"/>
      <c r="BE1032"/>
      <c r="BF1032"/>
      <c r="BG1032"/>
      <c r="BH1032"/>
      <c r="BI1032"/>
      <c r="BJ1032"/>
      <c r="BK1032"/>
      <c r="BL1032"/>
      <c r="BM1032"/>
      <c r="BN1032"/>
      <c r="BO1032"/>
      <c r="BP1032"/>
      <c r="BQ1032"/>
      <c r="BR1032"/>
      <c r="BS1032"/>
      <c r="BT1032" s="223"/>
      <c r="BU1032" s="224"/>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87" customFormat="true" ht="17.1" customHeight="true" x14ac:dyDescent="0.2">
      <c r="A1033" s="2255"/>
      <c r="B1033" s="397" t="s">
        <v>165</v>
      </c>
      <c r="C1033" s="398">
        <v>0</v>
      </c>
      <c r="U1033" s="584"/>
      <c r="V1033" s="584"/>
      <c r="W1033" s="584"/>
      <c r="X1033" s="584"/>
      <c r="Y1033" s="584"/>
      <c r="Z1033" s="584"/>
      <c r="AA1033" s="584"/>
      <c r="AB1033" s="584"/>
      <c r="AC1033" s="584"/>
      <c r="AD1033" s="584"/>
      <c r="AE1033" s="584"/>
      <c r="AF1033" s="584"/>
      <c r="AG1033" s="584"/>
      <c r="AH1033" s="584"/>
      <c r="AI1033" s="584"/>
      <c r="AJ1033" s="584"/>
      <c r="AK1033" s="584"/>
      <c r="AL1033" s="584"/>
      <c r="AM1033" s="584"/>
      <c r="AN1033" s="584"/>
      <c r="AO1033" s="584"/>
      <c r="AP1033" s="584"/>
      <c r="AQ1033" s="584"/>
      <c r="AR1033" s="584"/>
      <c r="AS1033" s="584"/>
      <c r="AT1033" s="584"/>
      <c r="AU1033" s="584"/>
      <c r="AV1033" s="584"/>
      <c r="AW1033" s="584"/>
      <c r="AX1033" s="584"/>
      <c r="AY1033" s="584"/>
      <c r="AZ1033" s="584"/>
      <c r="BA1033" s="406"/>
      <c r="BB1033" s="136"/>
      <c r="BC1033" s="406"/>
      <c r="BD1033" s="406"/>
      <c r="BE1033" s="406"/>
      <c r="BF1033" s="406"/>
      <c r="BG1033" s="406"/>
      <c r="BH1033" s="406"/>
      <c r="BI1033" s="406"/>
      <c r="BJ1033" s="406"/>
      <c r="BK1033" s="406"/>
      <c r="BL1033" s="406"/>
      <c r="BM1033" s="406"/>
      <c r="BN1033" s="406"/>
      <c r="BO1033" s="406"/>
      <c r="BP1033" s="406"/>
      <c r="BQ1033" s="406"/>
      <c r="BR1033" s="406"/>
      <c r="BS1033" s="406"/>
      <c r="BT1033" s="406"/>
      <c r="BU1033" s="211"/>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87" customFormat="true" ht="12.95" customHeight="true" x14ac:dyDescent="0.2">
      <c r="A1034" s="2220" t="s">
        <v>187</v>
      </c>
      <c r="B1034" s="2221"/>
      <c r="C1034" s="2222"/>
      <c r="U1034" s="584"/>
      <c r="V1034" s="584"/>
      <c r="W1034" s="584"/>
      <c r="X1034" s="584"/>
      <c r="Y1034" s="584"/>
      <c r="Z1034" s="584"/>
      <c r="AA1034" s="584"/>
      <c r="AB1034" s="584"/>
      <c r="AC1034" s="584"/>
      <c r="AD1034" s="584"/>
      <c r="AE1034" s="584"/>
      <c r="AF1034" s="584"/>
      <c r="AG1034" s="584"/>
      <c r="AH1034" s="584"/>
      <c r="AI1034" s="584"/>
      <c r="AJ1034" s="584"/>
      <c r="AK1034" s="584"/>
      <c r="AL1034" s="584"/>
      <c r="AM1034" s="584"/>
      <c r="AN1034" s="584"/>
      <c r="AO1034" s="584"/>
      <c r="AP1034" s="584"/>
      <c r="AQ1034" s="584"/>
      <c r="AR1034" s="584"/>
      <c r="AS1034" s="584"/>
      <c r="AT1034" s="584"/>
      <c r="AU1034" s="584"/>
      <c r="AV1034" s="584"/>
      <c r="AW1034" s="584"/>
      <c r="AX1034" s="584"/>
      <c r="AY1034" s="584"/>
      <c r="AZ1034" s="584"/>
      <c r="BA1034" s="223"/>
      <c r="BB1034" s="291"/>
      <c r="BC1034"/>
      <c r="BD1034"/>
      <c r="BE1034"/>
      <c r="BF1034"/>
      <c r="BG1034"/>
      <c r="BH1034"/>
      <c r="BI1034"/>
      <c r="BJ1034"/>
      <c r="BK1034"/>
      <c r="BL1034"/>
      <c r="BM1034"/>
      <c r="BN1034"/>
      <c r="BO1034"/>
      <c r="BP1034"/>
      <c r="BQ1034"/>
      <c r="BR1034"/>
      <c r="BS1034"/>
      <c r="BT1034" s="223"/>
      <c r="BU1034" s="224"/>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9"/>
      <c r="U1035" s="211"/>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211"/>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Central South</v>
      </c>
      <c r="B1037" s="293">
        <f>BR122+BR123</f>
        <v>21808.934424711493</v>
      </c>
    </row>
    <row r="1038" ht="15" customHeight="true" x14ac:dyDescent="0.2">
      <c r="A1038" s="293" t="str">
        <f>S15</f>
        <v>North East</v>
      </c>
      <c r="B1038" s="293">
        <f>BS122+BS123</f>
        <v>3534.6845755406848</v>
      </c>
    </row>
    <row r="1039" ht="15" customHeight="true" x14ac:dyDescent="0.2">
      <c r="A1039" s="293" t="str">
        <f>T15</f>
        <v>North West</v>
      </c>
      <c r="B1039" s="293">
        <f>BT122+BT123</f>
        <v>8615.6713097648753</v>
      </c>
    </row>
    <row r="1040" ht="15" customHeight="true" x14ac:dyDescent="0.2">
      <c r="A1040" s="293">
        <f>U15</f>
        <v>0</v>
      </c>
      <c r="B1040" s="293">
        <f>BU122+BU123</f>
        <v>0</v>
      </c>
    </row>
    <row r="1041" ht="15" customHeight="true" x14ac:dyDescent="0.2">
      <c r="A1041" s="293">
        <f>V15</f>
        <v>0</v>
      </c>
      <c r="B1041" s="293">
        <f>BV122+BV123</f>
        <v>0</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3</v>
      </c>
      <c r="B1072" s="238" t="s">
        <v>136</v>
      </c>
    </row>
    <row r="1100" s="600" customFormat="true" ht="17.1" customHeight="true" x14ac:dyDescent="0.2">
      <c r="A1100" s="601"/>
      <c r="B1100" s="583"/>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211"/>
      <c r="BV1100" s="211"/>
      <c r="BW1100" s="211"/>
      <c r="BX1100" s="211"/>
      <c r="BY1100" s="21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00" customFormat="true" ht="17.1" customHeight="true" x14ac:dyDescent="0.2">
      <c r="A1101" s="602"/>
      <c r="B1101" s="585"/>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211"/>
      <c r="BV1101" s="211"/>
      <c r="BW1101" s="211"/>
      <c r="BX1101" s="211"/>
      <c r="BY1101" s="21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row>
    <row r="1114" s="600" customFormat="true" ht="17.1" customHeight="true" x14ac:dyDescent="0.2">
      <c r="A1114" s="602"/>
      <c r="B1114" s="585"/>
      <c r="C1114" s="586"/>
      <c r="D1114" s="587"/>
      <c r="E1114" s="587"/>
      <c r="F1114" s="587"/>
      <c r="G1114" s="588"/>
      <c r="H1114" s="587"/>
      <c r="I1114" s="587"/>
      <c r="J1114" s="587"/>
      <c r="K1114" s="587"/>
      <c r="L1114" s="588"/>
      <c r="M1114" s="587"/>
      <c r="N1114" s="587"/>
      <c r="O1114" s="587"/>
      <c r="P1114" s="587"/>
      <c r="Q1114" s="588"/>
      <c r="R1114" s="587"/>
      <c r="S1114" s="587"/>
      <c r="T1114" s="589"/>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211"/>
      <c r="BV1114" s="211"/>
      <c r="BW1114" s="211"/>
      <c r="BX1114" s="211"/>
      <c r="BY1114" s="21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00" customFormat="true" ht="17.1" customHeight="true" x14ac:dyDescent="0.2">
      <c r="A1115" s="602"/>
      <c r="B1115" s="585"/>
      <c r="C1115" s="586"/>
      <c r="D1115" s="587"/>
      <c r="E1115" s="587"/>
      <c r="F1115" s="587"/>
      <c r="G1115" s="588"/>
      <c r="H1115" s="587"/>
      <c r="I1115" s="587"/>
      <c r="J1115" s="587"/>
      <c r="K1115" s="587"/>
      <c r="L1115" s="588"/>
      <c r="M1115" s="587"/>
      <c r="N1115" s="587"/>
      <c r="O1115" s="587"/>
      <c r="P1115" s="587"/>
      <c r="Q1115" s="588"/>
      <c r="R1115" s="587"/>
      <c r="S1115" s="587"/>
      <c r="T1115" s="589"/>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211"/>
      <c r="BV1115" s="211"/>
      <c r="BW1115" s="211"/>
      <c r="BX1115" s="211"/>
      <c r="BY1115" s="21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00" customFormat="true" ht="17.1" customHeight="true" x14ac:dyDescent="0.2">
      <c r="A1116" s="602"/>
      <c r="B1116" s="585"/>
      <c r="C1116" s="586"/>
      <c r="D1116" s="587"/>
      <c r="E1116" s="587"/>
      <c r="F1116" s="587"/>
      <c r="G1116" s="588"/>
      <c r="H1116" s="587"/>
      <c r="I1116" s="587"/>
      <c r="J1116" s="587"/>
      <c r="K1116" s="587"/>
      <c r="L1116" s="588"/>
      <c r="M1116" s="587"/>
      <c r="N1116" s="587"/>
      <c r="O1116" s="587"/>
      <c r="P1116" s="587"/>
      <c r="Q1116" s="588"/>
      <c r="R1116" s="587"/>
      <c r="S1116" s="587"/>
      <c r="T1116" s="589"/>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211"/>
      <c r="BV1116" s="211"/>
      <c r="BW1116" s="211"/>
      <c r="BX1116" s="211"/>
      <c r="BY1116" s="21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00" customFormat="true" ht="17.1" customHeight="true" x14ac:dyDescent="0.2">
      <c r="A1117" s="603"/>
      <c r="B1117" s="590"/>
      <c r="C1117" s="591"/>
      <c r="D1117" s="592"/>
      <c r="E1117" s="592"/>
      <c r="F1117" s="592"/>
      <c r="G1117" s="593"/>
      <c r="H1117" s="592"/>
      <c r="I1117" s="592"/>
      <c r="J1117" s="592"/>
      <c r="K1117" s="592"/>
      <c r="L1117" s="593"/>
      <c r="M1117" s="592"/>
      <c r="N1117" s="592"/>
      <c r="O1117" s="592"/>
      <c r="P1117" s="592"/>
      <c r="Q1117" s="593"/>
      <c r="R1117" s="592"/>
      <c r="S1117" s="592"/>
      <c r="T1117" s="594"/>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211"/>
      <c r="BV1117" s="211"/>
      <c r="BW1117" s="211"/>
      <c r="BX1117" s="211"/>
      <c r="BY1117" s="21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row>
    <row r="1170" s="211" customFormat="true" ht="15" customHeight="true" x14ac:dyDescent="0.2">
      <c r="A1170" s="312"/>
      <c r="B1170" s="595"/>
      <c r="C1170" s="596"/>
      <c r="D1170" s="596"/>
      <c r="E1170" s="596"/>
      <c r="F1170" s="596"/>
      <c r="G1170" s="596"/>
      <c r="H1170" s="596"/>
      <c r="I1170" s="596"/>
      <c r="J1170" s="596"/>
      <c r="K1170" s="596"/>
      <c r="L1170" s="596"/>
      <c r="M1170" s="596"/>
      <c r="N1170" s="596"/>
      <c r="O1170" s="596"/>
      <c r="P1170" s="596"/>
      <c r="Q1170" s="596"/>
      <c r="R1170" s="596"/>
      <c r="S1170" s="596"/>
      <c r="T1170" s="596"/>
      <c r="U1170" s="596"/>
      <c r="V1170" s="596"/>
      <c r="W1170" s="596"/>
      <c r="X1170" s="596"/>
      <c r="Y1170" s="596"/>
      <c r="Z1170" s="596"/>
      <c r="AA1170" s="596"/>
      <c r="AB1170" s="596"/>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row>
    <row r="1171" s="211" customFormat="true" ht="15" customHeight="true" x14ac:dyDescent="0.2">
      <c r="A1171" s="312"/>
      <c r="B1171" s="595"/>
      <c r="C1171" s="596"/>
      <c r="D1171" s="596"/>
      <c r="E1171" s="596"/>
      <c r="F1171" s="596"/>
      <c r="G1171" s="596"/>
      <c r="H1171" s="596"/>
      <c r="I1171" s="596"/>
      <c r="J1171" s="596"/>
      <c r="K1171" s="596"/>
      <c r="L1171" s="596"/>
      <c r="M1171" s="596"/>
      <c r="N1171" s="596"/>
      <c r="O1171" s="596"/>
      <c r="P1171" s="596"/>
      <c r="Q1171" s="596"/>
      <c r="R1171" s="596"/>
      <c r="S1171" s="596"/>
      <c r="T1171" s="596"/>
      <c r="U1171" s="596"/>
      <c r="V1171" s="596"/>
      <c r="W1171" s="596"/>
      <c r="X1171" s="596"/>
      <c r="Y1171" s="596"/>
      <c r="Z1171" s="596"/>
      <c r="AA1171" s="596"/>
      <c r="AB1171" s="596"/>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row>
    <row r="1172" s="211" customFormat="true" ht="15" customHeight="true" x14ac:dyDescent="0.2">
      <c r="A1172" s="312"/>
      <c r="B1172" s="595"/>
      <c r="C1172" s="596"/>
      <c r="D1172" s="596"/>
      <c r="E1172" s="596"/>
      <c r="F1172" s="596"/>
      <c r="G1172" s="596"/>
      <c r="H1172" s="596"/>
      <c r="I1172" s="596"/>
      <c r="J1172" s="596"/>
      <c r="K1172" s="596"/>
      <c r="L1172" s="596"/>
      <c r="M1172" s="596"/>
      <c r="N1172" s="596"/>
      <c r="O1172" s="596"/>
      <c r="P1172" s="596"/>
      <c r="Q1172" s="596"/>
      <c r="R1172" s="596"/>
      <c r="S1172" s="596"/>
      <c r="T1172" s="596"/>
      <c r="U1172" s="596"/>
      <c r="V1172" s="596"/>
      <c r="W1172" s="596"/>
      <c r="X1172" s="596"/>
      <c r="Y1172" s="596"/>
      <c r="Z1172" s="596"/>
      <c r="AA1172" s="596"/>
      <c r="AB1172" s="596"/>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row>
    <row r="1173" s="211" customFormat="true" ht="15" customHeight="true" x14ac:dyDescent="0.2">
      <c r="A1173" s="312"/>
      <c r="B1173" s="595"/>
      <c r="C1173" s="596"/>
      <c r="D1173" s="596"/>
      <c r="E1173" s="596"/>
      <c r="F1173" s="596"/>
      <c r="G1173" s="596"/>
      <c r="H1173" s="596"/>
      <c r="I1173" s="596"/>
      <c r="J1173" s="596"/>
      <c r="K1173" s="596"/>
      <c r="L1173" s="596"/>
      <c r="M1173" s="596"/>
      <c r="N1173" s="596"/>
      <c r="O1173" s="596"/>
      <c r="P1173" s="596"/>
      <c r="Q1173" s="596"/>
      <c r="R1173" s="596"/>
      <c r="S1173" s="596"/>
      <c r="T1173" s="596"/>
      <c r="U1173" s="596"/>
      <c r="V1173" s="596"/>
      <c r="W1173" s="596"/>
      <c r="X1173" s="596"/>
      <c r="Y1173" s="596"/>
      <c r="Z1173" s="596"/>
      <c r="AA1173" s="596"/>
      <c r="AB1173" s="596"/>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row>
    <row r="1174" s="211" customFormat="true" ht="15" customHeight="true" x14ac:dyDescent="0.2">
      <c r="A1174" s="312"/>
      <c r="B1174" s="595"/>
      <c r="C1174" s="596"/>
      <c r="D1174" s="596"/>
      <c r="E1174" s="596"/>
      <c r="F1174" s="596"/>
      <c r="G1174" s="596"/>
      <c r="H1174" s="596"/>
      <c r="I1174" s="596"/>
      <c r="J1174" s="596"/>
      <c r="K1174" s="596"/>
      <c r="L1174" s="596"/>
      <c r="M1174" s="596"/>
      <c r="N1174" s="596"/>
      <c r="O1174" s="596"/>
      <c r="P1174" s="596"/>
      <c r="Q1174" s="596"/>
      <c r="R1174" s="596"/>
      <c r="S1174" s="596"/>
      <c r="T1174" s="596"/>
      <c r="U1174" s="596"/>
      <c r="V1174" s="596"/>
      <c r="W1174" s="596"/>
      <c r="X1174" s="596"/>
      <c r="Y1174" s="596"/>
      <c r="Z1174" s="596"/>
      <c r="AA1174" s="596"/>
      <c r="AB1174" s="596"/>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row>
    <row r="1175" s="211" customFormat="true" ht="15" customHeight="true" x14ac:dyDescent="0.2">
      <c r="A1175" s="312"/>
      <c r="B1175" s="595"/>
      <c r="C1175" s="596"/>
      <c r="D1175" s="596"/>
      <c r="E1175" s="596"/>
      <c r="F1175" s="596"/>
      <c r="G1175" s="596"/>
      <c r="H1175" s="596"/>
      <c r="I1175" s="596"/>
      <c r="J1175" s="596"/>
      <c r="K1175" s="596"/>
      <c r="L1175" s="596"/>
      <c r="M1175" s="596"/>
      <c r="N1175" s="596"/>
      <c r="O1175" s="596"/>
      <c r="P1175" s="596"/>
      <c r="Q1175" s="596"/>
      <c r="R1175" s="596"/>
      <c r="S1175" s="596"/>
      <c r="T1175" s="596"/>
      <c r="U1175" s="596"/>
      <c r="V1175" s="596"/>
      <c r="W1175" s="596"/>
      <c r="X1175" s="596"/>
      <c r="Y1175" s="596"/>
      <c r="Z1175" s="596"/>
      <c r="AA1175" s="596"/>
      <c r="AB1175" s="596"/>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row>
    <row r="1176" s="211" customFormat="true" ht="15" customHeight="true" x14ac:dyDescent="0.2">
      <c r="A1176" s="597"/>
      <c r="B1176" s="312"/>
      <c r="C1176" s="598"/>
      <c r="D1176" s="599"/>
      <c r="E1176" s="599"/>
      <c r="F1176" s="599"/>
      <c r="G1176" s="599"/>
      <c r="H1176" s="598"/>
      <c r="I1176" s="599"/>
      <c r="J1176" s="599"/>
      <c r="K1176" s="599"/>
      <c r="L1176" s="599"/>
      <c r="M1176" s="598"/>
      <c r="N1176" s="599"/>
      <c r="O1176" s="599"/>
      <c r="P1176" s="599"/>
      <c r="Q1176" s="599"/>
      <c r="R1176" s="598"/>
      <c r="S1176" s="599"/>
      <c r="T1176" s="599"/>
      <c r="U1176" s="599"/>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row>
    <row r="1177" s="211" customFormat="true" ht="15" customHeight="true" x14ac:dyDescent="0.2">
      <c r="A1177" s="599"/>
      <c r="B1177" s="599"/>
      <c r="C1177" s="598"/>
      <c r="D1177" s="598"/>
      <c r="E1177" s="598"/>
      <c r="F1177" s="598"/>
      <c r="G1177" s="598"/>
      <c r="H1177" s="598"/>
      <c r="I1177" s="598"/>
      <c r="J1177" s="598"/>
      <c r="K1177" s="598"/>
      <c r="L1177" s="598"/>
      <c r="M1177" s="598"/>
      <c r="N1177" s="598"/>
      <c r="O1177" s="598"/>
      <c r="P1177" s="598"/>
      <c r="Q1177" s="598"/>
      <c r="R1177" s="598"/>
      <c r="S1177" s="598"/>
      <c r="T1177" s="598"/>
      <c r="U1177" s="598"/>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3"/>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A47:A49"/>
    <mergeCell ref="A58:A74"/>
    <mergeCell ref="C56:G56"/>
    <mergeCell ref="H56:L56"/>
    <mergeCell ref="M56:Q56"/>
    <mergeCell ref="A29:A30"/>
    <mergeCell ref="A35:A36"/>
    <mergeCell ref="A37:A38"/>
    <mergeCell ref="A41:A42"/>
    <mergeCell ref="A43:A44"/>
    <mergeCell ref="A45:A46"/>
    <mergeCell ref="A128:A129"/>
    <mergeCell ref="A130:A132"/>
    <mergeCell ref="C133:G133"/>
    <mergeCell ref="H133:L133"/>
    <mergeCell ref="M133:Q133"/>
    <mergeCell ref="C120:G120"/>
    <mergeCell ref="H120:L120"/>
    <mergeCell ref="M120:Q120"/>
    <mergeCell ref="A122:A123"/>
    <mergeCell ref="A124:A127"/>
    <mergeCell ref="A108:B108"/>
    <mergeCell ref="C220:G220"/>
    <mergeCell ref="H220:L220"/>
    <mergeCell ref="M220:Q220"/>
    <mergeCell ref="A222:A224"/>
    <mergeCell ref="A208:B208"/>
    <mergeCell ref="A135:A139"/>
    <mergeCell ref="A153:A162"/>
    <mergeCell ref="M399:P399"/>
    <mergeCell ref="C400:E400"/>
    <mergeCell ref="H400:J400"/>
    <mergeCell ref="M400:O400"/>
    <mergeCell ref="C401:D402"/>
    <mergeCell ref="H401:I402"/>
    <mergeCell ref="M401:N402"/>
    <mergeCell ref="A1025:C1025"/>
    <mergeCell ref="A1026:B1026"/>
    <mergeCell ref="A1031:A1033"/>
    <mergeCell ref="H412:I412"/>
    <mergeCell ref="M412:N412"/>
    <mergeCell ref="C413:D413"/>
    <mergeCell ref="H413:I413"/>
    <mergeCell ref="M413:N413"/>
    <mergeCell ref="C410:D410"/>
    <mergeCell ref="H410:I410"/>
    <mergeCell ref="M410:N410"/>
    <mergeCell ref="C411:D411"/>
    <mergeCell ref="H411:I411"/>
    <mergeCell ref="M411:N411"/>
    <mergeCell ref="C420:D420"/>
    <mergeCell ref="H420:I420"/>
    <mergeCell ref="M420:N420"/>
    <mergeCell ref="C421:D421"/>
    <mergeCell ref="A1034:C1034"/>
    <mergeCell ref="C399:F399"/>
    <mergeCell ref="H399:K399"/>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E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O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J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1:D541"/>
    <mergeCell ref="H541:I541"/>
    <mergeCell ref="M541:N541"/>
    <mergeCell ref="C542:E542"/>
    <mergeCell ref="H542:I542"/>
    <mergeCell ref="M542:N542"/>
    <mergeCell ref="C539:D539"/>
    <mergeCell ref="H539:I539"/>
    <mergeCell ref="M539:N539"/>
    <mergeCell ref="C540:D540"/>
    <mergeCell ref="H540:I540"/>
    <mergeCell ref="M540:N540"/>
    <mergeCell ref="C536:G536"/>
    <mergeCell ref="H536:I536"/>
    <mergeCell ref="M536:N536"/>
    <mergeCell ref="C537:D538"/>
    <mergeCell ref="E537:G537"/>
    <mergeCell ref="H537:I537"/>
    <mergeCell ref="M537:N537"/>
    <mergeCell ref="H538:I538"/>
    <mergeCell ref="M538:N538"/>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3:D544"/>
    <mergeCell ref="H543:I543"/>
    <mergeCell ref="M543:N543"/>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Q584"/>
    <mergeCell ref="C585:D585"/>
    <mergeCell ref="H585:I585"/>
    <mergeCell ref="M585:N586"/>
    <mergeCell ref="O585:Q585"/>
    <mergeCell ref="C586:D586"/>
    <mergeCell ref="H586:I586"/>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1:D591"/>
    <mergeCell ref="H591:I591"/>
    <mergeCell ref="M591:N592"/>
    <mergeCell ref="C592:D592"/>
    <mergeCell ref="H592:I592"/>
    <mergeCell ref="C593:D593"/>
    <mergeCell ref="H593:I593"/>
    <mergeCell ref="M593:N593"/>
    <mergeCell ref="C589:D589"/>
    <mergeCell ref="H589:I590"/>
    <mergeCell ref="J589:L589"/>
    <mergeCell ref="M589:N589"/>
    <mergeCell ref="C590:D590"/>
    <mergeCell ref="M590:O590"/>
    <mergeCell ref="C587:D587"/>
    <mergeCell ref="H587:I587"/>
    <mergeCell ref="M587:N587"/>
    <mergeCell ref="C588:D588"/>
    <mergeCell ref="H588:L588"/>
    <mergeCell ref="M588:N588"/>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4:D594"/>
    <mergeCell ref="H594:J594"/>
    <mergeCell ref="M594:N594"/>
    <mergeCell ref="C595:D595"/>
    <mergeCell ref="H595:I596"/>
    <mergeCell ref="M595:N595"/>
    <mergeCell ref="C596:D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E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O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J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0</xdr:rowOff>
                  </from>
                  <to>
                    <xdr:col>1</xdr:col>
                    <xdr:colOff>1704975</xdr:colOff>
                    <xdr:row>400</xdr:row>
                    <xdr:rowOff>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57331-AF47-493E-93B2-C6FB5F0C1A7C}">
  <sheetPr codeName="Feuil5"/>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6" width="12.5703125" style="381" customWidth="true"/>
    <col min="27" max="52" width="12.5703125" style="211" customWidth="true"/>
    <col min="53" max="53" width="31.5703125" style="382" customWidth="true"/>
    <col min="54" max="54" width="41.5703125" style="238" customWidth="true"/>
    <col min="55" max="69" width="9.140625" style="382"/>
    <col min="70" max="77" width="12.5703125" style="382" customWidth="true"/>
    <col min="78" max="104" width="12.5703125" style="211" customWidth="true"/>
    <col min="105" max="16384" width="9.140625" style="381"/>
  </cols>
  <sheetData>
    <row r="1" s="111" customFormat="true" ht="18" customHeight="true" x14ac:dyDescent="0.2">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Somalia</v>
      </c>
      <c r="B2" s="226"/>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2016</v>
      </c>
      <c r="B3" s="228"/>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SHFS16</v>
      </c>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8" t="str">
        <f>B1028</f>
        <v>Ratio of Improved wells based on:</v>
      </c>
      <c r="B10" s="639" t="s">
        <v>289</v>
      </c>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8" t="str">
        <f>B1027</f>
        <v>Time to improved source based on:</v>
      </c>
      <c r="B11" s="640" t="s">
        <v>289</v>
      </c>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41"/>
      <c r="B12" s="639"/>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42"/>
      <c r="B13" s="643"/>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95</v>
      </c>
      <c r="B14" s="208"/>
      <c r="C14" s="2305" t="s">
        <v>114</v>
      </c>
      <c r="D14" s="2306"/>
      <c r="E14" s="2306"/>
      <c r="F14" s="2306"/>
      <c r="G14" s="2307"/>
      <c r="H14" s="2436" t="s">
        <v>39</v>
      </c>
      <c r="I14" s="2437"/>
      <c r="J14" s="2437"/>
      <c r="K14" s="2437"/>
      <c r="L14" s="2438"/>
      <c r="M14" s="2430" t="s">
        <v>38</v>
      </c>
      <c r="N14" s="2431"/>
      <c r="O14" s="2431"/>
      <c r="P14" s="2431"/>
      <c r="Q14" s="2432"/>
      <c r="R14" s="2026" t="s">
        <v>137</v>
      </c>
      <c r="S14" s="2032"/>
      <c r="T14" s="2032"/>
      <c r="U14" s="2032"/>
      <c r="V14" s="2032"/>
      <c r="W14" s="2032"/>
      <c r="X14" s="2032"/>
      <c r="Y14" s="2032"/>
      <c r="Z14" s="2033"/>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33"/>
      <c r="BA14" s="217" t="s">
        <v>128</v>
      </c>
      <c r="BB14" s="115" t="s">
        <v>95</v>
      </c>
      <c r="BC14" s="2317" t="s">
        <v>114</v>
      </c>
      <c r="BD14" s="2318"/>
      <c r="BE14" s="2318"/>
      <c r="BF14" s="2318"/>
      <c r="BG14" s="2319"/>
      <c r="BH14" s="2320" t="s">
        <v>39</v>
      </c>
      <c r="BI14" s="2318"/>
      <c r="BJ14" s="2318"/>
      <c r="BK14" s="2318"/>
      <c r="BL14" s="2319"/>
      <c r="BM14" s="2320" t="s">
        <v>38</v>
      </c>
      <c r="BN14" s="2318"/>
      <c r="BO14" s="2318"/>
      <c r="BP14" s="2318"/>
      <c r="BQ14" s="2321"/>
      <c r="BR14" s="1821" t="s">
        <v>137</v>
      </c>
      <c r="BS14" s="1822"/>
      <c r="BT14" s="1822"/>
      <c r="BU14" s="1822"/>
      <c r="BV14" s="1822"/>
      <c r="BW14" s="1822"/>
      <c r="BX14" s="1822"/>
      <c r="BY14" s="1823"/>
      <c r="BZ14" s="313"/>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24" x14ac:dyDescent="0.2">
      <c r="A15" s="182" t="s">
        <v>87</v>
      </c>
      <c r="B15" s="242"/>
      <c r="C15" s="269" t="s">
        <v>0</v>
      </c>
      <c r="D15" s="270" t="s">
        <v>1</v>
      </c>
      <c r="E15" s="270" t="s">
        <v>2</v>
      </c>
      <c r="F15" s="270" t="s">
        <v>3</v>
      </c>
      <c r="G15" s="271" t="s">
        <v>4</v>
      </c>
      <c r="H15" s="1187" t="s">
        <v>0</v>
      </c>
      <c r="I15" s="1137" t="s">
        <v>1</v>
      </c>
      <c r="J15" s="1137" t="s">
        <v>2</v>
      </c>
      <c r="K15" s="1137" t="s">
        <v>3</v>
      </c>
      <c r="L15" s="1138" t="s">
        <v>4</v>
      </c>
      <c r="M15" s="1175" t="s">
        <v>0</v>
      </c>
      <c r="N15" s="1137" t="s">
        <v>1</v>
      </c>
      <c r="O15" s="1137" t="s">
        <v>2</v>
      </c>
      <c r="P15" s="1137" t="s">
        <v>3</v>
      </c>
      <c r="Q15" s="1199" t="s">
        <v>4</v>
      </c>
      <c r="R15" s="1187" t="s">
        <v>290</v>
      </c>
      <c r="S15" s="1137" t="s">
        <v>291</v>
      </c>
      <c r="T15" s="1137" t="s">
        <v>292</v>
      </c>
      <c r="U15" s="1137" t="s">
        <v>293</v>
      </c>
      <c r="V15" s="1137" t="s">
        <v>294</v>
      </c>
      <c r="W15" s="1137" t="s">
        <v>295</v>
      </c>
      <c r="X15" s="1137" t="s">
        <v>296</v>
      </c>
      <c r="Y15" s="1137" t="s">
        <v>297</v>
      </c>
      <c r="Z15" s="1139" t="s">
        <v>298</v>
      </c>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33"/>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290</v>
      </c>
      <c r="BS15" s="166" t="s">
        <v>291</v>
      </c>
      <c r="BT15" s="166" t="s">
        <v>292</v>
      </c>
      <c r="BU15" s="166" t="s">
        <v>293</v>
      </c>
      <c r="BV15" s="166" t="s">
        <v>294</v>
      </c>
      <c r="BW15" s="166" t="s">
        <v>295</v>
      </c>
      <c r="BX15" s="166" t="s">
        <v>296</v>
      </c>
      <c r="BY15" s="167" t="s">
        <v>297</v>
      </c>
      <c r="BZ15" s="167" t="s">
        <v>298</v>
      </c>
      <c r="CA15" s="1942"/>
      <c r="CB15" s="1942"/>
      <c r="CC15" s="1942"/>
      <c r="CD15" s="1942"/>
      <c r="CE15" s="1942"/>
      <c r="CF15" s="1942"/>
      <c r="CG15" s="1942"/>
      <c r="CH15" s="1942"/>
      <c r="CI15" s="1942"/>
      <c r="CJ15" s="1942"/>
      <c r="CK15" s="1942"/>
      <c r="CL15" s="1942"/>
      <c r="CM15" s="1942"/>
      <c r="CN15" s="1942"/>
      <c r="CO15" s="1942"/>
      <c r="CP15" s="1942"/>
      <c r="CQ15" s="1942"/>
      <c r="CR15" s="1942"/>
      <c r="CS15" s="1942"/>
      <c r="CT15" s="1942"/>
      <c r="CU15" s="1942"/>
      <c r="CV15" s="1942"/>
      <c r="CW15" s="1942"/>
      <c r="CX15" s="1942"/>
      <c r="CY15" s="1942"/>
      <c r="CZ15" s="1942"/>
    </row>
    <row r="16" s="135" customFormat="true" ht="15" customHeight="true" x14ac:dyDescent="0.2">
      <c r="A16" s="2433" t="s">
        <v>13</v>
      </c>
      <c r="B16" s="1384" t="s">
        <v>14</v>
      </c>
      <c r="C16" s="1242">
        <f>C58+C59+C61+C60*SHFS17!C24/100</f>
        <v>81.196772025349404</v>
      </c>
      <c r="D16" s="1243">
        <f>D58+D59+D61+D60*SHFS17!D24/100</f>
        <v>91.686781546585308</v>
      </c>
      <c r="E16" s="1243">
        <f>E58+E59+E61+E60*SHFS17!E24/100</f>
        <v>93.912245083206514</v>
      </c>
      <c r="F16" s="1243">
        <f>F58+F59+F61+F60*SHFS17!F24/100</f>
        <v>94.011674044228144</v>
      </c>
      <c r="G16" s="1244">
        <f>G58+G59+G61+G60*SHFS17!G24/100</f>
        <v>98.97099326424491</v>
      </c>
      <c r="H16" s="1245">
        <f>H58+H59+H61+H60*SHFS17!H24/100</f>
        <v>97.309163812237898</v>
      </c>
      <c r="I16" s="1243">
        <f>I58+I59+I61+I60*SHFS17!I24/100</f>
        <v>97.194541789827355</v>
      </c>
      <c r="J16" s="1243">
        <f>J58+J59+J61+J60*SHFS17!J24/100</f>
        <v>93.744665039485952</v>
      </c>
      <c r="K16" s="1243">
        <f>K58+K59+K61+K60*SHFS17!K24/100</f>
        <v>97.818307765222087</v>
      </c>
      <c r="L16" s="1246">
        <f>L58+L59+L61+L60*SHFS17!L24/100</f>
        <v>98.824395846987869</v>
      </c>
      <c r="M16" s="1242">
        <f>M58+M59+M61+M60*SHFS17!M24/100</f>
        <v>46.162333163261842</v>
      </c>
      <c r="N16" s="1243">
        <f>N58+N59+N61+N60*SHFS17!N24/100</f>
        <v>83.911405716816716</v>
      </c>
      <c r="O16" s="1243">
        <f>O58+O59+O61+O60*SHFS17!O24/100</f>
        <v>87.344242567482326</v>
      </c>
      <c r="P16" s="1243">
        <f>P58+P59+P61+P60*SHFS17!P24/100</f>
        <v>89.604010543863325</v>
      </c>
      <c r="Q16" s="1244">
        <f>Q58+Q59+Q61+Q60*SHFS17!Q24/100</f>
        <v>90.876852169595182</v>
      </c>
      <c r="R16" s="1245">
        <f>R58+R59+R61+R60*MICS06!R24/100</f>
        <v>61.451037563665572</v>
      </c>
      <c r="S16" s="1243">
        <f>S58+S59+S61+S60*MICS06!S24/100</f>
        <v>93.630299166901764</v>
      </c>
      <c r="T16" s="1243">
        <f>T58+T59+T61+T60*MICS06!T24/100</f>
        <v>80.351399103416838</v>
      </c>
      <c r="U16" s="1243">
        <f>U58+U59+U61+U60*MICS06!U24/100</f>
        <v>83.4791814188725</v>
      </c>
      <c r="V16" s="1243">
        <f>V58+V59+V61+V60*MICS06!V24/100</f>
        <v>82.265096999837127</v>
      </c>
      <c r="W16" s="1243">
        <f>W58+W59+W61+W60*MICS06!W24/100</f>
        <v>46.465104336855276</v>
      </c>
      <c r="X16" s="1243">
        <f>X58+X59+X61+X60*MICS06!X24/100</f>
        <v>94.664828203317882</v>
      </c>
      <c r="Y16" s="1243">
        <f>Y58+Y59+Y61+Y60*MICS06!Y24/100</f>
        <v>89.356739829739354</v>
      </c>
      <c r="Z16" s="1246">
        <f>Z58+Z59+Z61+Z60*MICS06!Z24/100</f>
        <v>84.187392984170657</v>
      </c>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33"/>
      <c r="BA16" s="2322" t="s">
        <v>13</v>
      </c>
      <c r="BB16" s="147" t="s">
        <v>14</v>
      </c>
      <c r="BC16" s="1038" t="s">
        <v>36</v>
      </c>
      <c r="BD16" s="1057" t="s">
        <v>36</v>
      </c>
      <c r="BE16" s="1057" t="s">
        <v>36</v>
      </c>
      <c r="BF16" s="1057" t="s">
        <v>36</v>
      </c>
      <c r="BG16" s="1077" t="s">
        <v>36</v>
      </c>
      <c r="BH16" s="1097" t="s">
        <v>36</v>
      </c>
      <c r="BI16" s="1057" t="s">
        <v>36</v>
      </c>
      <c r="BJ16" s="1057" t="s">
        <v>36</v>
      </c>
      <c r="BK16" s="1057" t="s">
        <v>36</v>
      </c>
      <c r="BL16" s="1077" t="s">
        <v>36</v>
      </c>
      <c r="BM16" s="1097" t="s">
        <v>36</v>
      </c>
      <c r="BN16" s="1057" t="s">
        <v>36</v>
      </c>
      <c r="BO16" s="1057" t="s">
        <v>36</v>
      </c>
      <c r="BP16" s="1057" t="s">
        <v>36</v>
      </c>
      <c r="BQ16" s="1077" t="s">
        <v>36</v>
      </c>
      <c r="BR16" s="1097" t="s">
        <v>36</v>
      </c>
      <c r="BS16" s="1057" t="s">
        <v>36</v>
      </c>
      <c r="BT16" s="1057" t="s">
        <v>36</v>
      </c>
      <c r="BU16" s="1057" t="s">
        <v>36</v>
      </c>
      <c r="BV16" s="1057" t="s">
        <v>36</v>
      </c>
      <c r="BW16" s="1057" t="s">
        <v>36</v>
      </c>
      <c r="BX16" s="1057" t="s">
        <v>36</v>
      </c>
      <c r="BY16" s="1116" t="s">
        <v>36</v>
      </c>
      <c r="BZ16" s="1116" t="s">
        <v>36</v>
      </c>
      <c r="CA16" s="1944"/>
      <c r="CB16" s="1944"/>
      <c r="CC16" s="1944"/>
      <c r="CD16" s="1944"/>
      <c r="CE16" s="1944"/>
      <c r="CF16" s="1944"/>
      <c r="CG16" s="1944"/>
      <c r="CH16" s="1944"/>
      <c r="CI16" s="1944"/>
      <c r="CJ16" s="1944"/>
      <c r="CK16" s="1944"/>
      <c r="CL16" s="1944"/>
      <c r="CM16" s="1944"/>
      <c r="CN16" s="1944"/>
      <c r="CO16" s="1944"/>
      <c r="CP16" s="1944"/>
      <c r="CQ16" s="1944"/>
      <c r="CR16" s="1944"/>
      <c r="CS16" s="1944"/>
      <c r="CT16" s="1944"/>
      <c r="CU16" s="1944"/>
      <c r="CV16" s="1944"/>
      <c r="CW16" s="1944"/>
      <c r="CX16" s="1944"/>
      <c r="CY16" s="1944"/>
      <c r="CZ16" s="1944"/>
    </row>
    <row r="17" s="135" customFormat="true" ht="15" customHeight="true" x14ac:dyDescent="0.2">
      <c r="A17" s="2434"/>
      <c r="B17" s="1385" t="s">
        <v>52</v>
      </c>
      <c r="C17" s="1247">
        <f>100-C16</f>
        <v>18.803227974650596</v>
      </c>
      <c r="D17" s="1248">
        <f t="shared" ref="D17:Z17" si="0">100-D16</f>
        <v>8.3132184534146916</v>
      </c>
      <c r="E17" s="1248">
        <f t="shared" si="0"/>
        <v>6.0877549167934859</v>
      </c>
      <c r="F17" s="1248">
        <f t="shared" si="0"/>
        <v>5.988325955771856</v>
      </c>
      <c r="G17" s="1249">
        <f t="shared" si="0"/>
        <v>1.0290067357550896</v>
      </c>
      <c r="H17" s="1250">
        <f t="shared" si="0"/>
        <v>2.6908361877621019</v>
      </c>
      <c r="I17" s="1248">
        <f t="shared" si="0"/>
        <v>2.8054582101726453</v>
      </c>
      <c r="J17" s="1248">
        <f t="shared" si="0"/>
        <v>6.2553349605140482</v>
      </c>
      <c r="K17" s="1248">
        <f t="shared" si="0"/>
        <v>2.1816922347779126</v>
      </c>
      <c r="L17" s="1251">
        <f t="shared" si="0"/>
        <v>1.1756041530121308</v>
      </c>
      <c r="M17" s="1247">
        <f t="shared" si="0"/>
        <v>53.837666836738158</v>
      </c>
      <c r="N17" s="1248">
        <f t="shared" si="0"/>
        <v>16.088594283183284</v>
      </c>
      <c r="O17" s="1248">
        <f t="shared" si="0"/>
        <v>12.655757432517674</v>
      </c>
      <c r="P17" s="1248">
        <f t="shared" si="0"/>
        <v>10.395989456136675</v>
      </c>
      <c r="Q17" s="1249">
        <f t="shared" si="0"/>
        <v>9.1231478304048181</v>
      </c>
      <c r="R17" s="1250">
        <f t="shared" si="0"/>
        <v>38.548962436334428</v>
      </c>
      <c r="S17" s="1248">
        <f t="shared" si="0"/>
        <v>6.3697008330982356</v>
      </c>
      <c r="T17" s="1248">
        <f t="shared" si="0"/>
        <v>19.648600896583162</v>
      </c>
      <c r="U17" s="1248">
        <f t="shared" si="0"/>
        <v>16.5208185811275</v>
      </c>
      <c r="V17" s="1248">
        <f t="shared" si="0"/>
        <v>17.734903000162873</v>
      </c>
      <c r="W17" s="1248">
        <f t="shared" si="0"/>
        <v>53.534895663144724</v>
      </c>
      <c r="X17" s="1248">
        <f t="shared" si="0"/>
        <v>5.3351717966821184</v>
      </c>
      <c r="Y17" s="1248">
        <f t="shared" si="0"/>
        <v>10.643260170260646</v>
      </c>
      <c r="Z17" s="1251">
        <f t="shared" si="0"/>
        <v>15.812607015829343</v>
      </c>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33"/>
      <c r="BA17" s="2323"/>
      <c r="BB17" s="148" t="s">
        <v>52</v>
      </c>
      <c r="BC17" s="1039" t="s">
        <v>36</v>
      </c>
      <c r="BD17" s="1058" t="s">
        <v>36</v>
      </c>
      <c r="BE17" s="1058" t="s">
        <v>36</v>
      </c>
      <c r="BF17" s="1058" t="s">
        <v>36</v>
      </c>
      <c r="BG17" s="1078" t="s">
        <v>36</v>
      </c>
      <c r="BH17" s="1098" t="s">
        <v>36</v>
      </c>
      <c r="BI17" s="1058" t="s">
        <v>36</v>
      </c>
      <c r="BJ17" s="1058" t="s">
        <v>36</v>
      </c>
      <c r="BK17" s="1058" t="s">
        <v>36</v>
      </c>
      <c r="BL17" s="1078" t="s">
        <v>36</v>
      </c>
      <c r="BM17" s="1098" t="s">
        <v>36</v>
      </c>
      <c r="BN17" s="1058" t="s">
        <v>36</v>
      </c>
      <c r="BO17" s="1058" t="s">
        <v>36</v>
      </c>
      <c r="BP17" s="1058" t="s">
        <v>36</v>
      </c>
      <c r="BQ17" s="1078" t="s">
        <v>36</v>
      </c>
      <c r="BR17" s="1098" t="s">
        <v>36</v>
      </c>
      <c r="BS17" s="1058" t="s">
        <v>36</v>
      </c>
      <c r="BT17" s="1058" t="s">
        <v>36</v>
      </c>
      <c r="BU17" s="1058" t="s">
        <v>36</v>
      </c>
      <c r="BV17" s="1058" t="s">
        <v>36</v>
      </c>
      <c r="BW17" s="1058" t="s">
        <v>36</v>
      </c>
      <c r="BX17" s="1058" t="s">
        <v>36</v>
      </c>
      <c r="BY17" s="1117" t="s">
        <v>36</v>
      </c>
      <c r="BZ17" s="1117" t="s">
        <v>36</v>
      </c>
      <c r="CA17" s="1946"/>
      <c r="CB17" s="1946"/>
      <c r="CC17" s="1946"/>
      <c r="CD17" s="1946"/>
      <c r="CE17" s="1946"/>
      <c r="CF17" s="1946"/>
      <c r="CG17" s="1946"/>
      <c r="CH17" s="1946"/>
      <c r="CI17" s="1946"/>
      <c r="CJ17" s="1946"/>
      <c r="CK17" s="1946"/>
      <c r="CL17" s="1946"/>
      <c r="CM17" s="1946"/>
      <c r="CN17" s="1946"/>
      <c r="CO17" s="1946"/>
      <c r="CP17" s="1946"/>
      <c r="CQ17" s="1946"/>
      <c r="CR17" s="1946"/>
      <c r="CS17" s="1946"/>
      <c r="CT17" s="1946"/>
      <c r="CU17" s="1946"/>
      <c r="CV17" s="1946"/>
      <c r="CW17" s="1946"/>
      <c r="CX17" s="1946"/>
      <c r="CY17" s="1946"/>
      <c r="CZ17" s="1946"/>
    </row>
    <row r="18" s="135" customFormat="true" ht="15" customHeight="true" x14ac:dyDescent="0.2">
      <c r="A18" s="2434" t="s">
        <v>61</v>
      </c>
      <c r="B18" s="1385" t="s">
        <v>15</v>
      </c>
      <c r="C18" s="1247">
        <f>C16*SHFS17!C23/100</f>
        <v>46.290410231510741</v>
      </c>
      <c r="D18" s="1248">
        <f>D16*SHFS17!D23/100</f>
        <v>60.536540394408391</v>
      </c>
      <c r="E18" s="1248">
        <f>E16*SHFS17!E23/100</f>
        <v>88.181996758319656</v>
      </c>
      <c r="F18" s="1248">
        <f>F16*SHFS17!F23/100</f>
        <v>92.574664633601842</v>
      </c>
      <c r="G18" s="1249">
        <f>G16*SHFS17!G23/100</f>
        <v>94.994345538013292</v>
      </c>
      <c r="H18" s="1250">
        <f>H16*SHFS17!H23/100</f>
        <v>92.65476723721622</v>
      </c>
      <c r="I18" s="1248">
        <f>I16*SHFS17!I23/100</f>
        <v>96.091235707152393</v>
      </c>
      <c r="J18" s="1248">
        <f>J16*SHFS17!J23/100</f>
        <v>91.385557250525665</v>
      </c>
      <c r="K18" s="1248">
        <f>K16*SHFS17!K23/100</f>
        <v>94.143022126919405</v>
      </c>
      <c r="L18" s="1251">
        <f>L16*SHFS17!L23/100</f>
        <v>95.484422990826729</v>
      </c>
      <c r="M18" s="1247">
        <f>M16*SHFS17!M23/100</f>
        <v>16.141561762132653</v>
      </c>
      <c r="N18" s="1248">
        <f>N16*SHFS17!N23/100</f>
        <v>54.289711335564633</v>
      </c>
      <c r="O18" s="1248">
        <f>O16*SHFS17!O23/100</f>
        <v>48.80308151036845</v>
      </c>
      <c r="P18" s="1248">
        <f>P16*SHFS17!P23/100</f>
        <v>70.194007585822192</v>
      </c>
      <c r="Q18" s="1249">
        <f>Q16*SHFS17!Q23/100</f>
        <v>86.01905274503666</v>
      </c>
      <c r="R18" s="1469" t="s">
        <v>36</v>
      </c>
      <c r="S18" s="1472" t="s">
        <v>36</v>
      </c>
      <c r="T18" s="1472" t="s">
        <v>36</v>
      </c>
      <c r="U18" s="1472" t="s">
        <v>36</v>
      </c>
      <c r="V18" s="1472" t="s">
        <v>36</v>
      </c>
      <c r="W18" s="1472" t="s">
        <v>36</v>
      </c>
      <c r="X18" s="1472" t="s">
        <v>36</v>
      </c>
      <c r="Y18" s="1472" t="s">
        <v>36</v>
      </c>
      <c r="Z18" s="2044" t="s">
        <v>36</v>
      </c>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33"/>
      <c r="BA18" s="2323" t="s">
        <v>61</v>
      </c>
      <c r="BB18" s="148" t="s">
        <v>15</v>
      </c>
      <c r="BC18" s="1039" t="s">
        <v>36</v>
      </c>
      <c r="BD18" s="1058" t="s">
        <v>36</v>
      </c>
      <c r="BE18" s="1058" t="s">
        <v>36</v>
      </c>
      <c r="BF18" s="1058" t="s">
        <v>36</v>
      </c>
      <c r="BG18" s="1078" t="s">
        <v>36</v>
      </c>
      <c r="BH18" s="1098" t="s">
        <v>36</v>
      </c>
      <c r="BI18" s="1058" t="s">
        <v>36</v>
      </c>
      <c r="BJ18" s="1058" t="s">
        <v>36</v>
      </c>
      <c r="BK18" s="1058" t="s">
        <v>36</v>
      </c>
      <c r="BL18" s="1078" t="s">
        <v>36</v>
      </c>
      <c r="BM18" s="1098" t="s">
        <v>36</v>
      </c>
      <c r="BN18" s="1058" t="s">
        <v>36</v>
      </c>
      <c r="BO18" s="1058" t="s">
        <v>36</v>
      </c>
      <c r="BP18" s="1058" t="s">
        <v>36</v>
      </c>
      <c r="BQ18" s="1078" t="s">
        <v>36</v>
      </c>
      <c r="BR18" s="1098" t="s">
        <v>36</v>
      </c>
      <c r="BS18" s="1058" t="s">
        <v>36</v>
      </c>
      <c r="BT18" s="1058" t="s">
        <v>36</v>
      </c>
      <c r="BU18" s="1058" t="s">
        <v>36</v>
      </c>
      <c r="BV18" s="1058" t="s">
        <v>36</v>
      </c>
      <c r="BW18" s="1058" t="s">
        <v>36</v>
      </c>
      <c r="BX18" s="1058" t="s">
        <v>36</v>
      </c>
      <c r="BY18" s="1117" t="s">
        <v>36</v>
      </c>
      <c r="BZ18" s="1117" t="s">
        <v>36</v>
      </c>
      <c r="CA18" s="1946"/>
      <c r="CB18" s="1946"/>
      <c r="CC18" s="1946"/>
      <c r="CD18" s="1946"/>
      <c r="CE18" s="1946"/>
      <c r="CF18" s="1946"/>
      <c r="CG18" s="1946"/>
      <c r="CH18" s="1946"/>
      <c r="CI18" s="1946"/>
      <c r="CJ18" s="1946"/>
      <c r="CK18" s="1946"/>
      <c r="CL18" s="1946"/>
      <c r="CM18" s="1946"/>
      <c r="CN18" s="1946"/>
      <c r="CO18" s="1946"/>
      <c r="CP18" s="1946"/>
      <c r="CQ18" s="1946"/>
      <c r="CR18" s="1946"/>
      <c r="CS18" s="1946"/>
      <c r="CT18" s="1946"/>
      <c r="CU18" s="1946"/>
      <c r="CV18" s="1946"/>
      <c r="CW18" s="1946"/>
      <c r="CX18" s="1946"/>
      <c r="CY18" s="1946"/>
      <c r="CZ18" s="1946"/>
    </row>
    <row r="19" s="135" customFormat="true" ht="15" customHeight="true" x14ac:dyDescent="0.2">
      <c r="A19" s="2434"/>
      <c r="B19" s="1385" t="s">
        <v>16</v>
      </c>
      <c r="C19" s="1247">
        <f>C16*SHFS17!C22/100</f>
        <v>34.906361793838563</v>
      </c>
      <c r="D19" s="1248">
        <f>D16*SHFS17!D22/100</f>
        <v>31.150241152176921</v>
      </c>
      <c r="E19" s="1248">
        <f>E16*SHFS17!E22/100</f>
        <v>5.7302483248868317</v>
      </c>
      <c r="F19" s="1248">
        <f>F16*SHFS17!F22/100</f>
        <v>1.4370094106263069</v>
      </c>
      <c r="G19" s="1249">
        <f>G16*SHFS17!G22/100</f>
        <v>3.9766477262315938</v>
      </c>
      <c r="H19" s="1250">
        <f>H16*SHFS17!H22/100</f>
        <v>4.6543965750216811</v>
      </c>
      <c r="I19" s="1248">
        <f>I16*SHFS17!I22/100</f>
        <v>1.1033060826748995</v>
      </c>
      <c r="J19" s="1248">
        <f>J16*SHFS17!J22/100</f>
        <v>2.3591077889602992</v>
      </c>
      <c r="K19" s="1248">
        <f>K16*SHFS17!K22/100</f>
        <v>3.675285638302678</v>
      </c>
      <c r="L19" s="1251">
        <f>L16*SHFS17!L22/100</f>
        <v>3.3399728561611197</v>
      </c>
      <c r="M19" s="1247">
        <f>M16*SHFS17!M22/100</f>
        <v>30.020771401129185</v>
      </c>
      <c r="N19" s="1248">
        <f>N16*SHFS17!N22/100</f>
        <v>29.621694381252109</v>
      </c>
      <c r="O19" s="1248">
        <f>O16*SHFS17!O22/100</f>
        <v>38.541161057113847</v>
      </c>
      <c r="P19" s="1248">
        <f>P16*SHFS17!P22/100</f>
        <v>19.41000295804109</v>
      </c>
      <c r="Q19" s="1249">
        <f>Q16*SHFS17!Q22/100</f>
        <v>4.8577994245584888</v>
      </c>
      <c r="R19" s="1469" t="s">
        <v>36</v>
      </c>
      <c r="S19" s="1472" t="s">
        <v>36</v>
      </c>
      <c r="T19" s="1472" t="s">
        <v>36</v>
      </c>
      <c r="U19" s="1472" t="s">
        <v>36</v>
      </c>
      <c r="V19" s="1472" t="s">
        <v>36</v>
      </c>
      <c r="W19" s="1472" t="s">
        <v>36</v>
      </c>
      <c r="X19" s="1472" t="s">
        <v>36</v>
      </c>
      <c r="Y19" s="1472" t="s">
        <v>36</v>
      </c>
      <c r="Z19" s="2044" t="s">
        <v>36</v>
      </c>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33"/>
      <c r="BA19" s="2323"/>
      <c r="BB19" s="148" t="s">
        <v>16</v>
      </c>
      <c r="BC19" s="1039" t="s">
        <v>36</v>
      </c>
      <c r="BD19" s="1058" t="s">
        <v>36</v>
      </c>
      <c r="BE19" s="1058" t="s">
        <v>36</v>
      </c>
      <c r="BF19" s="1058" t="s">
        <v>36</v>
      </c>
      <c r="BG19" s="1078" t="s">
        <v>36</v>
      </c>
      <c r="BH19" s="1098" t="s">
        <v>36</v>
      </c>
      <c r="BI19" s="1058" t="s">
        <v>36</v>
      </c>
      <c r="BJ19" s="1058" t="s">
        <v>36</v>
      </c>
      <c r="BK19" s="1058" t="s">
        <v>36</v>
      </c>
      <c r="BL19" s="1078" t="s">
        <v>36</v>
      </c>
      <c r="BM19" s="1098" t="s">
        <v>36</v>
      </c>
      <c r="BN19" s="1058" t="s">
        <v>36</v>
      </c>
      <c r="BO19" s="1058" t="s">
        <v>36</v>
      </c>
      <c r="BP19" s="1058" t="s">
        <v>36</v>
      </c>
      <c r="BQ19" s="1078" t="s">
        <v>36</v>
      </c>
      <c r="BR19" s="1098" t="s">
        <v>36</v>
      </c>
      <c r="BS19" s="1058" t="s">
        <v>36</v>
      </c>
      <c r="BT19" s="1058" t="s">
        <v>36</v>
      </c>
      <c r="BU19" s="1058" t="s">
        <v>36</v>
      </c>
      <c r="BV19" s="1058" t="s">
        <v>36</v>
      </c>
      <c r="BW19" s="1058" t="s">
        <v>36</v>
      </c>
      <c r="BX19" s="1058" t="s">
        <v>36</v>
      </c>
      <c r="BY19" s="1117" t="s">
        <v>36</v>
      </c>
      <c r="BZ19" s="1117" t="s">
        <v>36</v>
      </c>
      <c r="CA19" s="1946"/>
      <c r="CB19" s="1946"/>
      <c r="CC19" s="1946"/>
      <c r="CD19" s="1946"/>
      <c r="CE19" s="1946"/>
      <c r="CF19" s="1946"/>
      <c r="CG19" s="1946"/>
      <c r="CH19" s="1946"/>
      <c r="CI19" s="1946"/>
      <c r="CJ19" s="1946"/>
      <c r="CK19" s="1946"/>
      <c r="CL19" s="1946"/>
      <c r="CM19" s="1946"/>
      <c r="CN19" s="1946"/>
      <c r="CO19" s="1946"/>
      <c r="CP19" s="1946"/>
      <c r="CQ19" s="1946"/>
      <c r="CR19" s="1946"/>
      <c r="CS19" s="1946"/>
      <c r="CT19" s="1946"/>
      <c r="CU19" s="1946"/>
      <c r="CV19" s="1946"/>
      <c r="CW19" s="1946"/>
      <c r="CX19" s="1946"/>
      <c r="CY19" s="1946"/>
      <c r="CZ19" s="1946"/>
    </row>
    <row r="20" s="135" customFormat="true" ht="15" customHeight="true" x14ac:dyDescent="0.2">
      <c r="A20" s="2434"/>
      <c r="B20" s="1385" t="s">
        <v>22</v>
      </c>
      <c r="C20" s="1247">
        <f>100-(C18+C19+C21)</f>
        <v>8.591214676692573</v>
      </c>
      <c r="D20" s="1248">
        <f t="shared" ref="D20:Q20" si="1">100-(D18+D19+D21)</f>
        <v>2.7814261383151262</v>
      </c>
      <c r="E20" s="1248">
        <f t="shared" si="1"/>
        <v>1.2746096455701803</v>
      </c>
      <c r="F20" s="1248">
        <f t="shared" si="1"/>
        <v>0.92708040449139162</v>
      </c>
      <c r="G20" s="1249">
        <f t="shared" si="1"/>
        <v>0.47693853460806679</v>
      </c>
      <c r="H20" s="1250">
        <f t="shared" si="1"/>
        <v>1.0990456493608605</v>
      </c>
      <c r="I20" s="1248">
        <f t="shared" si="1"/>
        <v>1.0360983580930991</v>
      </c>
      <c r="J20" s="1248">
        <f t="shared" si="1"/>
        <v>5.4621194082471902E-2</v>
      </c>
      <c r="K20" s="1248">
        <f t="shared" si="1"/>
        <v>0.11760421159827672</v>
      </c>
      <c r="L20" s="1251">
        <f t="shared" si="1"/>
        <v>0.83707242088611622</v>
      </c>
      <c r="M20" s="1247">
        <f t="shared" si="1"/>
        <v>21.026683407978567</v>
      </c>
      <c r="N20" s="1248">
        <f t="shared" si="1"/>
        <v>8.7337783902137005</v>
      </c>
      <c r="O20" s="1248">
        <f t="shared" si="1"/>
        <v>5.4692010728007716</v>
      </c>
      <c r="P20" s="1248">
        <f t="shared" si="1"/>
        <v>3.3685544751987919</v>
      </c>
      <c r="Q20" s="1249">
        <f t="shared" si="1"/>
        <v>2.3125317800899836</v>
      </c>
      <c r="R20" s="1469" t="s">
        <v>36</v>
      </c>
      <c r="S20" s="1472" t="s">
        <v>36</v>
      </c>
      <c r="T20" s="1472" t="s">
        <v>36</v>
      </c>
      <c r="U20" s="1472" t="s">
        <v>36</v>
      </c>
      <c r="V20" s="1472" t="s">
        <v>36</v>
      </c>
      <c r="W20" s="1472" t="s">
        <v>36</v>
      </c>
      <c r="X20" s="1472" t="s">
        <v>36</v>
      </c>
      <c r="Y20" s="1472" t="s">
        <v>36</v>
      </c>
      <c r="Z20" s="2044" t="s">
        <v>36</v>
      </c>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33"/>
      <c r="BA20" s="2323"/>
      <c r="BB20" s="148" t="s">
        <v>22</v>
      </c>
      <c r="BC20" s="1039" t="s">
        <v>36</v>
      </c>
      <c r="BD20" s="1058" t="s">
        <v>36</v>
      </c>
      <c r="BE20" s="1058" t="s">
        <v>36</v>
      </c>
      <c r="BF20" s="1058" t="s">
        <v>36</v>
      </c>
      <c r="BG20" s="1078" t="s">
        <v>36</v>
      </c>
      <c r="BH20" s="1098" t="s">
        <v>36</v>
      </c>
      <c r="BI20" s="1058" t="s">
        <v>36</v>
      </c>
      <c r="BJ20" s="1058" t="s">
        <v>36</v>
      </c>
      <c r="BK20" s="1058" t="s">
        <v>36</v>
      </c>
      <c r="BL20" s="1078" t="s">
        <v>36</v>
      </c>
      <c r="BM20" s="1098" t="s">
        <v>36</v>
      </c>
      <c r="BN20" s="1058" t="s">
        <v>36</v>
      </c>
      <c r="BO20" s="1058" t="s">
        <v>36</v>
      </c>
      <c r="BP20" s="1058" t="s">
        <v>36</v>
      </c>
      <c r="BQ20" s="1078" t="s">
        <v>36</v>
      </c>
      <c r="BR20" s="1098" t="s">
        <v>36</v>
      </c>
      <c r="BS20" s="1058" t="s">
        <v>36</v>
      </c>
      <c r="BT20" s="1058" t="s">
        <v>36</v>
      </c>
      <c r="BU20" s="1058" t="s">
        <v>36</v>
      </c>
      <c r="BV20" s="1058" t="s">
        <v>36</v>
      </c>
      <c r="BW20" s="1058" t="s">
        <v>36</v>
      </c>
      <c r="BX20" s="1058" t="s">
        <v>36</v>
      </c>
      <c r="BY20" s="1117" t="s">
        <v>36</v>
      </c>
      <c r="BZ20" s="1117" t="s">
        <v>36</v>
      </c>
      <c r="CA20" s="1946"/>
      <c r="CB20" s="1946"/>
      <c r="CC20" s="1946"/>
      <c r="CD20" s="1946"/>
      <c r="CE20" s="1946"/>
      <c r="CF20" s="1946"/>
      <c r="CG20" s="1946"/>
      <c r="CH20" s="1946"/>
      <c r="CI20" s="1946"/>
      <c r="CJ20" s="1946"/>
      <c r="CK20" s="1946"/>
      <c r="CL20" s="1946"/>
      <c r="CM20" s="1946"/>
      <c r="CN20" s="1946"/>
      <c r="CO20" s="1946"/>
      <c r="CP20" s="1946"/>
      <c r="CQ20" s="1946"/>
      <c r="CR20" s="1946"/>
      <c r="CS20" s="1946"/>
      <c r="CT20" s="1946"/>
      <c r="CU20" s="1946"/>
      <c r="CV20" s="1946"/>
      <c r="CW20" s="1946"/>
      <c r="CX20" s="1946"/>
      <c r="CY20" s="1946"/>
      <c r="CZ20" s="1946"/>
    </row>
    <row r="21" s="135" customFormat="true" ht="15" customHeight="true" x14ac:dyDescent="0.2">
      <c r="A21" s="2434"/>
      <c r="B21" s="1385" t="s">
        <v>17</v>
      </c>
      <c r="C21" s="1247">
        <f t="shared" ref="C21:Q21" si="2">C62</f>
        <v>10.212013297958125</v>
      </c>
      <c r="D21" s="1248">
        <f t="shared" si="2"/>
        <v>5.5317923150995663</v>
      </c>
      <c r="E21" s="1248">
        <f t="shared" si="2"/>
        <v>4.8131452712233278</v>
      </c>
      <c r="F21" s="1248">
        <f t="shared" si="2"/>
        <v>5.061245551280467</v>
      </c>
      <c r="G21" s="1249">
        <f t="shared" si="2"/>
        <v>0.55206820114705024</v>
      </c>
      <c r="H21" s="1250">
        <f t="shared" si="2"/>
        <v>1.5917905384012392</v>
      </c>
      <c r="I21" s="1248">
        <f t="shared" si="2"/>
        <v>1.7693598520796026</v>
      </c>
      <c r="J21" s="1248">
        <f t="shared" si="2"/>
        <v>6.2007137664315586</v>
      </c>
      <c r="K21" s="1248">
        <f t="shared" si="2"/>
        <v>2.0640880231796301</v>
      </c>
      <c r="L21" s="1251">
        <f t="shared" si="2"/>
        <v>0.33853173212602283</v>
      </c>
      <c r="M21" s="1247">
        <f t="shared" si="2"/>
        <v>32.810983428759592</v>
      </c>
      <c r="N21" s="1248">
        <f t="shared" si="2"/>
        <v>7.3548158929695493</v>
      </c>
      <c r="O21" s="1248">
        <f t="shared" si="2"/>
        <v>7.1865563597169331</v>
      </c>
      <c r="P21" s="1248">
        <f t="shared" si="2"/>
        <v>7.0274349809379215</v>
      </c>
      <c r="Q21" s="1249">
        <f t="shared" si="2"/>
        <v>6.8106160503148603</v>
      </c>
      <c r="R21" s="1469" t="s">
        <v>36</v>
      </c>
      <c r="S21" s="1472" t="s">
        <v>36</v>
      </c>
      <c r="T21" s="1472" t="s">
        <v>36</v>
      </c>
      <c r="U21" s="1472" t="s">
        <v>36</v>
      </c>
      <c r="V21" s="1472" t="s">
        <v>36</v>
      </c>
      <c r="W21" s="1472" t="s">
        <v>36</v>
      </c>
      <c r="X21" s="1472" t="s">
        <v>36</v>
      </c>
      <c r="Y21" s="1472" t="s">
        <v>36</v>
      </c>
      <c r="Z21" s="2044" t="s">
        <v>36</v>
      </c>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33"/>
      <c r="BA21" s="2323"/>
      <c r="BB21" s="148" t="s">
        <v>17</v>
      </c>
      <c r="BC21" s="1039" t="s">
        <v>36</v>
      </c>
      <c r="BD21" s="1058" t="s">
        <v>36</v>
      </c>
      <c r="BE21" s="1058" t="s">
        <v>36</v>
      </c>
      <c r="BF21" s="1058" t="s">
        <v>36</v>
      </c>
      <c r="BG21" s="1078" t="s">
        <v>36</v>
      </c>
      <c r="BH21" s="1098" t="s">
        <v>36</v>
      </c>
      <c r="BI21" s="1058" t="s">
        <v>36</v>
      </c>
      <c r="BJ21" s="1058" t="s">
        <v>36</v>
      </c>
      <c r="BK21" s="1058" t="s">
        <v>36</v>
      </c>
      <c r="BL21" s="1078" t="s">
        <v>36</v>
      </c>
      <c r="BM21" s="1098" t="s">
        <v>36</v>
      </c>
      <c r="BN21" s="1058" t="s">
        <v>36</v>
      </c>
      <c r="BO21" s="1058" t="s">
        <v>36</v>
      </c>
      <c r="BP21" s="1058" t="s">
        <v>36</v>
      </c>
      <c r="BQ21" s="1078" t="s">
        <v>36</v>
      </c>
      <c r="BR21" s="1098" t="s">
        <v>36</v>
      </c>
      <c r="BS21" s="1058" t="s">
        <v>36</v>
      </c>
      <c r="BT21" s="1058" t="s">
        <v>36</v>
      </c>
      <c r="BU21" s="1058" t="s">
        <v>36</v>
      </c>
      <c r="BV21" s="1058" t="s">
        <v>36</v>
      </c>
      <c r="BW21" s="1058" t="s">
        <v>36</v>
      </c>
      <c r="BX21" s="1058" t="s">
        <v>36</v>
      </c>
      <c r="BY21" s="1117" t="s">
        <v>36</v>
      </c>
      <c r="BZ21" s="1117" t="s">
        <v>36</v>
      </c>
      <c r="CA21" s="1946"/>
      <c r="CB21" s="1946"/>
      <c r="CC21" s="1946"/>
      <c r="CD21" s="1946"/>
      <c r="CE21" s="1946"/>
      <c r="CF21" s="1946"/>
      <c r="CG21" s="1946"/>
      <c r="CH21" s="1946"/>
      <c r="CI21" s="1946"/>
      <c r="CJ21" s="1946"/>
      <c r="CK21" s="1946"/>
      <c r="CL21" s="1946"/>
      <c r="CM21" s="1946"/>
      <c r="CN21" s="1946"/>
      <c r="CO21" s="1946"/>
      <c r="CP21" s="1946"/>
      <c r="CQ21" s="1946"/>
      <c r="CR21" s="1946"/>
      <c r="CS21" s="1946"/>
      <c r="CT21" s="1946"/>
      <c r="CU21" s="1946"/>
      <c r="CV21" s="1946"/>
      <c r="CW21" s="1946"/>
      <c r="CX21" s="1946"/>
      <c r="CY21" s="1946"/>
      <c r="CZ21" s="1946"/>
    </row>
    <row r="22" s="135" customFormat="true" ht="15" customHeight="true" x14ac:dyDescent="0.2">
      <c r="A22" s="2434" t="s">
        <v>55</v>
      </c>
      <c r="B22" s="1385" t="s">
        <v>50</v>
      </c>
      <c r="C22" s="1414" t="s">
        <v>36</v>
      </c>
      <c r="D22" s="1424" t="s">
        <v>36</v>
      </c>
      <c r="E22" s="1424" t="s">
        <v>36</v>
      </c>
      <c r="F22" s="1424" t="s">
        <v>36</v>
      </c>
      <c r="G22" s="1434" t="s">
        <v>36</v>
      </c>
      <c r="H22" s="1444" t="s">
        <v>36</v>
      </c>
      <c r="I22" s="1424" t="s">
        <v>36</v>
      </c>
      <c r="J22" s="1424" t="s">
        <v>36</v>
      </c>
      <c r="K22" s="1424" t="s">
        <v>36</v>
      </c>
      <c r="L22" s="1454" t="s">
        <v>36</v>
      </c>
      <c r="M22" s="1414" t="s">
        <v>36</v>
      </c>
      <c r="N22" s="1424" t="s">
        <v>36</v>
      </c>
      <c r="O22" s="1424" t="s">
        <v>36</v>
      </c>
      <c r="P22" s="1424" t="s">
        <v>36</v>
      </c>
      <c r="Q22" s="1434" t="s">
        <v>36</v>
      </c>
      <c r="R22" s="1444" t="s">
        <v>36</v>
      </c>
      <c r="S22" s="1424" t="s">
        <v>36</v>
      </c>
      <c r="T22" s="1424" t="s">
        <v>36</v>
      </c>
      <c r="U22" s="1424" t="s">
        <v>36</v>
      </c>
      <c r="V22" s="1424" t="s">
        <v>36</v>
      </c>
      <c r="W22" s="1424" t="s">
        <v>36</v>
      </c>
      <c r="X22" s="1424" t="s">
        <v>36</v>
      </c>
      <c r="Y22" s="1424" t="s">
        <v>36</v>
      </c>
      <c r="Z22" s="1454" t="s">
        <v>36</v>
      </c>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33"/>
      <c r="BA22" s="2323" t="s">
        <v>55</v>
      </c>
      <c r="BB22" s="148" t="s">
        <v>50</v>
      </c>
      <c r="BC22" s="1039" t="s">
        <v>36</v>
      </c>
      <c r="BD22" s="1058" t="s">
        <v>36</v>
      </c>
      <c r="BE22" s="1058" t="s">
        <v>36</v>
      </c>
      <c r="BF22" s="1058" t="s">
        <v>36</v>
      </c>
      <c r="BG22" s="1078" t="s">
        <v>36</v>
      </c>
      <c r="BH22" s="1098" t="s">
        <v>36</v>
      </c>
      <c r="BI22" s="1058" t="s">
        <v>36</v>
      </c>
      <c r="BJ22" s="1058" t="s">
        <v>36</v>
      </c>
      <c r="BK22" s="1058" t="s">
        <v>36</v>
      </c>
      <c r="BL22" s="1078" t="s">
        <v>36</v>
      </c>
      <c r="BM22" s="1098" t="s">
        <v>36</v>
      </c>
      <c r="BN22" s="1058" t="s">
        <v>36</v>
      </c>
      <c r="BO22" s="1058" t="s">
        <v>36</v>
      </c>
      <c r="BP22" s="1058" t="s">
        <v>36</v>
      </c>
      <c r="BQ22" s="1078" t="s">
        <v>36</v>
      </c>
      <c r="BR22" s="1098" t="s">
        <v>36</v>
      </c>
      <c r="BS22" s="1058" t="s">
        <v>36</v>
      </c>
      <c r="BT22" s="1058" t="s">
        <v>36</v>
      </c>
      <c r="BU22" s="1058" t="s">
        <v>36</v>
      </c>
      <c r="BV22" s="1058" t="s">
        <v>36</v>
      </c>
      <c r="BW22" s="1058" t="s">
        <v>36</v>
      </c>
      <c r="BX22" s="1058" t="s">
        <v>36</v>
      </c>
      <c r="BY22" s="1117" t="s">
        <v>36</v>
      </c>
      <c r="BZ22" s="1117" t="s">
        <v>36</v>
      </c>
      <c r="CA22" s="1946"/>
      <c r="CB22" s="1946"/>
      <c r="CC22" s="1946"/>
      <c r="CD22" s="1946"/>
      <c r="CE22" s="1946"/>
      <c r="CF22" s="1946"/>
      <c r="CG22" s="1946"/>
      <c r="CH22" s="1946"/>
      <c r="CI22" s="1946"/>
      <c r="CJ22" s="1946"/>
      <c r="CK22" s="1946"/>
      <c r="CL22" s="1946"/>
      <c r="CM22" s="1946"/>
      <c r="CN22" s="1946"/>
      <c r="CO22" s="1946"/>
      <c r="CP22" s="1946"/>
      <c r="CQ22" s="1946"/>
      <c r="CR22" s="1946"/>
      <c r="CS22" s="1946"/>
      <c r="CT22" s="1946"/>
      <c r="CU22" s="1946"/>
      <c r="CV22" s="1946"/>
      <c r="CW22" s="1946"/>
      <c r="CX22" s="1946"/>
      <c r="CY22" s="1946"/>
      <c r="CZ22" s="1946"/>
    </row>
    <row r="23" s="135" customFormat="true" ht="15" customHeight="true" x14ac:dyDescent="0.2">
      <c r="A23" s="2435"/>
      <c r="B23" s="1386" t="s">
        <v>49</v>
      </c>
      <c r="C23" s="1415" t="s">
        <v>36</v>
      </c>
      <c r="D23" s="1425" t="s">
        <v>36</v>
      </c>
      <c r="E23" s="1425" t="s">
        <v>36</v>
      </c>
      <c r="F23" s="1425" t="s">
        <v>36</v>
      </c>
      <c r="G23" s="1435" t="s">
        <v>36</v>
      </c>
      <c r="H23" s="1445" t="s">
        <v>36</v>
      </c>
      <c r="I23" s="1425" t="s">
        <v>36</v>
      </c>
      <c r="J23" s="1425" t="s">
        <v>36</v>
      </c>
      <c r="K23" s="1425" t="s">
        <v>36</v>
      </c>
      <c r="L23" s="1455" t="s">
        <v>36</v>
      </c>
      <c r="M23" s="1415" t="s">
        <v>36</v>
      </c>
      <c r="N23" s="1425" t="s">
        <v>36</v>
      </c>
      <c r="O23" s="1425" t="s">
        <v>36</v>
      </c>
      <c r="P23" s="1425" t="s">
        <v>36</v>
      </c>
      <c r="Q23" s="1435" t="s">
        <v>36</v>
      </c>
      <c r="R23" s="1445" t="s">
        <v>36</v>
      </c>
      <c r="S23" s="1425" t="s">
        <v>36</v>
      </c>
      <c r="T23" s="1425" t="s">
        <v>36</v>
      </c>
      <c r="U23" s="1425" t="s">
        <v>36</v>
      </c>
      <c r="V23" s="1425" t="s">
        <v>36</v>
      </c>
      <c r="W23" s="1425" t="s">
        <v>36</v>
      </c>
      <c r="X23" s="1425" t="s">
        <v>36</v>
      </c>
      <c r="Y23" s="1425" t="s">
        <v>36</v>
      </c>
      <c r="Z23" s="1455" t="s">
        <v>36</v>
      </c>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33"/>
      <c r="BA23" s="2324"/>
      <c r="BB23" s="149" t="s">
        <v>49</v>
      </c>
      <c r="BC23" s="1040" t="s">
        <v>36</v>
      </c>
      <c r="BD23" s="1059" t="s">
        <v>36</v>
      </c>
      <c r="BE23" s="1059" t="s">
        <v>36</v>
      </c>
      <c r="BF23" s="1059" t="s">
        <v>36</v>
      </c>
      <c r="BG23" s="1079" t="s">
        <v>36</v>
      </c>
      <c r="BH23" s="1099" t="s">
        <v>36</v>
      </c>
      <c r="BI23" s="1059" t="s">
        <v>36</v>
      </c>
      <c r="BJ23" s="1059" t="s">
        <v>36</v>
      </c>
      <c r="BK23" s="1059" t="s">
        <v>36</v>
      </c>
      <c r="BL23" s="1079" t="s">
        <v>36</v>
      </c>
      <c r="BM23" s="1099" t="s">
        <v>36</v>
      </c>
      <c r="BN23" s="1059" t="s">
        <v>36</v>
      </c>
      <c r="BO23" s="1059" t="s">
        <v>36</v>
      </c>
      <c r="BP23" s="1059" t="s">
        <v>36</v>
      </c>
      <c r="BQ23" s="1079" t="s">
        <v>36</v>
      </c>
      <c r="BR23" s="1099" t="s">
        <v>36</v>
      </c>
      <c r="BS23" s="1059" t="s">
        <v>36</v>
      </c>
      <c r="BT23" s="1059" t="s">
        <v>36</v>
      </c>
      <c r="BU23" s="1059" t="s">
        <v>36</v>
      </c>
      <c r="BV23" s="1059" t="s">
        <v>36</v>
      </c>
      <c r="BW23" s="1059" t="s">
        <v>36</v>
      </c>
      <c r="BX23" s="1059" t="s">
        <v>36</v>
      </c>
      <c r="BY23" s="1118" t="s">
        <v>36</v>
      </c>
      <c r="BZ23" s="1118" t="s">
        <v>36</v>
      </c>
      <c r="CA23" s="1948"/>
      <c r="CB23" s="1948"/>
      <c r="CC23" s="1948"/>
      <c r="CD23" s="1948"/>
      <c r="CE23" s="1948"/>
      <c r="CF23" s="1948"/>
      <c r="CG23" s="1948"/>
      <c r="CH23" s="1948"/>
      <c r="CI23" s="1948"/>
      <c r="CJ23" s="1948"/>
      <c r="CK23" s="1948"/>
      <c r="CL23" s="1948"/>
      <c r="CM23" s="1948"/>
      <c r="CN23" s="1948"/>
      <c r="CO23" s="1948"/>
      <c r="CP23" s="1948"/>
      <c r="CQ23" s="1948"/>
      <c r="CR23" s="1948"/>
      <c r="CS23" s="1948"/>
      <c r="CT23" s="1948"/>
      <c r="CU23" s="1948"/>
      <c r="CV23" s="1948"/>
      <c r="CW23" s="1948"/>
      <c r="CX23" s="1948"/>
      <c r="CY23" s="1948"/>
      <c r="CZ23" s="1948"/>
    </row>
    <row r="24" s="131" customFormat="true" ht="15" hidden="true" customHeight="true" x14ac:dyDescent="0.2">
      <c r="A24" s="2270" t="s">
        <v>48</v>
      </c>
      <c r="B24" s="248" t="s">
        <v>60</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8"/>
      <c r="AA24" s="599"/>
      <c r="AB24" s="599"/>
      <c r="AC24" s="599"/>
      <c r="AD24" s="599"/>
      <c r="AE24" s="599"/>
      <c r="AF24" s="599"/>
      <c r="AG24" s="599"/>
      <c r="AH24" s="599"/>
      <c r="AI24" s="599"/>
      <c r="AJ24" s="599"/>
      <c r="AK24" s="599"/>
      <c r="AL24" s="599"/>
      <c r="AM24" s="599"/>
      <c r="AN24" s="599"/>
      <c r="AO24" s="599"/>
      <c r="AP24" s="599"/>
      <c r="AQ24" s="599"/>
      <c r="AR24" s="599"/>
      <c r="AS24" s="599"/>
      <c r="AT24" s="599"/>
      <c r="AU24" s="599"/>
      <c r="AV24" s="599"/>
      <c r="AW24" s="599"/>
      <c r="AX24" s="599"/>
      <c r="AY24" s="599"/>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271"/>
      <c r="B25" s="240" t="s">
        <v>59</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3"/>
      <c r="AA25" s="599"/>
      <c r="AB25" s="599"/>
      <c r="AC25" s="599"/>
      <c r="AD25" s="599"/>
      <c r="AE25" s="599"/>
      <c r="AF25" s="599"/>
      <c r="AG25" s="599"/>
      <c r="AH25" s="599"/>
      <c r="AI25" s="599"/>
      <c r="AJ25" s="599"/>
      <c r="AK25" s="599"/>
      <c r="AL25" s="599"/>
      <c r="AM25" s="599"/>
      <c r="AN25" s="599"/>
      <c r="AO25" s="599"/>
      <c r="AP25" s="599"/>
      <c r="AQ25" s="599"/>
      <c r="AR25" s="599"/>
      <c r="AS25" s="599"/>
      <c r="AT25" s="599"/>
      <c r="AU25" s="599"/>
      <c r="AV25" s="599"/>
      <c r="AW25" s="599"/>
      <c r="AX25" s="599"/>
      <c r="AY25" s="599"/>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272"/>
      <c r="B26" s="241" t="s">
        <v>47</v>
      </c>
      <c r="C26" s="264"/>
      <c r="D26" s="265"/>
      <c r="E26" s="265"/>
      <c r="F26" s="265"/>
      <c r="G26" s="266"/>
      <c r="H26" s="267"/>
      <c r="I26" s="265"/>
      <c r="J26" s="265"/>
      <c r="K26" s="265"/>
      <c r="L26" s="268"/>
      <c r="M26" s="264"/>
      <c r="N26" s="265"/>
      <c r="O26" s="265"/>
      <c r="P26" s="265"/>
      <c r="Q26" s="266"/>
      <c r="R26" s="1815"/>
      <c r="S26" s="1816"/>
      <c r="T26" s="1816"/>
      <c r="U26" s="1816"/>
      <c r="V26" s="1816"/>
      <c r="W26" s="1816"/>
      <c r="X26" s="1816"/>
      <c r="Y26" s="1816"/>
      <c r="Z26" s="1857"/>
      <c r="AA26" s="599"/>
      <c r="AB26" s="599"/>
      <c r="AC26" s="599"/>
      <c r="AD26" s="599"/>
      <c r="AE26" s="599"/>
      <c r="AF26" s="599"/>
      <c r="AG26" s="599"/>
      <c r="AH26" s="599"/>
      <c r="AI26" s="599"/>
      <c r="AJ26" s="599"/>
      <c r="AK26" s="599"/>
      <c r="AL26" s="599"/>
      <c r="AM26" s="599"/>
      <c r="AN26" s="599"/>
      <c r="AO26" s="599"/>
      <c r="AP26" s="599"/>
      <c r="AQ26" s="599"/>
      <c r="AR26" s="599"/>
      <c r="AS26" s="599"/>
      <c r="AT26" s="599"/>
      <c r="AU26" s="599"/>
      <c r="AV26" s="599"/>
      <c r="AW26" s="599"/>
      <c r="AX26" s="599"/>
      <c r="AY26" s="599"/>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292" t="s">
        <v>114</v>
      </c>
      <c r="D27" s="2293"/>
      <c r="E27" s="2293"/>
      <c r="F27" s="2293"/>
      <c r="G27" s="2294"/>
      <c r="H27" s="2409" t="s">
        <v>39</v>
      </c>
      <c r="I27" s="2410"/>
      <c r="J27" s="2410"/>
      <c r="K27" s="2410"/>
      <c r="L27" s="2411"/>
      <c r="M27" s="2412" t="s">
        <v>38</v>
      </c>
      <c r="N27" s="2410"/>
      <c r="O27" s="2410"/>
      <c r="P27" s="2410"/>
      <c r="Q27" s="2411"/>
      <c r="R27" s="2027" t="s">
        <v>137</v>
      </c>
      <c r="S27" s="2034"/>
      <c r="T27" s="2034"/>
      <c r="U27" s="2034"/>
      <c r="V27" s="2034"/>
      <c r="W27" s="2034"/>
      <c r="X27" s="2034"/>
      <c r="Y27" s="2034"/>
      <c r="Z27" s="2035"/>
      <c r="AA27" s="312"/>
      <c r="AB27" s="312"/>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633"/>
      <c r="BA27" s="217" t="s">
        <v>128</v>
      </c>
      <c r="BB27" s="115" t="s">
        <v>95</v>
      </c>
      <c r="BC27" s="2325" t="s">
        <v>114</v>
      </c>
      <c r="BD27" s="2326"/>
      <c r="BE27" s="2326"/>
      <c r="BF27" s="2326"/>
      <c r="BG27" s="2327"/>
      <c r="BH27" s="2328" t="s">
        <v>39</v>
      </c>
      <c r="BI27" s="2326"/>
      <c r="BJ27" s="2326"/>
      <c r="BK27" s="2326"/>
      <c r="BL27" s="2327"/>
      <c r="BM27" s="2328" t="s">
        <v>38</v>
      </c>
      <c r="BN27" s="2326"/>
      <c r="BO27" s="2326"/>
      <c r="BP27" s="2326"/>
      <c r="BQ27" s="2329"/>
      <c r="BR27" s="1824" t="s">
        <v>137</v>
      </c>
      <c r="BS27" s="1825"/>
      <c r="BT27" s="1825"/>
      <c r="BU27" s="1825"/>
      <c r="BV27" s="1825"/>
      <c r="BW27" s="1825"/>
      <c r="BX27" s="1825"/>
      <c r="BY27" s="1826"/>
      <c r="BZ27" s="313"/>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24" x14ac:dyDescent="0.2">
      <c r="A28" s="184" t="s">
        <v>69</v>
      </c>
      <c r="B28" s="243"/>
      <c r="C28" s="272" t="s">
        <v>0</v>
      </c>
      <c r="D28" s="273" t="s">
        <v>1</v>
      </c>
      <c r="E28" s="273" t="s">
        <v>2</v>
      </c>
      <c r="F28" s="273" t="s">
        <v>3</v>
      </c>
      <c r="G28" s="274" t="s">
        <v>4</v>
      </c>
      <c r="H28" s="1188" t="s">
        <v>0</v>
      </c>
      <c r="I28" s="1140" t="s">
        <v>1</v>
      </c>
      <c r="J28" s="1140" t="s">
        <v>2</v>
      </c>
      <c r="K28" s="1140" t="s">
        <v>3</v>
      </c>
      <c r="L28" s="1141" t="s">
        <v>4</v>
      </c>
      <c r="M28" s="1176" t="s">
        <v>0</v>
      </c>
      <c r="N28" s="1140" t="s">
        <v>1</v>
      </c>
      <c r="O28" s="1140" t="s">
        <v>2</v>
      </c>
      <c r="P28" s="1140" t="s">
        <v>3</v>
      </c>
      <c r="Q28" s="1200" t="s">
        <v>4</v>
      </c>
      <c r="R28" s="1188" t="s">
        <v>290</v>
      </c>
      <c r="S28" s="1140" t="s">
        <v>291</v>
      </c>
      <c r="T28" s="1140" t="s">
        <v>292</v>
      </c>
      <c r="U28" s="1140" t="s">
        <v>293</v>
      </c>
      <c r="V28" s="1140" t="s">
        <v>294</v>
      </c>
      <c r="W28" s="1140" t="s">
        <v>295</v>
      </c>
      <c r="X28" s="1140" t="s">
        <v>296</v>
      </c>
      <c r="Y28" s="1140" t="s">
        <v>297</v>
      </c>
      <c r="Z28" s="1142" t="s">
        <v>298</v>
      </c>
      <c r="AA28" s="312"/>
      <c r="AB28" s="312"/>
      <c r="AC28" s="312"/>
      <c r="AD28" s="312"/>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633"/>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290</v>
      </c>
      <c r="BS28" s="168" t="s">
        <v>291</v>
      </c>
      <c r="BT28" s="168" t="s">
        <v>292</v>
      </c>
      <c r="BU28" s="168" t="s">
        <v>293</v>
      </c>
      <c r="BV28" s="168" t="s">
        <v>294</v>
      </c>
      <c r="BW28" s="168" t="s">
        <v>295</v>
      </c>
      <c r="BX28" s="168" t="s">
        <v>296</v>
      </c>
      <c r="BY28" s="169" t="s">
        <v>297</v>
      </c>
      <c r="BZ28" s="169" t="s">
        <v>298</v>
      </c>
      <c r="CA28" s="1952"/>
      <c r="CB28" s="1952"/>
      <c r="CC28" s="1952"/>
      <c r="CD28" s="1952"/>
      <c r="CE28" s="1952"/>
      <c r="CF28" s="1952"/>
      <c r="CG28" s="1952"/>
      <c r="CH28" s="1952"/>
      <c r="CI28" s="1952"/>
      <c r="CJ28" s="1952"/>
      <c r="CK28" s="1952"/>
      <c r="CL28" s="1952"/>
      <c r="CM28" s="1952"/>
      <c r="CN28" s="1952"/>
      <c r="CO28" s="1952"/>
      <c r="CP28" s="1952"/>
      <c r="CQ28" s="1952"/>
      <c r="CR28" s="1952"/>
      <c r="CS28" s="1952"/>
      <c r="CT28" s="1952"/>
      <c r="CU28" s="1952"/>
      <c r="CV28" s="1952"/>
      <c r="CW28" s="1952"/>
      <c r="CX28" s="1952"/>
      <c r="CY28" s="1952"/>
      <c r="CZ28" s="1952"/>
    </row>
    <row r="29" s="135" customFormat="true" ht="15" customHeight="true" x14ac:dyDescent="0.2">
      <c r="A29" s="2407" t="s">
        <v>58</v>
      </c>
      <c r="B29" s="1387" t="s">
        <v>50</v>
      </c>
      <c r="C29" s="1252">
        <f t="shared" ref="C29:Z29" si="3">C58+C59</f>
        <v>36.278871569528384</v>
      </c>
      <c r="D29" s="1253">
        <f t="shared" si="3"/>
        <v>50.11253885085744</v>
      </c>
      <c r="E29" s="1253">
        <f t="shared" si="3"/>
        <v>53.961065128654305</v>
      </c>
      <c r="F29" s="1253">
        <f t="shared" si="3"/>
        <v>58.768452456203356</v>
      </c>
      <c r="G29" s="1254">
        <f t="shared" si="3"/>
        <v>73.41086055139354</v>
      </c>
      <c r="H29" s="1255">
        <f t="shared" si="3"/>
        <v>65.570859709281663</v>
      </c>
      <c r="I29" s="1253">
        <f t="shared" si="3"/>
        <v>66.493992804870217</v>
      </c>
      <c r="J29" s="1253">
        <f t="shared" si="3"/>
        <v>58.414245729510597</v>
      </c>
      <c r="K29" s="1253">
        <f t="shared" si="3"/>
        <v>61.694265304867095</v>
      </c>
      <c r="L29" s="1256">
        <f t="shared" si="3"/>
        <v>78.387234552065365</v>
      </c>
      <c r="M29" s="1252">
        <f t="shared" si="3"/>
        <v>7.866708922829182</v>
      </c>
      <c r="N29" s="1253">
        <f t="shared" si="3"/>
        <v>13.745141876211427</v>
      </c>
      <c r="O29" s="1253">
        <f t="shared" si="3"/>
        <v>30.059527824233747</v>
      </c>
      <c r="P29" s="1253">
        <f t="shared" si="3"/>
        <v>33.577176710821966</v>
      </c>
      <c r="Q29" s="1254">
        <f t="shared" si="3"/>
        <v>28.009003465365669</v>
      </c>
      <c r="R29" s="1255">
        <f t="shared" si="3"/>
        <v>49.543291805107685</v>
      </c>
      <c r="S29" s="1253">
        <f t="shared" si="3"/>
        <v>87.862359290049142</v>
      </c>
      <c r="T29" s="1253">
        <f t="shared" si="3"/>
        <v>58.556632719691436</v>
      </c>
      <c r="U29" s="1253">
        <f t="shared" si="3"/>
        <v>80.378390861306656</v>
      </c>
      <c r="V29" s="1253">
        <f t="shared" si="3"/>
        <v>80.18278099198055</v>
      </c>
      <c r="W29" s="1253">
        <f t="shared" si="3"/>
        <v>17.51521090745868</v>
      </c>
      <c r="X29" s="1253">
        <f t="shared" si="3"/>
        <v>4.8247685755157743</v>
      </c>
      <c r="Y29" s="1253">
        <f t="shared" si="3"/>
        <v>57.058225067939446</v>
      </c>
      <c r="Z29" s="1256">
        <f t="shared" si="3"/>
        <v>40.349209248028274</v>
      </c>
      <c r="AA29" s="312"/>
      <c r="AB29" s="312"/>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633"/>
      <c r="BA29" s="2290" t="s">
        <v>58</v>
      </c>
      <c r="BB29" s="150" t="s">
        <v>50</v>
      </c>
      <c r="BC29" s="1041" t="s">
        <v>36</v>
      </c>
      <c r="BD29" s="1060" t="s">
        <v>36</v>
      </c>
      <c r="BE29" s="1060" t="s">
        <v>36</v>
      </c>
      <c r="BF29" s="1060" t="s">
        <v>36</v>
      </c>
      <c r="BG29" s="1080" t="s">
        <v>36</v>
      </c>
      <c r="BH29" s="1100" t="s">
        <v>36</v>
      </c>
      <c r="BI29" s="1060" t="s">
        <v>36</v>
      </c>
      <c r="BJ29" s="1060" t="s">
        <v>36</v>
      </c>
      <c r="BK29" s="1060" t="s">
        <v>36</v>
      </c>
      <c r="BL29" s="1080" t="s">
        <v>36</v>
      </c>
      <c r="BM29" s="1100" t="s">
        <v>36</v>
      </c>
      <c r="BN29" s="1060" t="s">
        <v>36</v>
      </c>
      <c r="BO29" s="1060" t="s">
        <v>36</v>
      </c>
      <c r="BP29" s="1060" t="s">
        <v>36</v>
      </c>
      <c r="BQ29" s="1080" t="s">
        <v>36</v>
      </c>
      <c r="BR29" s="1100" t="s">
        <v>36</v>
      </c>
      <c r="BS29" s="1060" t="s">
        <v>36</v>
      </c>
      <c r="BT29" s="1060" t="s">
        <v>36</v>
      </c>
      <c r="BU29" s="1060" t="s">
        <v>36</v>
      </c>
      <c r="BV29" s="1060" t="s">
        <v>36</v>
      </c>
      <c r="BW29" s="1060" t="s">
        <v>36</v>
      </c>
      <c r="BX29" s="1060" t="s">
        <v>36</v>
      </c>
      <c r="BY29" s="1119" t="s">
        <v>36</v>
      </c>
      <c r="BZ29" s="1119" t="s">
        <v>36</v>
      </c>
      <c r="CA29" s="1954"/>
      <c r="CB29" s="1954"/>
      <c r="CC29" s="1954"/>
      <c r="CD29" s="1954"/>
      <c r="CE29" s="1954"/>
      <c r="CF29" s="1954"/>
      <c r="CG29" s="1954"/>
      <c r="CH29" s="1954"/>
      <c r="CI29" s="1954"/>
      <c r="CJ29" s="1954"/>
      <c r="CK29" s="1954"/>
      <c r="CL29" s="1954"/>
      <c r="CM29" s="1954"/>
      <c r="CN29" s="1954"/>
      <c r="CO29" s="1954"/>
      <c r="CP29" s="1954"/>
      <c r="CQ29" s="1954"/>
      <c r="CR29" s="1954"/>
      <c r="CS29" s="1954"/>
      <c r="CT29" s="1954"/>
      <c r="CU29" s="1954"/>
      <c r="CV29" s="1954"/>
      <c r="CW29" s="1954"/>
      <c r="CX29" s="1954"/>
      <c r="CY29" s="1954"/>
      <c r="CZ29" s="1954"/>
    </row>
    <row r="30" s="135" customFormat="true" ht="15" customHeight="true" x14ac:dyDescent="0.2">
      <c r="A30" s="2408"/>
      <c r="B30" s="1388" t="s">
        <v>49</v>
      </c>
      <c r="C30" s="1257">
        <f>100-C29</f>
        <v>63.721128430471616</v>
      </c>
      <c r="D30" s="1258">
        <f t="shared" ref="D30:Z30" si="4">100-D29</f>
        <v>49.88746114914256</v>
      </c>
      <c r="E30" s="1258">
        <f t="shared" si="4"/>
        <v>46.038934871345695</v>
      </c>
      <c r="F30" s="1258">
        <f t="shared" si="4"/>
        <v>41.231547543796644</v>
      </c>
      <c r="G30" s="1259">
        <f t="shared" si="4"/>
        <v>26.58913944860646</v>
      </c>
      <c r="H30" s="1260">
        <f t="shared" si="4"/>
        <v>34.429140290718337</v>
      </c>
      <c r="I30" s="1258">
        <f t="shared" si="4"/>
        <v>33.506007195129783</v>
      </c>
      <c r="J30" s="1258">
        <f t="shared" si="4"/>
        <v>41.585754270489403</v>
      </c>
      <c r="K30" s="1258">
        <f t="shared" si="4"/>
        <v>38.305734695132905</v>
      </c>
      <c r="L30" s="1261">
        <f t="shared" si="4"/>
        <v>21.612765447934635</v>
      </c>
      <c r="M30" s="1257">
        <f t="shared" si="4"/>
        <v>92.133291077170824</v>
      </c>
      <c r="N30" s="1258">
        <f t="shared" si="4"/>
        <v>86.25485812378858</v>
      </c>
      <c r="O30" s="1258">
        <f t="shared" si="4"/>
        <v>69.940472175766246</v>
      </c>
      <c r="P30" s="1258">
        <f t="shared" si="4"/>
        <v>66.422823289178041</v>
      </c>
      <c r="Q30" s="1259">
        <f t="shared" si="4"/>
        <v>71.990996534634334</v>
      </c>
      <c r="R30" s="1260">
        <f t="shared" si="4"/>
        <v>50.456708194892315</v>
      </c>
      <c r="S30" s="1258">
        <f t="shared" si="4"/>
        <v>12.137640709950858</v>
      </c>
      <c r="T30" s="1258">
        <f t="shared" si="4"/>
        <v>41.443367280308564</v>
      </c>
      <c r="U30" s="1258">
        <f t="shared" si="4"/>
        <v>19.621609138693344</v>
      </c>
      <c r="V30" s="1258">
        <f t="shared" si="4"/>
        <v>19.81721900801945</v>
      </c>
      <c r="W30" s="1258">
        <f t="shared" si="4"/>
        <v>82.48478909254132</v>
      </c>
      <c r="X30" s="1258">
        <f t="shared" si="4"/>
        <v>95.175231424484224</v>
      </c>
      <c r="Y30" s="1258">
        <f t="shared" si="4"/>
        <v>42.941774932060554</v>
      </c>
      <c r="Z30" s="1261">
        <f t="shared" si="4"/>
        <v>59.650790751971726</v>
      </c>
      <c r="AA30" s="312"/>
      <c r="AB30" s="312"/>
      <c r="AC30" s="312"/>
      <c r="AD30" s="312"/>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633"/>
      <c r="BA30" s="2291"/>
      <c r="BB30" s="151" t="s">
        <v>49</v>
      </c>
      <c r="BC30" s="1042" t="s">
        <v>36</v>
      </c>
      <c r="BD30" s="1061" t="s">
        <v>36</v>
      </c>
      <c r="BE30" s="1061" t="s">
        <v>36</v>
      </c>
      <c r="BF30" s="1061" t="s">
        <v>36</v>
      </c>
      <c r="BG30" s="1081" t="s">
        <v>36</v>
      </c>
      <c r="BH30" s="1101" t="s">
        <v>36</v>
      </c>
      <c r="BI30" s="1061" t="s">
        <v>36</v>
      </c>
      <c r="BJ30" s="1061" t="s">
        <v>36</v>
      </c>
      <c r="BK30" s="1061" t="s">
        <v>36</v>
      </c>
      <c r="BL30" s="1081" t="s">
        <v>36</v>
      </c>
      <c r="BM30" s="1101" t="s">
        <v>36</v>
      </c>
      <c r="BN30" s="1061" t="s">
        <v>36</v>
      </c>
      <c r="BO30" s="1061" t="s">
        <v>36</v>
      </c>
      <c r="BP30" s="1061" t="s">
        <v>36</v>
      </c>
      <c r="BQ30" s="1081" t="s">
        <v>36</v>
      </c>
      <c r="BR30" s="1101" t="s">
        <v>36</v>
      </c>
      <c r="BS30" s="1061" t="s">
        <v>36</v>
      </c>
      <c r="BT30" s="1061" t="s">
        <v>36</v>
      </c>
      <c r="BU30" s="1061" t="s">
        <v>36</v>
      </c>
      <c r="BV30" s="1061" t="s">
        <v>36</v>
      </c>
      <c r="BW30" s="1061" t="s">
        <v>36</v>
      </c>
      <c r="BX30" s="1061" t="s">
        <v>36</v>
      </c>
      <c r="BY30" s="1120" t="s">
        <v>36</v>
      </c>
      <c r="BZ30" s="1120" t="s">
        <v>36</v>
      </c>
      <c r="CA30" s="1956"/>
      <c r="CB30" s="1956"/>
      <c r="CC30" s="1956"/>
      <c r="CD30" s="1956"/>
      <c r="CE30" s="1956"/>
      <c r="CF30" s="1956"/>
      <c r="CG30" s="1956"/>
      <c r="CH30" s="1956"/>
      <c r="CI30" s="1956"/>
      <c r="CJ30" s="1956"/>
      <c r="CK30" s="1956"/>
      <c r="CL30" s="1956"/>
      <c r="CM30" s="1956"/>
      <c r="CN30" s="1956"/>
      <c r="CO30" s="1956"/>
      <c r="CP30" s="1956"/>
      <c r="CQ30" s="1956"/>
      <c r="CR30" s="1956"/>
      <c r="CS30" s="1956"/>
      <c r="CT30" s="1956"/>
      <c r="CU30" s="1956"/>
      <c r="CV30" s="1956"/>
      <c r="CW30" s="1956"/>
      <c r="CX30" s="1956"/>
      <c r="CY30" s="1956"/>
      <c r="CZ30" s="1956"/>
    </row>
    <row r="31" s="130" customFormat="true" ht="15" customHeight="true" x14ac:dyDescent="0.2">
      <c r="A31" s="2256" t="s">
        <v>103</v>
      </c>
      <c r="B31" s="249" t="s">
        <v>50</v>
      </c>
      <c r="C31" s="1262">
        <f t="shared" ref="C31:Z31" si="5">C58</f>
        <v>27.961159936736625</v>
      </c>
      <c r="D31" s="1263">
        <f t="shared" si="5"/>
        <v>40.3503351945768</v>
      </c>
      <c r="E31" s="1263">
        <f t="shared" si="5"/>
        <v>31.321317256266688</v>
      </c>
      <c r="F31" s="1263">
        <f t="shared" si="5"/>
        <v>52.017258963185483</v>
      </c>
      <c r="G31" s="1264">
        <f t="shared" si="5"/>
        <v>68.42814034518014</v>
      </c>
      <c r="H31" s="1265">
        <f t="shared" si="5"/>
        <v>61.601010496665353</v>
      </c>
      <c r="I31" s="1263">
        <f t="shared" si="5"/>
        <v>59.169877013995006</v>
      </c>
      <c r="J31" s="1263">
        <f t="shared" si="5"/>
        <v>50.599619958359966</v>
      </c>
      <c r="K31" s="1263">
        <f t="shared" si="5"/>
        <v>56.359986634749525</v>
      </c>
      <c r="L31" s="1266">
        <f t="shared" si="5"/>
        <v>73.551475373606479</v>
      </c>
      <c r="M31" s="1262">
        <f t="shared" si="5"/>
        <v>6.5671998917357435</v>
      </c>
      <c r="N31" s="1263">
        <f t="shared" si="5"/>
        <v>7.1895508789365303</v>
      </c>
      <c r="O31" s="1263">
        <f t="shared" si="5"/>
        <v>4.4642028483192187</v>
      </c>
      <c r="P31" s="1263">
        <f t="shared" si="5"/>
        <v>22.432518833617365</v>
      </c>
      <c r="Q31" s="1264">
        <f t="shared" si="5"/>
        <v>22.697167023510829</v>
      </c>
      <c r="R31" s="1265">
        <f t="shared" si="5"/>
        <v>40.955067455465411</v>
      </c>
      <c r="S31" s="1263">
        <f t="shared" si="5"/>
        <v>67.987731127206189</v>
      </c>
      <c r="T31" s="1263">
        <f t="shared" si="5"/>
        <v>48.049725829053394</v>
      </c>
      <c r="U31" s="1263">
        <f t="shared" si="5"/>
        <v>73.985575821431141</v>
      </c>
      <c r="V31" s="1263">
        <f t="shared" si="5"/>
        <v>77.323295126282247</v>
      </c>
      <c r="W31" s="1263">
        <f t="shared" si="5"/>
        <v>8.0396432701376028</v>
      </c>
      <c r="X31" s="1263">
        <f t="shared" si="5"/>
        <v>1.2586654602380283</v>
      </c>
      <c r="Y31" s="1263">
        <f t="shared" si="5"/>
        <v>47.595682292813265</v>
      </c>
      <c r="Z31" s="1266">
        <f t="shared" si="5"/>
        <v>31.952401681469794</v>
      </c>
      <c r="AA31" s="312"/>
      <c r="AB31" s="312"/>
      <c r="AC31" s="312"/>
      <c r="AD31" s="312"/>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633"/>
      <c r="BA31" s="2291" t="s">
        <v>103</v>
      </c>
      <c r="BB31" s="151" t="s">
        <v>50</v>
      </c>
      <c r="BC31" s="1042" t="s">
        <v>36</v>
      </c>
      <c r="BD31" s="1061" t="s">
        <v>36</v>
      </c>
      <c r="BE31" s="1061" t="s">
        <v>36</v>
      </c>
      <c r="BF31" s="1061" t="s">
        <v>36</v>
      </c>
      <c r="BG31" s="1081" t="s">
        <v>36</v>
      </c>
      <c r="BH31" s="1101" t="s">
        <v>36</v>
      </c>
      <c r="BI31" s="1061" t="s">
        <v>36</v>
      </c>
      <c r="BJ31" s="1061" t="s">
        <v>36</v>
      </c>
      <c r="BK31" s="1061" t="s">
        <v>36</v>
      </c>
      <c r="BL31" s="1081" t="s">
        <v>36</v>
      </c>
      <c r="BM31" s="1101" t="s">
        <v>36</v>
      </c>
      <c r="BN31" s="1061" t="s">
        <v>36</v>
      </c>
      <c r="BO31" s="1061" t="s">
        <v>36</v>
      </c>
      <c r="BP31" s="1061" t="s">
        <v>36</v>
      </c>
      <c r="BQ31" s="1081" t="s">
        <v>36</v>
      </c>
      <c r="BR31" s="1101" t="s">
        <v>36</v>
      </c>
      <c r="BS31" s="1061" t="s">
        <v>36</v>
      </c>
      <c r="BT31" s="1061" t="s">
        <v>36</v>
      </c>
      <c r="BU31" s="1061" t="s">
        <v>36</v>
      </c>
      <c r="BV31" s="1061" t="s">
        <v>36</v>
      </c>
      <c r="BW31" s="1061" t="s">
        <v>36</v>
      </c>
      <c r="BX31" s="1061" t="s">
        <v>36</v>
      </c>
      <c r="BY31" s="1120" t="s">
        <v>36</v>
      </c>
      <c r="BZ31" s="1120" t="s">
        <v>36</v>
      </c>
      <c r="CA31" s="1956"/>
      <c r="CB31" s="1956"/>
      <c r="CC31" s="1956"/>
      <c r="CD31" s="1956"/>
      <c r="CE31" s="1956"/>
      <c r="CF31" s="1956"/>
      <c r="CG31" s="1956"/>
      <c r="CH31" s="1956"/>
      <c r="CI31" s="1956"/>
      <c r="CJ31" s="1956"/>
      <c r="CK31" s="1956"/>
      <c r="CL31" s="1956"/>
      <c r="CM31" s="1956"/>
      <c r="CN31" s="1956"/>
      <c r="CO31" s="1956"/>
      <c r="CP31" s="1956"/>
      <c r="CQ31" s="1956"/>
      <c r="CR31" s="1956"/>
      <c r="CS31" s="1956"/>
      <c r="CT31" s="1956"/>
      <c r="CU31" s="1956"/>
      <c r="CV31" s="1956"/>
      <c r="CW31" s="1956"/>
      <c r="CX31" s="1956"/>
      <c r="CY31" s="1956"/>
      <c r="CZ31" s="1956"/>
    </row>
    <row r="32" s="130" customFormat="true" ht="15" customHeight="true" x14ac:dyDescent="0.2">
      <c r="A32" s="2256"/>
      <c r="B32" s="249" t="s">
        <v>49</v>
      </c>
      <c r="C32" s="1257">
        <f>100-C31</f>
        <v>72.038840063263379</v>
      </c>
      <c r="D32" s="1258">
        <f t="shared" ref="D32:Z32" si="6">100-D31</f>
        <v>59.6496648054232</v>
      </c>
      <c r="E32" s="1258">
        <f t="shared" si="6"/>
        <v>68.678682743733305</v>
      </c>
      <c r="F32" s="1258">
        <f t="shared" si="6"/>
        <v>47.982741036814517</v>
      </c>
      <c r="G32" s="1259">
        <f t="shared" si="6"/>
        <v>31.57185965481986</v>
      </c>
      <c r="H32" s="1260">
        <f t="shared" si="6"/>
        <v>38.398989503334647</v>
      </c>
      <c r="I32" s="1258">
        <f t="shared" si="6"/>
        <v>40.830122986004994</v>
      </c>
      <c r="J32" s="1258">
        <f t="shared" si="6"/>
        <v>49.400380041640034</v>
      </c>
      <c r="K32" s="1258">
        <f t="shared" si="6"/>
        <v>43.640013365250475</v>
      </c>
      <c r="L32" s="1261">
        <f t="shared" si="6"/>
        <v>26.448524626393521</v>
      </c>
      <c r="M32" s="1257">
        <f t="shared" si="6"/>
        <v>93.43280010826426</v>
      </c>
      <c r="N32" s="1258">
        <f t="shared" si="6"/>
        <v>92.810449121063471</v>
      </c>
      <c r="O32" s="1258">
        <f t="shared" si="6"/>
        <v>95.535797151680782</v>
      </c>
      <c r="P32" s="1258">
        <f t="shared" si="6"/>
        <v>77.567481166382635</v>
      </c>
      <c r="Q32" s="1259">
        <f t="shared" si="6"/>
        <v>77.302832976489171</v>
      </c>
      <c r="R32" s="1260">
        <f t="shared" si="6"/>
        <v>59.044932544534589</v>
      </c>
      <c r="S32" s="1258">
        <f t="shared" si="6"/>
        <v>32.012268872793811</v>
      </c>
      <c r="T32" s="1258">
        <f t="shared" si="6"/>
        <v>51.950274170946606</v>
      </c>
      <c r="U32" s="1258">
        <f t="shared" si="6"/>
        <v>26.014424178568859</v>
      </c>
      <c r="V32" s="1258">
        <f t="shared" si="6"/>
        <v>22.676704873717753</v>
      </c>
      <c r="W32" s="1258">
        <f t="shared" si="6"/>
        <v>91.960356729862397</v>
      </c>
      <c r="X32" s="1258">
        <f t="shared" si="6"/>
        <v>98.741334539761965</v>
      </c>
      <c r="Y32" s="1258">
        <f t="shared" si="6"/>
        <v>52.404317707186735</v>
      </c>
      <c r="Z32" s="1261">
        <f t="shared" si="6"/>
        <v>68.047598318530206</v>
      </c>
      <c r="AA32" s="312"/>
      <c r="AB32" s="312"/>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633"/>
      <c r="BA32" s="2291"/>
      <c r="BB32" s="151" t="s">
        <v>49</v>
      </c>
      <c r="BC32" s="1042" t="s">
        <v>36</v>
      </c>
      <c r="BD32" s="1061" t="s">
        <v>36</v>
      </c>
      <c r="BE32" s="1061" t="s">
        <v>36</v>
      </c>
      <c r="BF32" s="1061" t="s">
        <v>36</v>
      </c>
      <c r="BG32" s="1081" t="s">
        <v>36</v>
      </c>
      <c r="BH32" s="1101" t="s">
        <v>36</v>
      </c>
      <c r="BI32" s="1061" t="s">
        <v>36</v>
      </c>
      <c r="BJ32" s="1061" t="s">
        <v>36</v>
      </c>
      <c r="BK32" s="1061" t="s">
        <v>36</v>
      </c>
      <c r="BL32" s="1081" t="s">
        <v>36</v>
      </c>
      <c r="BM32" s="1101" t="s">
        <v>36</v>
      </c>
      <c r="BN32" s="1061" t="s">
        <v>36</v>
      </c>
      <c r="BO32" s="1061" t="s">
        <v>36</v>
      </c>
      <c r="BP32" s="1061" t="s">
        <v>36</v>
      </c>
      <c r="BQ32" s="1081" t="s">
        <v>36</v>
      </c>
      <c r="BR32" s="1101" t="s">
        <v>36</v>
      </c>
      <c r="BS32" s="1061" t="s">
        <v>36</v>
      </c>
      <c r="BT32" s="1061" t="s">
        <v>36</v>
      </c>
      <c r="BU32" s="1061" t="s">
        <v>36</v>
      </c>
      <c r="BV32" s="1061" t="s">
        <v>36</v>
      </c>
      <c r="BW32" s="1061" t="s">
        <v>36</v>
      </c>
      <c r="BX32" s="1061" t="s">
        <v>36</v>
      </c>
      <c r="BY32" s="1120" t="s">
        <v>36</v>
      </c>
      <c r="BZ32" s="1120" t="s">
        <v>36</v>
      </c>
      <c r="CA32" s="1956"/>
      <c r="CB32" s="1956"/>
      <c r="CC32" s="1956"/>
      <c r="CD32" s="1956"/>
      <c r="CE32" s="1956"/>
      <c r="CF32" s="1956"/>
      <c r="CG32" s="1956"/>
      <c r="CH32" s="1956"/>
      <c r="CI32" s="1956"/>
      <c r="CJ32" s="1956"/>
      <c r="CK32" s="1956"/>
      <c r="CL32" s="1956"/>
      <c r="CM32" s="1956"/>
      <c r="CN32" s="1956"/>
      <c r="CO32" s="1956"/>
      <c r="CP32" s="1956"/>
      <c r="CQ32" s="1956"/>
      <c r="CR32" s="1956"/>
      <c r="CS32" s="1956"/>
      <c r="CT32" s="1956"/>
      <c r="CU32" s="1956"/>
      <c r="CV32" s="1956"/>
      <c r="CW32" s="1956"/>
      <c r="CX32" s="1956"/>
      <c r="CY32" s="1956"/>
      <c r="CZ32" s="1956"/>
    </row>
    <row r="33" s="130" customFormat="true" ht="15" customHeight="true" x14ac:dyDescent="0.2">
      <c r="A33" s="2256" t="s">
        <v>104</v>
      </c>
      <c r="B33" s="249" t="s">
        <v>50</v>
      </c>
      <c r="C33" s="1000" t="s">
        <v>36</v>
      </c>
      <c r="D33" s="1006" t="s">
        <v>36</v>
      </c>
      <c r="E33" s="1006" t="s">
        <v>36</v>
      </c>
      <c r="F33" s="1006" t="s">
        <v>36</v>
      </c>
      <c r="G33" s="1012" t="s">
        <v>36</v>
      </c>
      <c r="H33" s="1018" t="s">
        <v>36</v>
      </c>
      <c r="I33" s="1006" t="s">
        <v>36</v>
      </c>
      <c r="J33" s="1006" t="s">
        <v>36</v>
      </c>
      <c r="K33" s="1006" t="s">
        <v>36</v>
      </c>
      <c r="L33" s="1024" t="s">
        <v>36</v>
      </c>
      <c r="M33" s="1030" t="s">
        <v>36</v>
      </c>
      <c r="N33" s="1006" t="s">
        <v>36</v>
      </c>
      <c r="O33" s="1006" t="s">
        <v>36</v>
      </c>
      <c r="P33" s="1006" t="s">
        <v>36</v>
      </c>
      <c r="Q33" s="1012" t="s">
        <v>36</v>
      </c>
      <c r="R33" s="1018" t="s">
        <v>36</v>
      </c>
      <c r="S33" s="1006" t="s">
        <v>36</v>
      </c>
      <c r="T33" s="1006" t="s">
        <v>36</v>
      </c>
      <c r="U33" s="1006" t="s">
        <v>36</v>
      </c>
      <c r="V33" s="1006" t="s">
        <v>36</v>
      </c>
      <c r="W33" s="1006" t="s">
        <v>36</v>
      </c>
      <c r="X33" s="1006" t="s">
        <v>36</v>
      </c>
      <c r="Y33" s="1036" t="s">
        <v>36</v>
      </c>
      <c r="Z33" s="2045" t="s">
        <v>36</v>
      </c>
      <c r="AA33" s="1892"/>
      <c r="AB33" s="1892"/>
      <c r="AC33" s="1892"/>
      <c r="AD33" s="1892"/>
      <c r="AE33" s="1892"/>
      <c r="AF33" s="1892"/>
      <c r="AG33" s="1892"/>
      <c r="AH33" s="1892"/>
      <c r="AI33" s="1892"/>
      <c r="AJ33" s="1892"/>
      <c r="AK33" s="1892"/>
      <c r="AL33" s="1892"/>
      <c r="AM33" s="1892"/>
      <c r="AN33" s="1892"/>
      <c r="AO33" s="1892"/>
      <c r="AP33" s="1892"/>
      <c r="AQ33" s="1892"/>
      <c r="AR33" s="1892"/>
      <c r="AS33" s="1892"/>
      <c r="AT33" s="1892"/>
      <c r="AU33" s="1892"/>
      <c r="AV33" s="1892"/>
      <c r="AW33" s="1892"/>
      <c r="AX33" s="1892"/>
      <c r="AY33" s="1892"/>
      <c r="AZ33" s="215"/>
      <c r="BA33" s="2291" t="s">
        <v>104</v>
      </c>
      <c r="BB33" s="151" t="s">
        <v>50</v>
      </c>
      <c r="BC33" s="1042" t="s">
        <v>36</v>
      </c>
      <c r="BD33" s="1061" t="s">
        <v>36</v>
      </c>
      <c r="BE33" s="1061" t="s">
        <v>36</v>
      </c>
      <c r="BF33" s="1061" t="s">
        <v>36</v>
      </c>
      <c r="BG33" s="1081" t="s">
        <v>36</v>
      </c>
      <c r="BH33" s="1101" t="s">
        <v>36</v>
      </c>
      <c r="BI33" s="1061" t="s">
        <v>36</v>
      </c>
      <c r="BJ33" s="1061" t="s">
        <v>36</v>
      </c>
      <c r="BK33" s="1061" t="s">
        <v>36</v>
      </c>
      <c r="BL33" s="1081" t="s">
        <v>36</v>
      </c>
      <c r="BM33" s="1101" t="s">
        <v>36</v>
      </c>
      <c r="BN33" s="1061" t="s">
        <v>36</v>
      </c>
      <c r="BO33" s="1061" t="s">
        <v>36</v>
      </c>
      <c r="BP33" s="1061" t="s">
        <v>36</v>
      </c>
      <c r="BQ33" s="1081" t="s">
        <v>36</v>
      </c>
      <c r="BR33" s="1101" t="s">
        <v>36</v>
      </c>
      <c r="BS33" s="1061" t="s">
        <v>36</v>
      </c>
      <c r="BT33" s="1061" t="s">
        <v>36</v>
      </c>
      <c r="BU33" s="1061" t="s">
        <v>36</v>
      </c>
      <c r="BV33" s="1061" t="s">
        <v>36</v>
      </c>
      <c r="BW33" s="1061" t="s">
        <v>36</v>
      </c>
      <c r="BX33" s="1061" t="s">
        <v>36</v>
      </c>
      <c r="BY33" s="1120" t="s">
        <v>36</v>
      </c>
      <c r="BZ33" s="1120" t="s">
        <v>36</v>
      </c>
      <c r="CA33" s="1956"/>
      <c r="CB33" s="1956"/>
      <c r="CC33" s="1956"/>
      <c r="CD33" s="1956"/>
      <c r="CE33" s="1956"/>
      <c r="CF33" s="1956"/>
      <c r="CG33" s="1956"/>
      <c r="CH33" s="1956"/>
      <c r="CI33" s="1956"/>
      <c r="CJ33" s="1956"/>
      <c r="CK33" s="1956"/>
      <c r="CL33" s="1956"/>
      <c r="CM33" s="1956"/>
      <c r="CN33" s="1956"/>
      <c r="CO33" s="1956"/>
      <c r="CP33" s="1956"/>
      <c r="CQ33" s="1956"/>
      <c r="CR33" s="1956"/>
      <c r="CS33" s="1956"/>
      <c r="CT33" s="1956"/>
      <c r="CU33" s="1956"/>
      <c r="CV33" s="1956"/>
      <c r="CW33" s="1956"/>
      <c r="CX33" s="1956"/>
      <c r="CY33" s="1956"/>
      <c r="CZ33" s="1956"/>
    </row>
    <row r="34" s="130" customFormat="true" ht="15" customHeight="true" x14ac:dyDescent="0.2">
      <c r="A34" s="2256"/>
      <c r="B34" s="249" t="s">
        <v>49</v>
      </c>
      <c r="C34" s="1000" t="s">
        <v>36</v>
      </c>
      <c r="D34" s="1006" t="s">
        <v>36</v>
      </c>
      <c r="E34" s="1006" t="s">
        <v>36</v>
      </c>
      <c r="F34" s="1006" t="s">
        <v>36</v>
      </c>
      <c r="G34" s="1012" t="s">
        <v>36</v>
      </c>
      <c r="H34" s="1018" t="s">
        <v>36</v>
      </c>
      <c r="I34" s="1006" t="s">
        <v>36</v>
      </c>
      <c r="J34" s="1006" t="s">
        <v>36</v>
      </c>
      <c r="K34" s="1006" t="s">
        <v>36</v>
      </c>
      <c r="L34" s="1024" t="s">
        <v>36</v>
      </c>
      <c r="M34" s="1030" t="s">
        <v>36</v>
      </c>
      <c r="N34" s="1006" t="s">
        <v>36</v>
      </c>
      <c r="O34" s="1006" t="s">
        <v>36</v>
      </c>
      <c r="P34" s="1006" t="s">
        <v>36</v>
      </c>
      <c r="Q34" s="1012" t="s">
        <v>36</v>
      </c>
      <c r="R34" s="1018" t="s">
        <v>36</v>
      </c>
      <c r="S34" s="1006" t="s">
        <v>36</v>
      </c>
      <c r="T34" s="1006" t="s">
        <v>36</v>
      </c>
      <c r="U34" s="1006" t="s">
        <v>36</v>
      </c>
      <c r="V34" s="1006" t="s">
        <v>36</v>
      </c>
      <c r="W34" s="1006" t="s">
        <v>36</v>
      </c>
      <c r="X34" s="1006" t="s">
        <v>36</v>
      </c>
      <c r="Y34" s="1036" t="s">
        <v>36</v>
      </c>
      <c r="Z34" s="2045" t="s">
        <v>36</v>
      </c>
      <c r="AA34" s="1892"/>
      <c r="AB34" s="1892"/>
      <c r="AC34" s="1892"/>
      <c r="AD34" s="1892"/>
      <c r="AE34" s="1892"/>
      <c r="AF34" s="1892"/>
      <c r="AG34" s="1892"/>
      <c r="AH34" s="1892"/>
      <c r="AI34" s="1892"/>
      <c r="AJ34" s="1892"/>
      <c r="AK34" s="1892"/>
      <c r="AL34" s="1892"/>
      <c r="AM34" s="1892"/>
      <c r="AN34" s="1892"/>
      <c r="AO34" s="1892"/>
      <c r="AP34" s="1892"/>
      <c r="AQ34" s="1892"/>
      <c r="AR34" s="1892"/>
      <c r="AS34" s="1892"/>
      <c r="AT34" s="1892"/>
      <c r="AU34" s="1892"/>
      <c r="AV34" s="1892"/>
      <c r="AW34" s="1892"/>
      <c r="AX34" s="1892"/>
      <c r="AY34" s="1892"/>
      <c r="AZ34" s="215"/>
      <c r="BA34" s="2291"/>
      <c r="BB34" s="151" t="s">
        <v>49</v>
      </c>
      <c r="BC34" s="1042" t="s">
        <v>36</v>
      </c>
      <c r="BD34" s="1061" t="s">
        <v>36</v>
      </c>
      <c r="BE34" s="1061" t="s">
        <v>36</v>
      </c>
      <c r="BF34" s="1061" t="s">
        <v>36</v>
      </c>
      <c r="BG34" s="1081" t="s">
        <v>36</v>
      </c>
      <c r="BH34" s="1101" t="s">
        <v>36</v>
      </c>
      <c r="BI34" s="1061" t="s">
        <v>36</v>
      </c>
      <c r="BJ34" s="1061" t="s">
        <v>36</v>
      </c>
      <c r="BK34" s="1061" t="s">
        <v>36</v>
      </c>
      <c r="BL34" s="1081" t="s">
        <v>36</v>
      </c>
      <c r="BM34" s="1101" t="s">
        <v>36</v>
      </c>
      <c r="BN34" s="1061" t="s">
        <v>36</v>
      </c>
      <c r="BO34" s="1061" t="s">
        <v>36</v>
      </c>
      <c r="BP34" s="1061" t="s">
        <v>36</v>
      </c>
      <c r="BQ34" s="1081" t="s">
        <v>36</v>
      </c>
      <c r="BR34" s="1101" t="s">
        <v>36</v>
      </c>
      <c r="BS34" s="1061" t="s">
        <v>36</v>
      </c>
      <c r="BT34" s="1061" t="s">
        <v>36</v>
      </c>
      <c r="BU34" s="1061" t="s">
        <v>36</v>
      </c>
      <c r="BV34" s="1061" t="s">
        <v>36</v>
      </c>
      <c r="BW34" s="1061" t="s">
        <v>36</v>
      </c>
      <c r="BX34" s="1061" t="s">
        <v>36</v>
      </c>
      <c r="BY34" s="1120" t="s">
        <v>36</v>
      </c>
      <c r="BZ34" s="1120" t="s">
        <v>36</v>
      </c>
      <c r="CA34" s="1956"/>
      <c r="CB34" s="1956"/>
      <c r="CC34" s="1956"/>
      <c r="CD34" s="1956"/>
      <c r="CE34" s="1956"/>
      <c r="CF34" s="1956"/>
      <c r="CG34" s="1956"/>
      <c r="CH34" s="1956"/>
      <c r="CI34" s="1956"/>
      <c r="CJ34" s="1956"/>
      <c r="CK34" s="1956"/>
      <c r="CL34" s="1956"/>
      <c r="CM34" s="1956"/>
      <c r="CN34" s="1956"/>
      <c r="CO34" s="1956"/>
      <c r="CP34" s="1956"/>
      <c r="CQ34" s="1956"/>
      <c r="CR34" s="1956"/>
      <c r="CS34" s="1956"/>
      <c r="CT34" s="1956"/>
      <c r="CU34" s="1956"/>
      <c r="CV34" s="1956"/>
      <c r="CW34" s="1956"/>
      <c r="CX34" s="1956"/>
      <c r="CY34" s="1956"/>
      <c r="CZ34" s="1956"/>
    </row>
    <row r="35" s="135" customFormat="true" ht="15" customHeight="true" x14ac:dyDescent="0.2">
      <c r="A35" s="2408" t="s">
        <v>56</v>
      </c>
      <c r="B35" s="1388" t="s">
        <v>50</v>
      </c>
      <c r="C35" s="1416" t="s">
        <v>36</v>
      </c>
      <c r="D35" s="1426" t="s">
        <v>36</v>
      </c>
      <c r="E35" s="1426" t="s">
        <v>36</v>
      </c>
      <c r="F35" s="1426" t="s">
        <v>36</v>
      </c>
      <c r="G35" s="1436" t="s">
        <v>36</v>
      </c>
      <c r="H35" s="1446" t="s">
        <v>36</v>
      </c>
      <c r="I35" s="1426" t="s">
        <v>36</v>
      </c>
      <c r="J35" s="1426" t="s">
        <v>36</v>
      </c>
      <c r="K35" s="1426" t="s">
        <v>36</v>
      </c>
      <c r="L35" s="1456" t="s">
        <v>36</v>
      </c>
      <c r="M35" s="1464" t="s">
        <v>36</v>
      </c>
      <c r="N35" s="1426" t="s">
        <v>36</v>
      </c>
      <c r="O35" s="1426" t="s">
        <v>36</v>
      </c>
      <c r="P35" s="1426" t="s">
        <v>36</v>
      </c>
      <c r="Q35" s="1436" t="s">
        <v>36</v>
      </c>
      <c r="R35" s="1446" t="s">
        <v>36</v>
      </c>
      <c r="S35" s="1426" t="s">
        <v>36</v>
      </c>
      <c r="T35" s="1426" t="s">
        <v>36</v>
      </c>
      <c r="U35" s="1426" t="s">
        <v>36</v>
      </c>
      <c r="V35" s="1426" t="s">
        <v>36</v>
      </c>
      <c r="W35" s="1426" t="s">
        <v>36</v>
      </c>
      <c r="X35" s="1426" t="s">
        <v>36</v>
      </c>
      <c r="Y35" s="1426" t="s">
        <v>36</v>
      </c>
      <c r="Z35" s="2046" t="s">
        <v>36</v>
      </c>
      <c r="AA35" s="312"/>
      <c r="AB35" s="312"/>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633"/>
      <c r="BA35" s="2291" t="s">
        <v>56</v>
      </c>
      <c r="BB35" s="151" t="s">
        <v>50</v>
      </c>
      <c r="BC35" s="1042" t="s">
        <v>36</v>
      </c>
      <c r="BD35" s="1061" t="s">
        <v>36</v>
      </c>
      <c r="BE35" s="1061" t="s">
        <v>36</v>
      </c>
      <c r="BF35" s="1061" t="s">
        <v>36</v>
      </c>
      <c r="BG35" s="1081" t="s">
        <v>36</v>
      </c>
      <c r="BH35" s="1101" t="s">
        <v>36</v>
      </c>
      <c r="BI35" s="1061" t="s">
        <v>36</v>
      </c>
      <c r="BJ35" s="1061" t="s">
        <v>36</v>
      </c>
      <c r="BK35" s="1061" t="s">
        <v>36</v>
      </c>
      <c r="BL35" s="1081" t="s">
        <v>36</v>
      </c>
      <c r="BM35" s="1101" t="s">
        <v>36</v>
      </c>
      <c r="BN35" s="1061" t="s">
        <v>36</v>
      </c>
      <c r="BO35" s="1061" t="s">
        <v>36</v>
      </c>
      <c r="BP35" s="1061" t="s">
        <v>36</v>
      </c>
      <c r="BQ35" s="1081" t="s">
        <v>36</v>
      </c>
      <c r="BR35" s="1101" t="s">
        <v>36</v>
      </c>
      <c r="BS35" s="1061" t="s">
        <v>36</v>
      </c>
      <c r="BT35" s="1061" t="s">
        <v>36</v>
      </c>
      <c r="BU35" s="1061" t="s">
        <v>36</v>
      </c>
      <c r="BV35" s="1061" t="s">
        <v>36</v>
      </c>
      <c r="BW35" s="1061" t="s">
        <v>36</v>
      </c>
      <c r="BX35" s="1061" t="s">
        <v>36</v>
      </c>
      <c r="BY35" s="1120" t="s">
        <v>36</v>
      </c>
      <c r="BZ35" s="1120" t="s">
        <v>36</v>
      </c>
      <c r="CA35" s="1956"/>
      <c r="CB35" s="1956"/>
      <c r="CC35" s="1956"/>
      <c r="CD35" s="1956"/>
      <c r="CE35" s="1956"/>
      <c r="CF35" s="1956"/>
      <c r="CG35" s="1956"/>
      <c r="CH35" s="1956"/>
      <c r="CI35" s="1956"/>
      <c r="CJ35" s="1956"/>
      <c r="CK35" s="1956"/>
      <c r="CL35" s="1956"/>
      <c r="CM35" s="1956"/>
      <c r="CN35" s="1956"/>
      <c r="CO35" s="1956"/>
      <c r="CP35" s="1956"/>
      <c r="CQ35" s="1956"/>
      <c r="CR35" s="1956"/>
      <c r="CS35" s="1956"/>
      <c r="CT35" s="1956"/>
      <c r="CU35" s="1956"/>
      <c r="CV35" s="1956"/>
      <c r="CW35" s="1956"/>
      <c r="CX35" s="1956"/>
      <c r="CY35" s="1956"/>
      <c r="CZ35" s="1956"/>
    </row>
    <row r="36" s="135" customFormat="true" ht="15" customHeight="true" x14ac:dyDescent="0.2">
      <c r="A36" s="2408"/>
      <c r="B36" s="1388" t="s">
        <v>49</v>
      </c>
      <c r="C36" s="1416" t="s">
        <v>36</v>
      </c>
      <c r="D36" s="1426" t="s">
        <v>36</v>
      </c>
      <c r="E36" s="1426" t="s">
        <v>36</v>
      </c>
      <c r="F36" s="1426" t="s">
        <v>36</v>
      </c>
      <c r="G36" s="1436" t="s">
        <v>36</v>
      </c>
      <c r="H36" s="1446" t="s">
        <v>36</v>
      </c>
      <c r="I36" s="1426" t="s">
        <v>36</v>
      </c>
      <c r="J36" s="1426" t="s">
        <v>36</v>
      </c>
      <c r="K36" s="1426" t="s">
        <v>36</v>
      </c>
      <c r="L36" s="1456" t="s">
        <v>36</v>
      </c>
      <c r="M36" s="1464" t="s">
        <v>36</v>
      </c>
      <c r="N36" s="1426" t="s">
        <v>36</v>
      </c>
      <c r="O36" s="1426" t="s">
        <v>36</v>
      </c>
      <c r="P36" s="1426" t="s">
        <v>36</v>
      </c>
      <c r="Q36" s="1436" t="s">
        <v>36</v>
      </c>
      <c r="R36" s="1446" t="s">
        <v>36</v>
      </c>
      <c r="S36" s="1426" t="s">
        <v>36</v>
      </c>
      <c r="T36" s="1426" t="s">
        <v>36</v>
      </c>
      <c r="U36" s="1426" t="s">
        <v>36</v>
      </c>
      <c r="V36" s="1426" t="s">
        <v>36</v>
      </c>
      <c r="W36" s="1426" t="s">
        <v>36</v>
      </c>
      <c r="X36" s="1426" t="s">
        <v>36</v>
      </c>
      <c r="Y36" s="1426" t="s">
        <v>36</v>
      </c>
      <c r="Z36" s="2046" t="s">
        <v>36</v>
      </c>
      <c r="AA36" s="312"/>
      <c r="AB36" s="312"/>
      <c r="AC36" s="312"/>
      <c r="AD36" s="312"/>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633"/>
      <c r="BA36" s="2291"/>
      <c r="BB36" s="151" t="s">
        <v>49</v>
      </c>
      <c r="BC36" s="1042" t="s">
        <v>36</v>
      </c>
      <c r="BD36" s="1061" t="s">
        <v>36</v>
      </c>
      <c r="BE36" s="1061" t="s">
        <v>36</v>
      </c>
      <c r="BF36" s="1061" t="s">
        <v>36</v>
      </c>
      <c r="BG36" s="1081" t="s">
        <v>36</v>
      </c>
      <c r="BH36" s="1101" t="s">
        <v>36</v>
      </c>
      <c r="BI36" s="1061" t="s">
        <v>36</v>
      </c>
      <c r="BJ36" s="1061" t="s">
        <v>36</v>
      </c>
      <c r="BK36" s="1061" t="s">
        <v>36</v>
      </c>
      <c r="BL36" s="1081" t="s">
        <v>36</v>
      </c>
      <c r="BM36" s="1101" t="s">
        <v>36</v>
      </c>
      <c r="BN36" s="1061" t="s">
        <v>36</v>
      </c>
      <c r="BO36" s="1061" t="s">
        <v>36</v>
      </c>
      <c r="BP36" s="1061" t="s">
        <v>36</v>
      </c>
      <c r="BQ36" s="1081" t="s">
        <v>36</v>
      </c>
      <c r="BR36" s="1101" t="s">
        <v>36</v>
      </c>
      <c r="BS36" s="1061" t="s">
        <v>36</v>
      </c>
      <c r="BT36" s="1061" t="s">
        <v>36</v>
      </c>
      <c r="BU36" s="1061" t="s">
        <v>36</v>
      </c>
      <c r="BV36" s="1061" t="s">
        <v>36</v>
      </c>
      <c r="BW36" s="1061" t="s">
        <v>36</v>
      </c>
      <c r="BX36" s="1061" t="s">
        <v>36</v>
      </c>
      <c r="BY36" s="1120" t="s">
        <v>36</v>
      </c>
      <c r="BZ36" s="1120" t="s">
        <v>36</v>
      </c>
      <c r="CA36" s="1956"/>
      <c r="CB36" s="1956"/>
      <c r="CC36" s="1956"/>
      <c r="CD36" s="1956"/>
      <c r="CE36" s="1956"/>
      <c r="CF36" s="1956"/>
      <c r="CG36" s="1956"/>
      <c r="CH36" s="1956"/>
      <c r="CI36" s="1956"/>
      <c r="CJ36" s="1956"/>
      <c r="CK36" s="1956"/>
      <c r="CL36" s="1956"/>
      <c r="CM36" s="1956"/>
      <c r="CN36" s="1956"/>
      <c r="CO36" s="1956"/>
      <c r="CP36" s="1956"/>
      <c r="CQ36" s="1956"/>
      <c r="CR36" s="1956"/>
      <c r="CS36" s="1956"/>
      <c r="CT36" s="1956"/>
      <c r="CU36" s="1956"/>
      <c r="CV36" s="1956"/>
      <c r="CW36" s="1956"/>
      <c r="CX36" s="1956"/>
      <c r="CY36" s="1956"/>
      <c r="CZ36" s="1956"/>
    </row>
    <row r="37" s="135" customFormat="true" ht="15" customHeight="true" x14ac:dyDescent="0.2">
      <c r="A37" s="2408" t="s">
        <v>149</v>
      </c>
      <c r="B37" s="1388" t="s">
        <v>50</v>
      </c>
      <c r="C37" s="1416" t="s">
        <v>36</v>
      </c>
      <c r="D37" s="1426" t="s">
        <v>36</v>
      </c>
      <c r="E37" s="1426" t="s">
        <v>36</v>
      </c>
      <c r="F37" s="1426" t="s">
        <v>36</v>
      </c>
      <c r="G37" s="1436" t="s">
        <v>36</v>
      </c>
      <c r="H37" s="1446" t="s">
        <v>36</v>
      </c>
      <c r="I37" s="1426" t="s">
        <v>36</v>
      </c>
      <c r="J37" s="1426" t="s">
        <v>36</v>
      </c>
      <c r="K37" s="1426" t="s">
        <v>36</v>
      </c>
      <c r="L37" s="1456" t="s">
        <v>36</v>
      </c>
      <c r="M37" s="1464" t="s">
        <v>36</v>
      </c>
      <c r="N37" s="1426" t="s">
        <v>36</v>
      </c>
      <c r="O37" s="1426" t="s">
        <v>36</v>
      </c>
      <c r="P37" s="1426" t="s">
        <v>36</v>
      </c>
      <c r="Q37" s="1436" t="s">
        <v>36</v>
      </c>
      <c r="R37" s="1446" t="s">
        <v>36</v>
      </c>
      <c r="S37" s="1426" t="s">
        <v>36</v>
      </c>
      <c r="T37" s="1426" t="s">
        <v>36</v>
      </c>
      <c r="U37" s="1426" t="s">
        <v>36</v>
      </c>
      <c r="V37" s="1426" t="s">
        <v>36</v>
      </c>
      <c r="W37" s="1426" t="s">
        <v>36</v>
      </c>
      <c r="X37" s="1426" t="s">
        <v>36</v>
      </c>
      <c r="Y37" s="1426" t="s">
        <v>36</v>
      </c>
      <c r="Z37" s="2046" t="s">
        <v>36</v>
      </c>
      <c r="AA37" s="312"/>
      <c r="AB37" s="312"/>
      <c r="AC37" s="312"/>
      <c r="AD37" s="312"/>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633"/>
      <c r="BA37" s="2291" t="s">
        <v>125</v>
      </c>
      <c r="BB37" s="151" t="s">
        <v>50</v>
      </c>
      <c r="BC37" s="1042" t="s">
        <v>36</v>
      </c>
      <c r="BD37" s="1061" t="s">
        <v>36</v>
      </c>
      <c r="BE37" s="1061" t="s">
        <v>36</v>
      </c>
      <c r="BF37" s="1061" t="s">
        <v>36</v>
      </c>
      <c r="BG37" s="1081" t="s">
        <v>36</v>
      </c>
      <c r="BH37" s="1101" t="s">
        <v>36</v>
      </c>
      <c r="BI37" s="1061" t="s">
        <v>36</v>
      </c>
      <c r="BJ37" s="1061" t="s">
        <v>36</v>
      </c>
      <c r="BK37" s="1061" t="s">
        <v>36</v>
      </c>
      <c r="BL37" s="1081" t="s">
        <v>36</v>
      </c>
      <c r="BM37" s="1101" t="s">
        <v>36</v>
      </c>
      <c r="BN37" s="1061" t="s">
        <v>36</v>
      </c>
      <c r="BO37" s="1061" t="s">
        <v>36</v>
      </c>
      <c r="BP37" s="1061" t="s">
        <v>36</v>
      </c>
      <c r="BQ37" s="1081" t="s">
        <v>36</v>
      </c>
      <c r="BR37" s="1101" t="s">
        <v>36</v>
      </c>
      <c r="BS37" s="1061" t="s">
        <v>36</v>
      </c>
      <c r="BT37" s="1061" t="s">
        <v>36</v>
      </c>
      <c r="BU37" s="1061" t="s">
        <v>36</v>
      </c>
      <c r="BV37" s="1061" t="s">
        <v>36</v>
      </c>
      <c r="BW37" s="1061" t="s">
        <v>36</v>
      </c>
      <c r="BX37" s="1061" t="s">
        <v>36</v>
      </c>
      <c r="BY37" s="1120" t="s">
        <v>36</v>
      </c>
      <c r="BZ37" s="1120" t="s">
        <v>36</v>
      </c>
      <c r="CA37" s="1956"/>
      <c r="CB37" s="1956"/>
      <c r="CC37" s="1956"/>
      <c r="CD37" s="1956"/>
      <c r="CE37" s="1956"/>
      <c r="CF37" s="1956"/>
      <c r="CG37" s="1956"/>
      <c r="CH37" s="1956"/>
      <c r="CI37" s="1956"/>
      <c r="CJ37" s="1956"/>
      <c r="CK37" s="1956"/>
      <c r="CL37" s="1956"/>
      <c r="CM37" s="1956"/>
      <c r="CN37" s="1956"/>
      <c r="CO37" s="1956"/>
      <c r="CP37" s="1956"/>
      <c r="CQ37" s="1956"/>
      <c r="CR37" s="1956"/>
      <c r="CS37" s="1956"/>
      <c r="CT37" s="1956"/>
      <c r="CU37" s="1956"/>
      <c r="CV37" s="1956"/>
      <c r="CW37" s="1956"/>
      <c r="CX37" s="1956"/>
      <c r="CY37" s="1956"/>
      <c r="CZ37" s="1956"/>
    </row>
    <row r="38" s="135" customFormat="true" ht="15" customHeight="true" x14ac:dyDescent="0.2">
      <c r="A38" s="2408"/>
      <c r="B38" s="1388" t="s">
        <v>49</v>
      </c>
      <c r="C38" s="1416" t="s">
        <v>36</v>
      </c>
      <c r="D38" s="1426" t="s">
        <v>36</v>
      </c>
      <c r="E38" s="1426" t="s">
        <v>36</v>
      </c>
      <c r="F38" s="1426" t="s">
        <v>36</v>
      </c>
      <c r="G38" s="1436" t="s">
        <v>36</v>
      </c>
      <c r="H38" s="1446" t="s">
        <v>36</v>
      </c>
      <c r="I38" s="1426" t="s">
        <v>36</v>
      </c>
      <c r="J38" s="1426" t="s">
        <v>36</v>
      </c>
      <c r="K38" s="1426" t="s">
        <v>36</v>
      </c>
      <c r="L38" s="1456" t="s">
        <v>36</v>
      </c>
      <c r="M38" s="1464" t="s">
        <v>36</v>
      </c>
      <c r="N38" s="1426" t="s">
        <v>36</v>
      </c>
      <c r="O38" s="1426" t="s">
        <v>36</v>
      </c>
      <c r="P38" s="1426" t="s">
        <v>36</v>
      </c>
      <c r="Q38" s="1436" t="s">
        <v>36</v>
      </c>
      <c r="R38" s="1446" t="s">
        <v>36</v>
      </c>
      <c r="S38" s="1426" t="s">
        <v>36</v>
      </c>
      <c r="T38" s="1426" t="s">
        <v>36</v>
      </c>
      <c r="U38" s="1426" t="s">
        <v>36</v>
      </c>
      <c r="V38" s="1426" t="s">
        <v>36</v>
      </c>
      <c r="W38" s="1426" t="s">
        <v>36</v>
      </c>
      <c r="X38" s="1426" t="s">
        <v>36</v>
      </c>
      <c r="Y38" s="1426" t="s">
        <v>36</v>
      </c>
      <c r="Z38" s="2046" t="s">
        <v>36</v>
      </c>
      <c r="AA38" s="312"/>
      <c r="AB38" s="312"/>
      <c r="AC38" s="312"/>
      <c r="AD38" s="312"/>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633"/>
      <c r="BA38" s="2291"/>
      <c r="BB38" s="151" t="s">
        <v>49</v>
      </c>
      <c r="BC38" s="1042" t="s">
        <v>36</v>
      </c>
      <c r="BD38" s="1061" t="s">
        <v>36</v>
      </c>
      <c r="BE38" s="1061" t="s">
        <v>36</v>
      </c>
      <c r="BF38" s="1061" t="s">
        <v>36</v>
      </c>
      <c r="BG38" s="1081" t="s">
        <v>36</v>
      </c>
      <c r="BH38" s="1101" t="s">
        <v>36</v>
      </c>
      <c r="BI38" s="1061" t="s">
        <v>36</v>
      </c>
      <c r="BJ38" s="1061" t="s">
        <v>36</v>
      </c>
      <c r="BK38" s="1061" t="s">
        <v>36</v>
      </c>
      <c r="BL38" s="1081" t="s">
        <v>36</v>
      </c>
      <c r="BM38" s="1101" t="s">
        <v>36</v>
      </c>
      <c r="BN38" s="1061" t="s">
        <v>36</v>
      </c>
      <c r="BO38" s="1061" t="s">
        <v>36</v>
      </c>
      <c r="BP38" s="1061" t="s">
        <v>36</v>
      </c>
      <c r="BQ38" s="1081" t="s">
        <v>36</v>
      </c>
      <c r="BR38" s="1101" t="s">
        <v>36</v>
      </c>
      <c r="BS38" s="1061" t="s">
        <v>36</v>
      </c>
      <c r="BT38" s="1061" t="s">
        <v>36</v>
      </c>
      <c r="BU38" s="1061" t="s">
        <v>36</v>
      </c>
      <c r="BV38" s="1061" t="s">
        <v>36</v>
      </c>
      <c r="BW38" s="1061" t="s">
        <v>36</v>
      </c>
      <c r="BX38" s="1061" t="s">
        <v>36</v>
      </c>
      <c r="BY38" s="1120" t="s">
        <v>36</v>
      </c>
      <c r="BZ38" s="1120" t="s">
        <v>36</v>
      </c>
      <c r="CA38" s="1956"/>
      <c r="CB38" s="1956"/>
      <c r="CC38" s="1956"/>
      <c r="CD38" s="1956"/>
      <c r="CE38" s="1956"/>
      <c r="CF38" s="1956"/>
      <c r="CG38" s="1956"/>
      <c r="CH38" s="1956"/>
      <c r="CI38" s="1956"/>
      <c r="CJ38" s="1956"/>
      <c r="CK38" s="1956"/>
      <c r="CL38" s="1956"/>
      <c r="CM38" s="1956"/>
      <c r="CN38" s="1956"/>
      <c r="CO38" s="1956"/>
      <c r="CP38" s="1956"/>
      <c r="CQ38" s="1956"/>
      <c r="CR38" s="1956"/>
      <c r="CS38" s="1956"/>
      <c r="CT38" s="1956"/>
      <c r="CU38" s="1956"/>
      <c r="CV38" s="1956"/>
      <c r="CW38" s="1956"/>
      <c r="CX38" s="1956"/>
      <c r="CY38" s="1956"/>
      <c r="CZ38" s="1956"/>
    </row>
    <row r="39" s="130" customFormat="true" ht="15" customHeight="true" x14ac:dyDescent="0.2">
      <c r="A39" s="2256" t="s">
        <v>122</v>
      </c>
      <c r="B39" s="249" t="s">
        <v>50</v>
      </c>
      <c r="C39" s="1000" t="s">
        <v>36</v>
      </c>
      <c r="D39" s="1006" t="s">
        <v>36</v>
      </c>
      <c r="E39" s="1006" t="s">
        <v>36</v>
      </c>
      <c r="F39" s="1006" t="s">
        <v>36</v>
      </c>
      <c r="G39" s="1012" t="s">
        <v>36</v>
      </c>
      <c r="H39" s="1018" t="s">
        <v>36</v>
      </c>
      <c r="I39" s="1006" t="s">
        <v>36</v>
      </c>
      <c r="J39" s="1006" t="s">
        <v>36</v>
      </c>
      <c r="K39" s="1006" t="s">
        <v>36</v>
      </c>
      <c r="L39" s="1024" t="s">
        <v>36</v>
      </c>
      <c r="M39" s="1030" t="s">
        <v>36</v>
      </c>
      <c r="N39" s="1006" t="s">
        <v>36</v>
      </c>
      <c r="O39" s="1006" t="s">
        <v>36</v>
      </c>
      <c r="P39" s="1006" t="s">
        <v>36</v>
      </c>
      <c r="Q39" s="1012" t="s">
        <v>36</v>
      </c>
      <c r="R39" s="1018" t="s">
        <v>36</v>
      </c>
      <c r="S39" s="1006" t="s">
        <v>36</v>
      </c>
      <c r="T39" s="1006" t="s">
        <v>36</v>
      </c>
      <c r="U39" s="1006" t="s">
        <v>36</v>
      </c>
      <c r="V39" s="1006" t="s">
        <v>36</v>
      </c>
      <c r="W39" s="1006" t="s">
        <v>36</v>
      </c>
      <c r="X39" s="1006" t="s">
        <v>36</v>
      </c>
      <c r="Y39" s="1036" t="s">
        <v>36</v>
      </c>
      <c r="Z39" s="2045" t="s">
        <v>36</v>
      </c>
      <c r="AA39" s="1892"/>
      <c r="AB39" s="1892"/>
      <c r="AC39" s="1892"/>
      <c r="AD39" s="1892"/>
      <c r="AE39" s="1892"/>
      <c r="AF39" s="1892"/>
      <c r="AG39" s="1892"/>
      <c r="AH39" s="1892"/>
      <c r="AI39" s="1892"/>
      <c r="AJ39" s="1892"/>
      <c r="AK39" s="1892"/>
      <c r="AL39" s="1892"/>
      <c r="AM39" s="1892"/>
      <c r="AN39" s="1892"/>
      <c r="AO39" s="1892"/>
      <c r="AP39" s="1892"/>
      <c r="AQ39" s="1892"/>
      <c r="AR39" s="1892"/>
      <c r="AS39" s="1892"/>
      <c r="AT39" s="1892"/>
      <c r="AU39" s="1892"/>
      <c r="AV39" s="1892"/>
      <c r="AW39" s="1892"/>
      <c r="AX39" s="1892"/>
      <c r="AY39" s="1892"/>
      <c r="AZ39" s="215"/>
      <c r="BA39" s="2291" t="s">
        <v>122</v>
      </c>
      <c r="BB39" s="151" t="s">
        <v>50</v>
      </c>
      <c r="BC39" s="1042" t="s">
        <v>36</v>
      </c>
      <c r="BD39" s="1061" t="s">
        <v>36</v>
      </c>
      <c r="BE39" s="1061" t="s">
        <v>36</v>
      </c>
      <c r="BF39" s="1061" t="s">
        <v>36</v>
      </c>
      <c r="BG39" s="1081" t="s">
        <v>36</v>
      </c>
      <c r="BH39" s="1101" t="s">
        <v>36</v>
      </c>
      <c r="BI39" s="1061" t="s">
        <v>36</v>
      </c>
      <c r="BJ39" s="1061" t="s">
        <v>36</v>
      </c>
      <c r="BK39" s="1061" t="s">
        <v>36</v>
      </c>
      <c r="BL39" s="1081" t="s">
        <v>36</v>
      </c>
      <c r="BM39" s="1101" t="s">
        <v>36</v>
      </c>
      <c r="BN39" s="1061" t="s">
        <v>36</v>
      </c>
      <c r="BO39" s="1061" t="s">
        <v>36</v>
      </c>
      <c r="BP39" s="1061" t="s">
        <v>36</v>
      </c>
      <c r="BQ39" s="1081" t="s">
        <v>36</v>
      </c>
      <c r="BR39" s="1101" t="s">
        <v>36</v>
      </c>
      <c r="BS39" s="1061" t="s">
        <v>36</v>
      </c>
      <c r="BT39" s="1061" t="s">
        <v>36</v>
      </c>
      <c r="BU39" s="1061" t="s">
        <v>36</v>
      </c>
      <c r="BV39" s="1061" t="s">
        <v>36</v>
      </c>
      <c r="BW39" s="1061" t="s">
        <v>36</v>
      </c>
      <c r="BX39" s="1061" t="s">
        <v>36</v>
      </c>
      <c r="BY39" s="1120" t="s">
        <v>36</v>
      </c>
      <c r="BZ39" s="1120" t="s">
        <v>36</v>
      </c>
      <c r="CA39" s="1956"/>
      <c r="CB39" s="1956"/>
      <c r="CC39" s="1956"/>
      <c r="CD39" s="1956"/>
      <c r="CE39" s="1956"/>
      <c r="CF39" s="1956"/>
      <c r="CG39" s="1956"/>
      <c r="CH39" s="1956"/>
      <c r="CI39" s="1956"/>
      <c r="CJ39" s="1956"/>
      <c r="CK39" s="1956"/>
      <c r="CL39" s="1956"/>
      <c r="CM39" s="1956"/>
      <c r="CN39" s="1956"/>
      <c r="CO39" s="1956"/>
      <c r="CP39" s="1956"/>
      <c r="CQ39" s="1956"/>
      <c r="CR39" s="1956"/>
      <c r="CS39" s="1956"/>
      <c r="CT39" s="1956"/>
      <c r="CU39" s="1956"/>
      <c r="CV39" s="1956"/>
      <c r="CW39" s="1956"/>
      <c r="CX39" s="1956"/>
      <c r="CY39" s="1956"/>
      <c r="CZ39" s="1956"/>
    </row>
    <row r="40" s="130" customFormat="true" ht="15" customHeight="true" x14ac:dyDescent="0.2">
      <c r="A40" s="2256"/>
      <c r="B40" s="249" t="s">
        <v>49</v>
      </c>
      <c r="C40" s="1000" t="s">
        <v>36</v>
      </c>
      <c r="D40" s="1006" t="s">
        <v>36</v>
      </c>
      <c r="E40" s="1006" t="s">
        <v>36</v>
      </c>
      <c r="F40" s="1006" t="s">
        <v>36</v>
      </c>
      <c r="G40" s="1012" t="s">
        <v>36</v>
      </c>
      <c r="H40" s="1018" t="s">
        <v>36</v>
      </c>
      <c r="I40" s="1006" t="s">
        <v>36</v>
      </c>
      <c r="J40" s="1006" t="s">
        <v>36</v>
      </c>
      <c r="K40" s="1006" t="s">
        <v>36</v>
      </c>
      <c r="L40" s="1024" t="s">
        <v>36</v>
      </c>
      <c r="M40" s="1030" t="s">
        <v>36</v>
      </c>
      <c r="N40" s="1006" t="s">
        <v>36</v>
      </c>
      <c r="O40" s="1006" t="s">
        <v>36</v>
      </c>
      <c r="P40" s="1006" t="s">
        <v>36</v>
      </c>
      <c r="Q40" s="1012" t="s">
        <v>36</v>
      </c>
      <c r="R40" s="1018" t="s">
        <v>36</v>
      </c>
      <c r="S40" s="1006" t="s">
        <v>36</v>
      </c>
      <c r="T40" s="1006" t="s">
        <v>36</v>
      </c>
      <c r="U40" s="1006" t="s">
        <v>36</v>
      </c>
      <c r="V40" s="1006" t="s">
        <v>36</v>
      </c>
      <c r="W40" s="1006" t="s">
        <v>36</v>
      </c>
      <c r="X40" s="1006" t="s">
        <v>36</v>
      </c>
      <c r="Y40" s="1036" t="s">
        <v>36</v>
      </c>
      <c r="Z40" s="2045" t="s">
        <v>36</v>
      </c>
      <c r="AA40" s="1892"/>
      <c r="AB40" s="1892"/>
      <c r="AC40" s="1892"/>
      <c r="AD40" s="1892"/>
      <c r="AE40" s="1892"/>
      <c r="AF40" s="1892"/>
      <c r="AG40" s="1892"/>
      <c r="AH40" s="1892"/>
      <c r="AI40" s="1892"/>
      <c r="AJ40" s="1892"/>
      <c r="AK40" s="1892"/>
      <c r="AL40" s="1892"/>
      <c r="AM40" s="1892"/>
      <c r="AN40" s="1892"/>
      <c r="AO40" s="1892"/>
      <c r="AP40" s="1892"/>
      <c r="AQ40" s="1892"/>
      <c r="AR40" s="1892"/>
      <c r="AS40" s="1892"/>
      <c r="AT40" s="1892"/>
      <c r="AU40" s="1892"/>
      <c r="AV40" s="1892"/>
      <c r="AW40" s="1892"/>
      <c r="AX40" s="1892"/>
      <c r="AY40" s="1892"/>
      <c r="AZ40" s="215"/>
      <c r="BA40" s="2291"/>
      <c r="BB40" s="151" t="s">
        <v>49</v>
      </c>
      <c r="BC40" s="1042" t="s">
        <v>36</v>
      </c>
      <c r="BD40" s="1061" t="s">
        <v>36</v>
      </c>
      <c r="BE40" s="1061" t="s">
        <v>36</v>
      </c>
      <c r="BF40" s="1061" t="s">
        <v>36</v>
      </c>
      <c r="BG40" s="1081" t="s">
        <v>36</v>
      </c>
      <c r="BH40" s="1101" t="s">
        <v>36</v>
      </c>
      <c r="BI40" s="1061" t="s">
        <v>36</v>
      </c>
      <c r="BJ40" s="1061" t="s">
        <v>36</v>
      </c>
      <c r="BK40" s="1061" t="s">
        <v>36</v>
      </c>
      <c r="BL40" s="1081" t="s">
        <v>36</v>
      </c>
      <c r="BM40" s="1101" t="s">
        <v>36</v>
      </c>
      <c r="BN40" s="1061" t="s">
        <v>36</v>
      </c>
      <c r="BO40" s="1061" t="s">
        <v>36</v>
      </c>
      <c r="BP40" s="1061" t="s">
        <v>36</v>
      </c>
      <c r="BQ40" s="1081" t="s">
        <v>36</v>
      </c>
      <c r="BR40" s="1101" t="s">
        <v>36</v>
      </c>
      <c r="BS40" s="1061" t="s">
        <v>36</v>
      </c>
      <c r="BT40" s="1061" t="s">
        <v>36</v>
      </c>
      <c r="BU40" s="1061" t="s">
        <v>36</v>
      </c>
      <c r="BV40" s="1061" t="s">
        <v>36</v>
      </c>
      <c r="BW40" s="1061" t="s">
        <v>36</v>
      </c>
      <c r="BX40" s="1061" t="s">
        <v>36</v>
      </c>
      <c r="BY40" s="1120" t="s">
        <v>36</v>
      </c>
      <c r="BZ40" s="1120" t="s">
        <v>36</v>
      </c>
      <c r="CA40" s="1956"/>
      <c r="CB40" s="1956"/>
      <c r="CC40" s="1956"/>
      <c r="CD40" s="1956"/>
      <c r="CE40" s="1956"/>
      <c r="CF40" s="1956"/>
      <c r="CG40" s="1956"/>
      <c r="CH40" s="1956"/>
      <c r="CI40" s="1956"/>
      <c r="CJ40" s="1956"/>
      <c r="CK40" s="1956"/>
      <c r="CL40" s="1956"/>
      <c r="CM40" s="1956"/>
      <c r="CN40" s="1956"/>
      <c r="CO40" s="1956"/>
      <c r="CP40" s="1956"/>
      <c r="CQ40" s="1956"/>
      <c r="CR40" s="1956"/>
      <c r="CS40" s="1956"/>
      <c r="CT40" s="1956"/>
      <c r="CU40" s="1956"/>
      <c r="CV40" s="1956"/>
      <c r="CW40" s="1956"/>
      <c r="CX40" s="1956"/>
      <c r="CY40" s="1956"/>
      <c r="CZ40" s="1956"/>
    </row>
    <row r="41" s="135" customFormat="true" ht="15" customHeight="true" x14ac:dyDescent="0.2">
      <c r="A41" s="2408" t="s">
        <v>57</v>
      </c>
      <c r="B41" s="1388" t="s">
        <v>50</v>
      </c>
      <c r="C41" s="1416" t="s">
        <v>36</v>
      </c>
      <c r="D41" s="1426" t="s">
        <v>36</v>
      </c>
      <c r="E41" s="1426" t="s">
        <v>36</v>
      </c>
      <c r="F41" s="1426" t="s">
        <v>36</v>
      </c>
      <c r="G41" s="1436" t="s">
        <v>36</v>
      </c>
      <c r="H41" s="1446" t="s">
        <v>36</v>
      </c>
      <c r="I41" s="1426" t="s">
        <v>36</v>
      </c>
      <c r="J41" s="1426" t="s">
        <v>36</v>
      </c>
      <c r="K41" s="1426" t="s">
        <v>36</v>
      </c>
      <c r="L41" s="1456" t="s">
        <v>36</v>
      </c>
      <c r="M41" s="1464" t="s">
        <v>36</v>
      </c>
      <c r="N41" s="1426" t="s">
        <v>36</v>
      </c>
      <c r="O41" s="1426" t="s">
        <v>36</v>
      </c>
      <c r="P41" s="1426" t="s">
        <v>36</v>
      </c>
      <c r="Q41" s="1436" t="s">
        <v>36</v>
      </c>
      <c r="R41" s="1446" t="s">
        <v>36</v>
      </c>
      <c r="S41" s="1426" t="s">
        <v>36</v>
      </c>
      <c r="T41" s="1426" t="s">
        <v>36</v>
      </c>
      <c r="U41" s="1426" t="s">
        <v>36</v>
      </c>
      <c r="V41" s="1426" t="s">
        <v>36</v>
      </c>
      <c r="W41" s="1426" t="s">
        <v>36</v>
      </c>
      <c r="X41" s="1426" t="s">
        <v>36</v>
      </c>
      <c r="Y41" s="1426" t="s">
        <v>36</v>
      </c>
      <c r="Z41" s="2046" t="s">
        <v>36</v>
      </c>
      <c r="AA41" s="312"/>
      <c r="AB41" s="312"/>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633"/>
      <c r="BA41" s="2291" t="s">
        <v>57</v>
      </c>
      <c r="BB41" s="151" t="s">
        <v>50</v>
      </c>
      <c r="BC41" s="1042" t="s">
        <v>36</v>
      </c>
      <c r="BD41" s="1061" t="s">
        <v>36</v>
      </c>
      <c r="BE41" s="1061" t="s">
        <v>36</v>
      </c>
      <c r="BF41" s="1061" t="s">
        <v>36</v>
      </c>
      <c r="BG41" s="1081" t="s">
        <v>36</v>
      </c>
      <c r="BH41" s="1101" t="s">
        <v>36</v>
      </c>
      <c r="BI41" s="1061" t="s">
        <v>36</v>
      </c>
      <c r="BJ41" s="1061" t="s">
        <v>36</v>
      </c>
      <c r="BK41" s="1061" t="s">
        <v>36</v>
      </c>
      <c r="BL41" s="1081" t="s">
        <v>36</v>
      </c>
      <c r="BM41" s="1101" t="s">
        <v>36</v>
      </c>
      <c r="BN41" s="1061" t="s">
        <v>36</v>
      </c>
      <c r="BO41" s="1061" t="s">
        <v>36</v>
      </c>
      <c r="BP41" s="1061" t="s">
        <v>36</v>
      </c>
      <c r="BQ41" s="1081" t="s">
        <v>36</v>
      </c>
      <c r="BR41" s="1101" t="s">
        <v>36</v>
      </c>
      <c r="BS41" s="1061" t="s">
        <v>36</v>
      </c>
      <c r="BT41" s="1061" t="s">
        <v>36</v>
      </c>
      <c r="BU41" s="1061" t="s">
        <v>36</v>
      </c>
      <c r="BV41" s="1061" t="s">
        <v>36</v>
      </c>
      <c r="BW41" s="1061" t="s">
        <v>36</v>
      </c>
      <c r="BX41" s="1061" t="s">
        <v>36</v>
      </c>
      <c r="BY41" s="1120" t="s">
        <v>36</v>
      </c>
      <c r="BZ41" s="1120" t="s">
        <v>36</v>
      </c>
      <c r="CA41" s="1956"/>
      <c r="CB41" s="1956"/>
      <c r="CC41" s="1956"/>
      <c r="CD41" s="1956"/>
      <c r="CE41" s="1956"/>
      <c r="CF41" s="1956"/>
      <c r="CG41" s="1956"/>
      <c r="CH41" s="1956"/>
      <c r="CI41" s="1956"/>
      <c r="CJ41" s="1956"/>
      <c r="CK41" s="1956"/>
      <c r="CL41" s="1956"/>
      <c r="CM41" s="1956"/>
      <c r="CN41" s="1956"/>
      <c r="CO41" s="1956"/>
      <c r="CP41" s="1956"/>
      <c r="CQ41" s="1956"/>
      <c r="CR41" s="1956"/>
      <c r="CS41" s="1956"/>
      <c r="CT41" s="1956"/>
      <c r="CU41" s="1956"/>
      <c r="CV41" s="1956"/>
      <c r="CW41" s="1956"/>
      <c r="CX41" s="1956"/>
      <c r="CY41" s="1956"/>
      <c r="CZ41" s="1956"/>
    </row>
    <row r="42" s="135" customFormat="true" ht="15" customHeight="true" x14ac:dyDescent="0.2">
      <c r="A42" s="2408"/>
      <c r="B42" s="1388" t="s">
        <v>49</v>
      </c>
      <c r="C42" s="1416" t="s">
        <v>36</v>
      </c>
      <c r="D42" s="1426" t="s">
        <v>36</v>
      </c>
      <c r="E42" s="1426" t="s">
        <v>36</v>
      </c>
      <c r="F42" s="1426" t="s">
        <v>36</v>
      </c>
      <c r="G42" s="1436" t="s">
        <v>36</v>
      </c>
      <c r="H42" s="1446" t="s">
        <v>36</v>
      </c>
      <c r="I42" s="1426" t="s">
        <v>36</v>
      </c>
      <c r="J42" s="1426" t="s">
        <v>36</v>
      </c>
      <c r="K42" s="1426" t="s">
        <v>36</v>
      </c>
      <c r="L42" s="1456" t="s">
        <v>36</v>
      </c>
      <c r="M42" s="1464" t="s">
        <v>36</v>
      </c>
      <c r="N42" s="1426" t="s">
        <v>36</v>
      </c>
      <c r="O42" s="1426" t="s">
        <v>36</v>
      </c>
      <c r="P42" s="1426" t="s">
        <v>36</v>
      </c>
      <c r="Q42" s="1436" t="s">
        <v>36</v>
      </c>
      <c r="R42" s="1446" t="s">
        <v>36</v>
      </c>
      <c r="S42" s="1426" t="s">
        <v>36</v>
      </c>
      <c r="T42" s="1426" t="s">
        <v>36</v>
      </c>
      <c r="U42" s="1426" t="s">
        <v>36</v>
      </c>
      <c r="V42" s="1426" t="s">
        <v>36</v>
      </c>
      <c r="W42" s="1426" t="s">
        <v>36</v>
      </c>
      <c r="X42" s="1426" t="s">
        <v>36</v>
      </c>
      <c r="Y42" s="1426" t="s">
        <v>36</v>
      </c>
      <c r="Z42" s="2046" t="s">
        <v>36</v>
      </c>
      <c r="AA42" s="312"/>
      <c r="AB42" s="312"/>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633"/>
      <c r="BA42" s="2291"/>
      <c r="BB42" s="151" t="s">
        <v>49</v>
      </c>
      <c r="BC42" s="1042" t="s">
        <v>36</v>
      </c>
      <c r="BD42" s="1061" t="s">
        <v>36</v>
      </c>
      <c r="BE42" s="1061" t="s">
        <v>36</v>
      </c>
      <c r="BF42" s="1061" t="s">
        <v>36</v>
      </c>
      <c r="BG42" s="1081" t="s">
        <v>36</v>
      </c>
      <c r="BH42" s="1101" t="s">
        <v>36</v>
      </c>
      <c r="BI42" s="1061" t="s">
        <v>36</v>
      </c>
      <c r="BJ42" s="1061" t="s">
        <v>36</v>
      </c>
      <c r="BK42" s="1061" t="s">
        <v>36</v>
      </c>
      <c r="BL42" s="1081" t="s">
        <v>36</v>
      </c>
      <c r="BM42" s="1101" t="s">
        <v>36</v>
      </c>
      <c r="BN42" s="1061" t="s">
        <v>36</v>
      </c>
      <c r="BO42" s="1061" t="s">
        <v>36</v>
      </c>
      <c r="BP42" s="1061" t="s">
        <v>36</v>
      </c>
      <c r="BQ42" s="1081" t="s">
        <v>36</v>
      </c>
      <c r="BR42" s="1101" t="s">
        <v>36</v>
      </c>
      <c r="BS42" s="1061" t="s">
        <v>36</v>
      </c>
      <c r="BT42" s="1061" t="s">
        <v>36</v>
      </c>
      <c r="BU42" s="1061" t="s">
        <v>36</v>
      </c>
      <c r="BV42" s="1061" t="s">
        <v>36</v>
      </c>
      <c r="BW42" s="1061" t="s">
        <v>36</v>
      </c>
      <c r="BX42" s="1061" t="s">
        <v>36</v>
      </c>
      <c r="BY42" s="1120" t="s">
        <v>36</v>
      </c>
      <c r="BZ42" s="1120" t="s">
        <v>36</v>
      </c>
      <c r="CA42" s="1956"/>
      <c r="CB42" s="1956"/>
      <c r="CC42" s="1956"/>
      <c r="CD42" s="1956"/>
      <c r="CE42" s="1956"/>
      <c r="CF42" s="1956"/>
      <c r="CG42" s="1956"/>
      <c r="CH42" s="1956"/>
      <c r="CI42" s="1956"/>
      <c r="CJ42" s="1956"/>
      <c r="CK42" s="1956"/>
      <c r="CL42" s="1956"/>
      <c r="CM42" s="1956"/>
      <c r="CN42" s="1956"/>
      <c r="CO42" s="1956"/>
      <c r="CP42" s="1956"/>
      <c r="CQ42" s="1956"/>
      <c r="CR42" s="1956"/>
      <c r="CS42" s="1956"/>
      <c r="CT42" s="1956"/>
      <c r="CU42" s="1956"/>
      <c r="CV42" s="1956"/>
      <c r="CW42" s="1956"/>
      <c r="CX42" s="1956"/>
      <c r="CY42" s="1956"/>
      <c r="CZ42" s="1956"/>
    </row>
    <row r="43" s="135" customFormat="true" ht="15" customHeight="true" x14ac:dyDescent="0.2">
      <c r="A43" s="2408" t="s">
        <v>54</v>
      </c>
      <c r="B43" s="1388" t="s">
        <v>50</v>
      </c>
      <c r="C43" s="1416" t="s">
        <v>36</v>
      </c>
      <c r="D43" s="1426" t="s">
        <v>36</v>
      </c>
      <c r="E43" s="1426" t="s">
        <v>36</v>
      </c>
      <c r="F43" s="1426" t="s">
        <v>36</v>
      </c>
      <c r="G43" s="1436" t="s">
        <v>36</v>
      </c>
      <c r="H43" s="1446" t="s">
        <v>36</v>
      </c>
      <c r="I43" s="1426" t="s">
        <v>36</v>
      </c>
      <c r="J43" s="1426" t="s">
        <v>36</v>
      </c>
      <c r="K43" s="1426" t="s">
        <v>36</v>
      </c>
      <c r="L43" s="1456" t="s">
        <v>36</v>
      </c>
      <c r="M43" s="1464" t="s">
        <v>36</v>
      </c>
      <c r="N43" s="1426" t="s">
        <v>36</v>
      </c>
      <c r="O43" s="1426" t="s">
        <v>36</v>
      </c>
      <c r="P43" s="1426" t="s">
        <v>36</v>
      </c>
      <c r="Q43" s="1436" t="s">
        <v>36</v>
      </c>
      <c r="R43" s="1446" t="s">
        <v>36</v>
      </c>
      <c r="S43" s="1426" t="s">
        <v>36</v>
      </c>
      <c r="T43" s="1426" t="s">
        <v>36</v>
      </c>
      <c r="U43" s="1426" t="s">
        <v>36</v>
      </c>
      <c r="V43" s="1426" t="s">
        <v>36</v>
      </c>
      <c r="W43" s="1426" t="s">
        <v>36</v>
      </c>
      <c r="X43" s="1426" t="s">
        <v>36</v>
      </c>
      <c r="Y43" s="1426" t="s">
        <v>36</v>
      </c>
      <c r="Z43" s="2046" t="s">
        <v>36</v>
      </c>
      <c r="AA43" s="312"/>
      <c r="AB43" s="312"/>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633"/>
      <c r="BA43" s="2291" t="s">
        <v>54</v>
      </c>
      <c r="BB43" s="151" t="s">
        <v>50</v>
      </c>
      <c r="BC43" s="1042" t="s">
        <v>36</v>
      </c>
      <c r="BD43" s="1061" t="s">
        <v>36</v>
      </c>
      <c r="BE43" s="1061" t="s">
        <v>36</v>
      </c>
      <c r="BF43" s="1061" t="s">
        <v>36</v>
      </c>
      <c r="BG43" s="1081" t="s">
        <v>36</v>
      </c>
      <c r="BH43" s="1101" t="s">
        <v>36</v>
      </c>
      <c r="BI43" s="1061" t="s">
        <v>36</v>
      </c>
      <c r="BJ43" s="1061" t="s">
        <v>36</v>
      </c>
      <c r="BK43" s="1061" t="s">
        <v>36</v>
      </c>
      <c r="BL43" s="1081" t="s">
        <v>36</v>
      </c>
      <c r="BM43" s="1101" t="s">
        <v>36</v>
      </c>
      <c r="BN43" s="1061" t="s">
        <v>36</v>
      </c>
      <c r="BO43" s="1061" t="s">
        <v>36</v>
      </c>
      <c r="BP43" s="1061" t="s">
        <v>36</v>
      </c>
      <c r="BQ43" s="1081" t="s">
        <v>36</v>
      </c>
      <c r="BR43" s="1101" t="s">
        <v>36</v>
      </c>
      <c r="BS43" s="1061" t="s">
        <v>36</v>
      </c>
      <c r="BT43" s="1061" t="s">
        <v>36</v>
      </c>
      <c r="BU43" s="1061" t="s">
        <v>36</v>
      </c>
      <c r="BV43" s="1061" t="s">
        <v>36</v>
      </c>
      <c r="BW43" s="1061" t="s">
        <v>36</v>
      </c>
      <c r="BX43" s="1061" t="s">
        <v>36</v>
      </c>
      <c r="BY43" s="1120" t="s">
        <v>36</v>
      </c>
      <c r="BZ43" s="1120" t="s">
        <v>36</v>
      </c>
      <c r="CA43" s="1956"/>
      <c r="CB43" s="1956"/>
      <c r="CC43" s="1956"/>
      <c r="CD43" s="1956"/>
      <c r="CE43" s="1956"/>
      <c r="CF43" s="1956"/>
      <c r="CG43" s="1956"/>
      <c r="CH43" s="1956"/>
      <c r="CI43" s="1956"/>
      <c r="CJ43" s="1956"/>
      <c r="CK43" s="1956"/>
      <c r="CL43" s="1956"/>
      <c r="CM43" s="1956"/>
      <c r="CN43" s="1956"/>
      <c r="CO43" s="1956"/>
      <c r="CP43" s="1956"/>
      <c r="CQ43" s="1956"/>
      <c r="CR43" s="1956"/>
      <c r="CS43" s="1956"/>
      <c r="CT43" s="1956"/>
      <c r="CU43" s="1956"/>
      <c r="CV43" s="1956"/>
      <c r="CW43" s="1956"/>
      <c r="CX43" s="1956"/>
      <c r="CY43" s="1956"/>
      <c r="CZ43" s="1956"/>
    </row>
    <row r="44" s="135" customFormat="true" ht="15" customHeight="true" x14ac:dyDescent="0.2">
      <c r="A44" s="2408"/>
      <c r="B44" s="1388" t="s">
        <v>49</v>
      </c>
      <c r="C44" s="1416" t="s">
        <v>36</v>
      </c>
      <c r="D44" s="1426" t="s">
        <v>36</v>
      </c>
      <c r="E44" s="1426" t="s">
        <v>36</v>
      </c>
      <c r="F44" s="1426" t="s">
        <v>36</v>
      </c>
      <c r="G44" s="1436" t="s">
        <v>36</v>
      </c>
      <c r="H44" s="1446" t="s">
        <v>36</v>
      </c>
      <c r="I44" s="1426" t="s">
        <v>36</v>
      </c>
      <c r="J44" s="1426" t="s">
        <v>36</v>
      </c>
      <c r="K44" s="1426" t="s">
        <v>36</v>
      </c>
      <c r="L44" s="1456" t="s">
        <v>36</v>
      </c>
      <c r="M44" s="1464" t="s">
        <v>36</v>
      </c>
      <c r="N44" s="1426" t="s">
        <v>36</v>
      </c>
      <c r="O44" s="1426" t="s">
        <v>36</v>
      </c>
      <c r="P44" s="1426" t="s">
        <v>36</v>
      </c>
      <c r="Q44" s="1436" t="s">
        <v>36</v>
      </c>
      <c r="R44" s="1446" t="s">
        <v>36</v>
      </c>
      <c r="S44" s="1426" t="s">
        <v>36</v>
      </c>
      <c r="T44" s="1426" t="s">
        <v>36</v>
      </c>
      <c r="U44" s="1426" t="s">
        <v>36</v>
      </c>
      <c r="V44" s="1426" t="s">
        <v>36</v>
      </c>
      <c r="W44" s="1426" t="s">
        <v>36</v>
      </c>
      <c r="X44" s="1426" t="s">
        <v>36</v>
      </c>
      <c r="Y44" s="1426" t="s">
        <v>36</v>
      </c>
      <c r="Z44" s="2046" t="s">
        <v>36</v>
      </c>
      <c r="AA44" s="312"/>
      <c r="AB44" s="312"/>
      <c r="AC44" s="312"/>
      <c r="AD44" s="312"/>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633"/>
      <c r="BA44" s="2291"/>
      <c r="BB44" s="151" t="s">
        <v>49</v>
      </c>
      <c r="BC44" s="1042" t="s">
        <v>36</v>
      </c>
      <c r="BD44" s="1061" t="s">
        <v>36</v>
      </c>
      <c r="BE44" s="1061" t="s">
        <v>36</v>
      </c>
      <c r="BF44" s="1061" t="s">
        <v>36</v>
      </c>
      <c r="BG44" s="1081" t="s">
        <v>36</v>
      </c>
      <c r="BH44" s="1101" t="s">
        <v>36</v>
      </c>
      <c r="BI44" s="1061" t="s">
        <v>36</v>
      </c>
      <c r="BJ44" s="1061" t="s">
        <v>36</v>
      </c>
      <c r="BK44" s="1061" t="s">
        <v>36</v>
      </c>
      <c r="BL44" s="1081" t="s">
        <v>36</v>
      </c>
      <c r="BM44" s="1101" t="s">
        <v>36</v>
      </c>
      <c r="BN44" s="1061" t="s">
        <v>36</v>
      </c>
      <c r="BO44" s="1061" t="s">
        <v>36</v>
      </c>
      <c r="BP44" s="1061" t="s">
        <v>36</v>
      </c>
      <c r="BQ44" s="1081" t="s">
        <v>36</v>
      </c>
      <c r="BR44" s="1101" t="s">
        <v>36</v>
      </c>
      <c r="BS44" s="1061" t="s">
        <v>36</v>
      </c>
      <c r="BT44" s="1061" t="s">
        <v>36</v>
      </c>
      <c r="BU44" s="1061" t="s">
        <v>36</v>
      </c>
      <c r="BV44" s="1061" t="s">
        <v>36</v>
      </c>
      <c r="BW44" s="1061" t="s">
        <v>36</v>
      </c>
      <c r="BX44" s="1061" t="s">
        <v>36</v>
      </c>
      <c r="BY44" s="1120" t="s">
        <v>36</v>
      </c>
      <c r="BZ44" s="1120" t="s">
        <v>36</v>
      </c>
      <c r="CA44" s="1956"/>
      <c r="CB44" s="1956"/>
      <c r="CC44" s="1956"/>
      <c r="CD44" s="1956"/>
      <c r="CE44" s="1956"/>
      <c r="CF44" s="1956"/>
      <c r="CG44" s="1956"/>
      <c r="CH44" s="1956"/>
      <c r="CI44" s="1956"/>
      <c r="CJ44" s="1956"/>
      <c r="CK44" s="1956"/>
      <c r="CL44" s="1956"/>
      <c r="CM44" s="1956"/>
      <c r="CN44" s="1956"/>
      <c r="CO44" s="1956"/>
      <c r="CP44" s="1956"/>
      <c r="CQ44" s="1956"/>
      <c r="CR44" s="1956"/>
      <c r="CS44" s="1956"/>
      <c r="CT44" s="1956"/>
      <c r="CU44" s="1956"/>
      <c r="CV44" s="1956"/>
      <c r="CW44" s="1956"/>
      <c r="CX44" s="1956"/>
      <c r="CY44" s="1956"/>
      <c r="CZ44" s="1956"/>
    </row>
    <row r="45" s="135" customFormat="true" ht="15" customHeight="true" x14ac:dyDescent="0.2">
      <c r="A45" s="2408" t="s">
        <v>53</v>
      </c>
      <c r="B45" s="1388" t="s">
        <v>50</v>
      </c>
      <c r="C45" s="1416" t="s">
        <v>36</v>
      </c>
      <c r="D45" s="1426" t="s">
        <v>36</v>
      </c>
      <c r="E45" s="1426" t="s">
        <v>36</v>
      </c>
      <c r="F45" s="1426" t="s">
        <v>36</v>
      </c>
      <c r="G45" s="1436" t="s">
        <v>36</v>
      </c>
      <c r="H45" s="1446" t="s">
        <v>36</v>
      </c>
      <c r="I45" s="1426" t="s">
        <v>36</v>
      </c>
      <c r="J45" s="1426" t="s">
        <v>36</v>
      </c>
      <c r="K45" s="1426" t="s">
        <v>36</v>
      </c>
      <c r="L45" s="1456" t="s">
        <v>36</v>
      </c>
      <c r="M45" s="1464" t="s">
        <v>36</v>
      </c>
      <c r="N45" s="1426" t="s">
        <v>36</v>
      </c>
      <c r="O45" s="1426" t="s">
        <v>36</v>
      </c>
      <c r="P45" s="1426" t="s">
        <v>36</v>
      </c>
      <c r="Q45" s="1436" t="s">
        <v>36</v>
      </c>
      <c r="R45" s="1446" t="s">
        <v>36</v>
      </c>
      <c r="S45" s="1426" t="s">
        <v>36</v>
      </c>
      <c r="T45" s="1426" t="s">
        <v>36</v>
      </c>
      <c r="U45" s="1426" t="s">
        <v>36</v>
      </c>
      <c r="V45" s="1426" t="s">
        <v>36</v>
      </c>
      <c r="W45" s="1426" t="s">
        <v>36</v>
      </c>
      <c r="X45" s="1426" t="s">
        <v>36</v>
      </c>
      <c r="Y45" s="1426" t="s">
        <v>36</v>
      </c>
      <c r="Z45" s="2046" t="s">
        <v>36</v>
      </c>
      <c r="AA45" s="312"/>
      <c r="AB45" s="312"/>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633"/>
      <c r="BA45" s="2291" t="s">
        <v>53</v>
      </c>
      <c r="BB45" s="151" t="s">
        <v>50</v>
      </c>
      <c r="BC45" s="1042" t="s">
        <v>36</v>
      </c>
      <c r="BD45" s="1061" t="s">
        <v>36</v>
      </c>
      <c r="BE45" s="1061" t="s">
        <v>36</v>
      </c>
      <c r="BF45" s="1061" t="s">
        <v>36</v>
      </c>
      <c r="BG45" s="1081" t="s">
        <v>36</v>
      </c>
      <c r="BH45" s="1101" t="s">
        <v>36</v>
      </c>
      <c r="BI45" s="1061" t="s">
        <v>36</v>
      </c>
      <c r="BJ45" s="1061" t="s">
        <v>36</v>
      </c>
      <c r="BK45" s="1061" t="s">
        <v>36</v>
      </c>
      <c r="BL45" s="1081" t="s">
        <v>36</v>
      </c>
      <c r="BM45" s="1101" t="s">
        <v>36</v>
      </c>
      <c r="BN45" s="1061" t="s">
        <v>36</v>
      </c>
      <c r="BO45" s="1061" t="s">
        <v>36</v>
      </c>
      <c r="BP45" s="1061" t="s">
        <v>36</v>
      </c>
      <c r="BQ45" s="1081" t="s">
        <v>36</v>
      </c>
      <c r="BR45" s="1101" t="s">
        <v>36</v>
      </c>
      <c r="BS45" s="1061" t="s">
        <v>36</v>
      </c>
      <c r="BT45" s="1061" t="s">
        <v>36</v>
      </c>
      <c r="BU45" s="1061" t="s">
        <v>36</v>
      </c>
      <c r="BV45" s="1061" t="s">
        <v>36</v>
      </c>
      <c r="BW45" s="1061" t="s">
        <v>36</v>
      </c>
      <c r="BX45" s="1061" t="s">
        <v>36</v>
      </c>
      <c r="BY45" s="1120" t="s">
        <v>36</v>
      </c>
      <c r="BZ45" s="1120" t="s">
        <v>36</v>
      </c>
      <c r="CA45" s="1956"/>
      <c r="CB45" s="1956"/>
      <c r="CC45" s="1956"/>
      <c r="CD45" s="1956"/>
      <c r="CE45" s="1956"/>
      <c r="CF45" s="1956"/>
      <c r="CG45" s="1956"/>
      <c r="CH45" s="1956"/>
      <c r="CI45" s="1956"/>
      <c r="CJ45" s="1956"/>
      <c r="CK45" s="1956"/>
      <c r="CL45" s="1956"/>
      <c r="CM45" s="1956"/>
      <c r="CN45" s="1956"/>
      <c r="CO45" s="1956"/>
      <c r="CP45" s="1956"/>
      <c r="CQ45" s="1956"/>
      <c r="CR45" s="1956"/>
      <c r="CS45" s="1956"/>
      <c r="CT45" s="1956"/>
      <c r="CU45" s="1956"/>
      <c r="CV45" s="1956"/>
      <c r="CW45" s="1956"/>
      <c r="CX45" s="1956"/>
      <c r="CY45" s="1956"/>
      <c r="CZ45" s="1956"/>
    </row>
    <row r="46" s="135" customFormat="true" ht="15" customHeight="true" x14ac:dyDescent="0.2">
      <c r="A46" s="2408"/>
      <c r="B46" s="1388" t="s">
        <v>49</v>
      </c>
      <c r="C46" s="1416" t="s">
        <v>36</v>
      </c>
      <c r="D46" s="1426" t="s">
        <v>36</v>
      </c>
      <c r="E46" s="1426" t="s">
        <v>36</v>
      </c>
      <c r="F46" s="1426" t="s">
        <v>36</v>
      </c>
      <c r="G46" s="1436" t="s">
        <v>36</v>
      </c>
      <c r="H46" s="1446" t="s">
        <v>36</v>
      </c>
      <c r="I46" s="1426" t="s">
        <v>36</v>
      </c>
      <c r="J46" s="1426" t="s">
        <v>36</v>
      </c>
      <c r="K46" s="1426" t="s">
        <v>36</v>
      </c>
      <c r="L46" s="1456" t="s">
        <v>36</v>
      </c>
      <c r="M46" s="1464" t="s">
        <v>36</v>
      </c>
      <c r="N46" s="1426" t="s">
        <v>36</v>
      </c>
      <c r="O46" s="1426" t="s">
        <v>36</v>
      </c>
      <c r="P46" s="1426" t="s">
        <v>36</v>
      </c>
      <c r="Q46" s="1436" t="s">
        <v>36</v>
      </c>
      <c r="R46" s="1446" t="s">
        <v>36</v>
      </c>
      <c r="S46" s="1426" t="s">
        <v>36</v>
      </c>
      <c r="T46" s="1426" t="s">
        <v>36</v>
      </c>
      <c r="U46" s="1426" t="s">
        <v>36</v>
      </c>
      <c r="V46" s="1426" t="s">
        <v>36</v>
      </c>
      <c r="W46" s="1426" t="s">
        <v>36</v>
      </c>
      <c r="X46" s="1426" t="s">
        <v>36</v>
      </c>
      <c r="Y46" s="1426" t="s">
        <v>36</v>
      </c>
      <c r="Z46" s="2046" t="s">
        <v>36</v>
      </c>
      <c r="AA46" s="312"/>
      <c r="AB46" s="312"/>
      <c r="AC46" s="312"/>
      <c r="AD46" s="312"/>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633"/>
      <c r="BA46" s="2291"/>
      <c r="BB46" s="151" t="s">
        <v>49</v>
      </c>
      <c r="BC46" s="1042" t="s">
        <v>36</v>
      </c>
      <c r="BD46" s="1061" t="s">
        <v>36</v>
      </c>
      <c r="BE46" s="1061" t="s">
        <v>36</v>
      </c>
      <c r="BF46" s="1061" t="s">
        <v>36</v>
      </c>
      <c r="BG46" s="1081" t="s">
        <v>36</v>
      </c>
      <c r="BH46" s="1101" t="s">
        <v>36</v>
      </c>
      <c r="BI46" s="1061" t="s">
        <v>36</v>
      </c>
      <c r="BJ46" s="1061" t="s">
        <v>36</v>
      </c>
      <c r="BK46" s="1061" t="s">
        <v>36</v>
      </c>
      <c r="BL46" s="1081" t="s">
        <v>36</v>
      </c>
      <c r="BM46" s="1101" t="s">
        <v>36</v>
      </c>
      <c r="BN46" s="1061" t="s">
        <v>36</v>
      </c>
      <c r="BO46" s="1061" t="s">
        <v>36</v>
      </c>
      <c r="BP46" s="1061" t="s">
        <v>36</v>
      </c>
      <c r="BQ46" s="1081" t="s">
        <v>36</v>
      </c>
      <c r="BR46" s="1101" t="s">
        <v>36</v>
      </c>
      <c r="BS46" s="1061" t="s">
        <v>36</v>
      </c>
      <c r="BT46" s="1061" t="s">
        <v>36</v>
      </c>
      <c r="BU46" s="1061" t="s">
        <v>36</v>
      </c>
      <c r="BV46" s="1061" t="s">
        <v>36</v>
      </c>
      <c r="BW46" s="1061" t="s">
        <v>36</v>
      </c>
      <c r="BX46" s="1061" t="s">
        <v>36</v>
      </c>
      <c r="BY46" s="1120" t="s">
        <v>36</v>
      </c>
      <c r="BZ46" s="1120" t="s">
        <v>36</v>
      </c>
      <c r="CA46" s="1956"/>
      <c r="CB46" s="1956"/>
      <c r="CC46" s="1956"/>
      <c r="CD46" s="1956"/>
      <c r="CE46" s="1956"/>
      <c r="CF46" s="1956"/>
      <c r="CG46" s="1956"/>
      <c r="CH46" s="1956"/>
      <c r="CI46" s="1956"/>
      <c r="CJ46" s="1956"/>
      <c r="CK46" s="1956"/>
      <c r="CL46" s="1956"/>
      <c r="CM46" s="1956"/>
      <c r="CN46" s="1956"/>
      <c r="CO46" s="1956"/>
      <c r="CP46" s="1956"/>
      <c r="CQ46" s="1956"/>
      <c r="CR46" s="1956"/>
      <c r="CS46" s="1956"/>
      <c r="CT46" s="1956"/>
      <c r="CU46" s="1956"/>
      <c r="CV46" s="1956"/>
      <c r="CW46" s="1956"/>
      <c r="CX46" s="1956"/>
      <c r="CY46" s="1956"/>
      <c r="CZ46" s="1956"/>
    </row>
    <row r="47" s="130" customFormat="true" ht="15" customHeight="true" x14ac:dyDescent="0.2">
      <c r="A47" s="2256" t="s">
        <v>101</v>
      </c>
      <c r="B47" s="250" t="s">
        <v>100</v>
      </c>
      <c r="C47" s="1000" t="s">
        <v>36</v>
      </c>
      <c r="D47" s="1006" t="s">
        <v>36</v>
      </c>
      <c r="E47" s="1006" t="s">
        <v>36</v>
      </c>
      <c r="F47" s="1006" t="s">
        <v>36</v>
      </c>
      <c r="G47" s="1012" t="s">
        <v>36</v>
      </c>
      <c r="H47" s="1018" t="s">
        <v>36</v>
      </c>
      <c r="I47" s="1006" t="s">
        <v>36</v>
      </c>
      <c r="J47" s="1006" t="s">
        <v>36</v>
      </c>
      <c r="K47" s="1006" t="s">
        <v>36</v>
      </c>
      <c r="L47" s="1024" t="s">
        <v>36</v>
      </c>
      <c r="M47" s="1030" t="s">
        <v>36</v>
      </c>
      <c r="N47" s="1006" t="s">
        <v>36</v>
      </c>
      <c r="O47" s="1006" t="s">
        <v>36</v>
      </c>
      <c r="P47" s="1006" t="s">
        <v>36</v>
      </c>
      <c r="Q47" s="1012" t="s">
        <v>36</v>
      </c>
      <c r="R47" s="1018" t="s">
        <v>36</v>
      </c>
      <c r="S47" s="1006" t="s">
        <v>36</v>
      </c>
      <c r="T47" s="1006" t="s">
        <v>36</v>
      </c>
      <c r="U47" s="1006" t="s">
        <v>36</v>
      </c>
      <c r="V47" s="1006" t="s">
        <v>36</v>
      </c>
      <c r="W47" s="1006" t="s">
        <v>36</v>
      </c>
      <c r="X47" s="1006" t="s">
        <v>36</v>
      </c>
      <c r="Y47" s="1036" t="s">
        <v>36</v>
      </c>
      <c r="Z47" s="2045" t="s">
        <v>36</v>
      </c>
      <c r="AA47" s="1892"/>
      <c r="AB47" s="1892"/>
      <c r="AC47" s="1892"/>
      <c r="AD47" s="1892"/>
      <c r="AE47" s="1892"/>
      <c r="AF47" s="1892"/>
      <c r="AG47" s="1892"/>
      <c r="AH47" s="1892"/>
      <c r="AI47" s="1892"/>
      <c r="AJ47" s="1892"/>
      <c r="AK47" s="1892"/>
      <c r="AL47" s="1892"/>
      <c r="AM47" s="1892"/>
      <c r="AN47" s="1892"/>
      <c r="AO47" s="1892"/>
      <c r="AP47" s="1892"/>
      <c r="AQ47" s="1892"/>
      <c r="AR47" s="1892"/>
      <c r="AS47" s="1892"/>
      <c r="AT47" s="1892"/>
      <c r="AU47" s="1892"/>
      <c r="AV47" s="1892"/>
      <c r="AW47" s="1892"/>
      <c r="AX47" s="1892"/>
      <c r="AY47" s="1892"/>
      <c r="AZ47" s="215"/>
      <c r="BA47" s="2291" t="s">
        <v>101</v>
      </c>
      <c r="BB47" s="151" t="s">
        <v>100</v>
      </c>
      <c r="BC47" s="1042" t="s">
        <v>36</v>
      </c>
      <c r="BD47" s="1061" t="s">
        <v>36</v>
      </c>
      <c r="BE47" s="1061" t="s">
        <v>36</v>
      </c>
      <c r="BF47" s="1061" t="s">
        <v>36</v>
      </c>
      <c r="BG47" s="1081" t="s">
        <v>36</v>
      </c>
      <c r="BH47" s="1101" t="s">
        <v>36</v>
      </c>
      <c r="BI47" s="1061" t="s">
        <v>36</v>
      </c>
      <c r="BJ47" s="1061" t="s">
        <v>36</v>
      </c>
      <c r="BK47" s="1061" t="s">
        <v>36</v>
      </c>
      <c r="BL47" s="1081" t="s">
        <v>36</v>
      </c>
      <c r="BM47" s="1101" t="s">
        <v>36</v>
      </c>
      <c r="BN47" s="1061" t="s">
        <v>36</v>
      </c>
      <c r="BO47" s="1061" t="s">
        <v>36</v>
      </c>
      <c r="BP47" s="1061" t="s">
        <v>36</v>
      </c>
      <c r="BQ47" s="1081" t="s">
        <v>36</v>
      </c>
      <c r="BR47" s="1101" t="s">
        <v>36</v>
      </c>
      <c r="BS47" s="1061" t="s">
        <v>36</v>
      </c>
      <c r="BT47" s="1061" t="s">
        <v>36</v>
      </c>
      <c r="BU47" s="1061" t="s">
        <v>36</v>
      </c>
      <c r="BV47" s="1061" t="s">
        <v>36</v>
      </c>
      <c r="BW47" s="1061" t="s">
        <v>36</v>
      </c>
      <c r="BX47" s="1061" t="s">
        <v>36</v>
      </c>
      <c r="BY47" s="1120" t="s">
        <v>36</v>
      </c>
      <c r="BZ47" s="1120" t="s">
        <v>36</v>
      </c>
      <c r="CA47" s="1956"/>
      <c r="CB47" s="1956"/>
      <c r="CC47" s="1956"/>
      <c r="CD47" s="1956"/>
      <c r="CE47" s="1956"/>
      <c r="CF47" s="1956"/>
      <c r="CG47" s="1956"/>
      <c r="CH47" s="1956"/>
      <c r="CI47" s="1956"/>
      <c r="CJ47" s="1956"/>
      <c r="CK47" s="1956"/>
      <c r="CL47" s="1956"/>
      <c r="CM47" s="1956"/>
      <c r="CN47" s="1956"/>
      <c r="CO47" s="1956"/>
      <c r="CP47" s="1956"/>
      <c r="CQ47" s="1956"/>
      <c r="CR47" s="1956"/>
      <c r="CS47" s="1956"/>
      <c r="CT47" s="1956"/>
      <c r="CU47" s="1956"/>
      <c r="CV47" s="1956"/>
      <c r="CW47" s="1956"/>
      <c r="CX47" s="1956"/>
      <c r="CY47" s="1956"/>
      <c r="CZ47" s="1956"/>
    </row>
    <row r="48" s="130" customFormat="true" ht="15" customHeight="true" x14ac:dyDescent="0.2">
      <c r="A48" s="2256"/>
      <c r="B48" s="250" t="s">
        <v>99</v>
      </c>
      <c r="C48" s="1000" t="s">
        <v>36</v>
      </c>
      <c r="D48" s="1006" t="s">
        <v>36</v>
      </c>
      <c r="E48" s="1006" t="s">
        <v>36</v>
      </c>
      <c r="F48" s="1006" t="s">
        <v>36</v>
      </c>
      <c r="G48" s="1012" t="s">
        <v>36</v>
      </c>
      <c r="H48" s="1018" t="s">
        <v>36</v>
      </c>
      <c r="I48" s="1006" t="s">
        <v>36</v>
      </c>
      <c r="J48" s="1006" t="s">
        <v>36</v>
      </c>
      <c r="K48" s="1006" t="s">
        <v>36</v>
      </c>
      <c r="L48" s="1024" t="s">
        <v>36</v>
      </c>
      <c r="M48" s="1030" t="s">
        <v>36</v>
      </c>
      <c r="N48" s="1006" t="s">
        <v>36</v>
      </c>
      <c r="O48" s="1006" t="s">
        <v>36</v>
      </c>
      <c r="P48" s="1006" t="s">
        <v>36</v>
      </c>
      <c r="Q48" s="1012" t="s">
        <v>36</v>
      </c>
      <c r="R48" s="1018" t="s">
        <v>36</v>
      </c>
      <c r="S48" s="1006" t="s">
        <v>36</v>
      </c>
      <c r="T48" s="1006" t="s">
        <v>36</v>
      </c>
      <c r="U48" s="1006" t="s">
        <v>36</v>
      </c>
      <c r="V48" s="1006" t="s">
        <v>36</v>
      </c>
      <c r="W48" s="1006" t="s">
        <v>36</v>
      </c>
      <c r="X48" s="1006" t="s">
        <v>36</v>
      </c>
      <c r="Y48" s="1036" t="s">
        <v>36</v>
      </c>
      <c r="Z48" s="2045" t="s">
        <v>36</v>
      </c>
      <c r="AA48" s="1892"/>
      <c r="AB48" s="1892"/>
      <c r="AC48" s="1892"/>
      <c r="AD48" s="1892"/>
      <c r="AE48" s="1892"/>
      <c r="AF48" s="1892"/>
      <c r="AG48" s="1892"/>
      <c r="AH48" s="1892"/>
      <c r="AI48" s="1892"/>
      <c r="AJ48" s="1892"/>
      <c r="AK48" s="1892"/>
      <c r="AL48" s="1892"/>
      <c r="AM48" s="1892"/>
      <c r="AN48" s="1892"/>
      <c r="AO48" s="1892"/>
      <c r="AP48" s="1892"/>
      <c r="AQ48" s="1892"/>
      <c r="AR48" s="1892"/>
      <c r="AS48" s="1892"/>
      <c r="AT48" s="1892"/>
      <c r="AU48" s="1892"/>
      <c r="AV48" s="1892"/>
      <c r="AW48" s="1892"/>
      <c r="AX48" s="1892"/>
      <c r="AY48" s="1892"/>
      <c r="AZ48" s="215"/>
      <c r="BA48" s="2291"/>
      <c r="BB48" s="151" t="s">
        <v>99</v>
      </c>
      <c r="BC48" s="1042" t="s">
        <v>36</v>
      </c>
      <c r="BD48" s="1061" t="s">
        <v>36</v>
      </c>
      <c r="BE48" s="1061" t="s">
        <v>36</v>
      </c>
      <c r="BF48" s="1061" t="s">
        <v>36</v>
      </c>
      <c r="BG48" s="1081" t="s">
        <v>36</v>
      </c>
      <c r="BH48" s="1101" t="s">
        <v>36</v>
      </c>
      <c r="BI48" s="1061" t="s">
        <v>36</v>
      </c>
      <c r="BJ48" s="1061" t="s">
        <v>36</v>
      </c>
      <c r="BK48" s="1061" t="s">
        <v>36</v>
      </c>
      <c r="BL48" s="1081" t="s">
        <v>36</v>
      </c>
      <c r="BM48" s="1101" t="s">
        <v>36</v>
      </c>
      <c r="BN48" s="1061" t="s">
        <v>36</v>
      </c>
      <c r="BO48" s="1061" t="s">
        <v>36</v>
      </c>
      <c r="BP48" s="1061" t="s">
        <v>36</v>
      </c>
      <c r="BQ48" s="1081" t="s">
        <v>36</v>
      </c>
      <c r="BR48" s="1101" t="s">
        <v>36</v>
      </c>
      <c r="BS48" s="1061" t="s">
        <v>36</v>
      </c>
      <c r="BT48" s="1061" t="s">
        <v>36</v>
      </c>
      <c r="BU48" s="1061" t="s">
        <v>36</v>
      </c>
      <c r="BV48" s="1061" t="s">
        <v>36</v>
      </c>
      <c r="BW48" s="1061" t="s">
        <v>36</v>
      </c>
      <c r="BX48" s="1061" t="s">
        <v>36</v>
      </c>
      <c r="BY48" s="1120" t="s">
        <v>36</v>
      </c>
      <c r="BZ48" s="1120" t="s">
        <v>36</v>
      </c>
      <c r="CA48" s="1956"/>
      <c r="CB48" s="1956"/>
      <c r="CC48" s="1956"/>
      <c r="CD48" s="1956"/>
      <c r="CE48" s="1956"/>
      <c r="CF48" s="1956"/>
      <c r="CG48" s="1956"/>
      <c r="CH48" s="1956"/>
      <c r="CI48" s="1956"/>
      <c r="CJ48" s="1956"/>
      <c r="CK48" s="1956"/>
      <c r="CL48" s="1956"/>
      <c r="CM48" s="1956"/>
      <c r="CN48" s="1956"/>
      <c r="CO48" s="1956"/>
      <c r="CP48" s="1956"/>
      <c r="CQ48" s="1956"/>
      <c r="CR48" s="1956"/>
      <c r="CS48" s="1956"/>
      <c r="CT48" s="1956"/>
      <c r="CU48" s="1956"/>
      <c r="CV48" s="1956"/>
      <c r="CW48" s="1956"/>
      <c r="CX48" s="1956"/>
      <c r="CY48" s="1956"/>
      <c r="CZ48" s="1956"/>
    </row>
    <row r="49" s="130" customFormat="true" ht="15" customHeight="true" x14ac:dyDescent="0.2">
      <c r="A49" s="2256"/>
      <c r="B49" s="250" t="s">
        <v>68</v>
      </c>
      <c r="C49" s="1000" t="s">
        <v>36</v>
      </c>
      <c r="D49" s="1006" t="s">
        <v>36</v>
      </c>
      <c r="E49" s="1006" t="s">
        <v>36</v>
      </c>
      <c r="F49" s="1006" t="s">
        <v>36</v>
      </c>
      <c r="G49" s="1012" t="s">
        <v>36</v>
      </c>
      <c r="H49" s="1018" t="s">
        <v>36</v>
      </c>
      <c r="I49" s="1006" t="s">
        <v>36</v>
      </c>
      <c r="J49" s="1006" t="s">
        <v>36</v>
      </c>
      <c r="K49" s="1006" t="s">
        <v>36</v>
      </c>
      <c r="L49" s="1024" t="s">
        <v>36</v>
      </c>
      <c r="M49" s="1030" t="s">
        <v>36</v>
      </c>
      <c r="N49" s="1006" t="s">
        <v>36</v>
      </c>
      <c r="O49" s="1006" t="s">
        <v>36</v>
      </c>
      <c r="P49" s="1006" t="s">
        <v>36</v>
      </c>
      <c r="Q49" s="1012" t="s">
        <v>36</v>
      </c>
      <c r="R49" s="1018" t="s">
        <v>36</v>
      </c>
      <c r="S49" s="1006" t="s">
        <v>36</v>
      </c>
      <c r="T49" s="1006" t="s">
        <v>36</v>
      </c>
      <c r="U49" s="1006" t="s">
        <v>36</v>
      </c>
      <c r="V49" s="1006" t="s">
        <v>36</v>
      </c>
      <c r="W49" s="1006" t="s">
        <v>36</v>
      </c>
      <c r="X49" s="1006" t="s">
        <v>36</v>
      </c>
      <c r="Y49" s="1036" t="s">
        <v>36</v>
      </c>
      <c r="Z49" s="2045" t="s">
        <v>36</v>
      </c>
      <c r="AA49" s="1892"/>
      <c r="AB49" s="1892"/>
      <c r="AC49" s="1892"/>
      <c r="AD49" s="1892"/>
      <c r="AE49" s="1892"/>
      <c r="AF49" s="1892"/>
      <c r="AG49" s="1892"/>
      <c r="AH49" s="1892"/>
      <c r="AI49" s="1892"/>
      <c r="AJ49" s="1892"/>
      <c r="AK49" s="1892"/>
      <c r="AL49" s="1892"/>
      <c r="AM49" s="1892"/>
      <c r="AN49" s="1892"/>
      <c r="AO49" s="1892"/>
      <c r="AP49" s="1892"/>
      <c r="AQ49" s="1892"/>
      <c r="AR49" s="1892"/>
      <c r="AS49" s="1892"/>
      <c r="AT49" s="1892"/>
      <c r="AU49" s="1892"/>
      <c r="AV49" s="1892"/>
      <c r="AW49" s="1892"/>
      <c r="AX49" s="1892"/>
      <c r="AY49" s="1892"/>
      <c r="AZ49" s="215"/>
      <c r="BA49" s="2291"/>
      <c r="BB49" s="151" t="s">
        <v>68</v>
      </c>
      <c r="BC49" s="1042" t="s">
        <v>36</v>
      </c>
      <c r="BD49" s="1061" t="s">
        <v>36</v>
      </c>
      <c r="BE49" s="1061" t="s">
        <v>36</v>
      </c>
      <c r="BF49" s="1061" t="s">
        <v>36</v>
      </c>
      <c r="BG49" s="1081" t="s">
        <v>36</v>
      </c>
      <c r="BH49" s="1101" t="s">
        <v>36</v>
      </c>
      <c r="BI49" s="1061" t="s">
        <v>36</v>
      </c>
      <c r="BJ49" s="1061" t="s">
        <v>36</v>
      </c>
      <c r="BK49" s="1061" t="s">
        <v>36</v>
      </c>
      <c r="BL49" s="1081" t="s">
        <v>36</v>
      </c>
      <c r="BM49" s="1101" t="s">
        <v>36</v>
      </c>
      <c r="BN49" s="1061" t="s">
        <v>36</v>
      </c>
      <c r="BO49" s="1061" t="s">
        <v>36</v>
      </c>
      <c r="BP49" s="1061" t="s">
        <v>36</v>
      </c>
      <c r="BQ49" s="1081" t="s">
        <v>36</v>
      </c>
      <c r="BR49" s="1101" t="s">
        <v>36</v>
      </c>
      <c r="BS49" s="1061" t="s">
        <v>36</v>
      </c>
      <c r="BT49" s="1061" t="s">
        <v>36</v>
      </c>
      <c r="BU49" s="1061" t="s">
        <v>36</v>
      </c>
      <c r="BV49" s="1061" t="s">
        <v>36</v>
      </c>
      <c r="BW49" s="1061" t="s">
        <v>36</v>
      </c>
      <c r="BX49" s="1061" t="s">
        <v>36</v>
      </c>
      <c r="BY49" s="1120" t="s">
        <v>36</v>
      </c>
      <c r="BZ49" s="1120" t="s">
        <v>36</v>
      </c>
      <c r="CA49" s="1956"/>
      <c r="CB49" s="1956"/>
      <c r="CC49" s="1956"/>
      <c r="CD49" s="1956"/>
      <c r="CE49" s="1956"/>
      <c r="CF49" s="1956"/>
      <c r="CG49" s="1956"/>
      <c r="CH49" s="1956"/>
      <c r="CI49" s="1956"/>
      <c r="CJ49" s="1956"/>
      <c r="CK49" s="1956"/>
      <c r="CL49" s="1956"/>
      <c r="CM49" s="1956"/>
      <c r="CN49" s="1956"/>
      <c r="CO49" s="1956"/>
      <c r="CP49" s="1956"/>
      <c r="CQ49" s="1956"/>
      <c r="CR49" s="1956"/>
      <c r="CS49" s="1956"/>
      <c r="CT49" s="1956"/>
      <c r="CU49" s="1956"/>
      <c r="CV49" s="1956"/>
      <c r="CW49" s="1956"/>
      <c r="CX49" s="1956"/>
      <c r="CY49" s="1956"/>
      <c r="CZ49" s="1956"/>
    </row>
    <row r="50" s="130" customFormat="true" ht="15" customHeight="true" x14ac:dyDescent="0.2">
      <c r="A50" s="2256" t="s">
        <v>102</v>
      </c>
      <c r="B50" s="250" t="s">
        <v>100</v>
      </c>
      <c r="C50" s="1000" t="s">
        <v>36</v>
      </c>
      <c r="D50" s="1006" t="s">
        <v>36</v>
      </c>
      <c r="E50" s="1006" t="s">
        <v>36</v>
      </c>
      <c r="F50" s="1006" t="s">
        <v>36</v>
      </c>
      <c r="G50" s="1012" t="s">
        <v>36</v>
      </c>
      <c r="H50" s="1018" t="s">
        <v>36</v>
      </c>
      <c r="I50" s="1006" t="s">
        <v>36</v>
      </c>
      <c r="J50" s="1006" t="s">
        <v>36</v>
      </c>
      <c r="K50" s="1006" t="s">
        <v>36</v>
      </c>
      <c r="L50" s="1024" t="s">
        <v>36</v>
      </c>
      <c r="M50" s="1030" t="s">
        <v>36</v>
      </c>
      <c r="N50" s="1006" t="s">
        <v>36</v>
      </c>
      <c r="O50" s="1006" t="s">
        <v>36</v>
      </c>
      <c r="P50" s="1006" t="s">
        <v>36</v>
      </c>
      <c r="Q50" s="1012" t="s">
        <v>36</v>
      </c>
      <c r="R50" s="1018" t="s">
        <v>36</v>
      </c>
      <c r="S50" s="1006" t="s">
        <v>36</v>
      </c>
      <c r="T50" s="1006" t="s">
        <v>36</v>
      </c>
      <c r="U50" s="1006" t="s">
        <v>36</v>
      </c>
      <c r="V50" s="1006" t="s">
        <v>36</v>
      </c>
      <c r="W50" s="1006" t="s">
        <v>36</v>
      </c>
      <c r="X50" s="1006" t="s">
        <v>36</v>
      </c>
      <c r="Y50" s="1036" t="s">
        <v>36</v>
      </c>
      <c r="Z50" s="2045" t="s">
        <v>36</v>
      </c>
      <c r="AA50" s="1892"/>
      <c r="AB50" s="1892"/>
      <c r="AC50" s="1892"/>
      <c r="AD50" s="1892"/>
      <c r="AE50" s="1892"/>
      <c r="AF50" s="1892"/>
      <c r="AG50" s="1892"/>
      <c r="AH50" s="1892"/>
      <c r="AI50" s="1892"/>
      <c r="AJ50" s="1892"/>
      <c r="AK50" s="1892"/>
      <c r="AL50" s="1892"/>
      <c r="AM50" s="1892"/>
      <c r="AN50" s="1892"/>
      <c r="AO50" s="1892"/>
      <c r="AP50" s="1892"/>
      <c r="AQ50" s="1892"/>
      <c r="AR50" s="1892"/>
      <c r="AS50" s="1892"/>
      <c r="AT50" s="1892"/>
      <c r="AU50" s="1892"/>
      <c r="AV50" s="1892"/>
      <c r="AW50" s="1892"/>
      <c r="AX50" s="1892"/>
      <c r="AY50" s="1892"/>
      <c r="AZ50" s="215"/>
      <c r="BA50" s="2291" t="s">
        <v>102</v>
      </c>
      <c r="BB50" s="151" t="s">
        <v>100</v>
      </c>
      <c r="BC50" s="1042" t="s">
        <v>36</v>
      </c>
      <c r="BD50" s="1061" t="s">
        <v>36</v>
      </c>
      <c r="BE50" s="1061" t="s">
        <v>36</v>
      </c>
      <c r="BF50" s="1061" t="s">
        <v>36</v>
      </c>
      <c r="BG50" s="1081" t="s">
        <v>36</v>
      </c>
      <c r="BH50" s="1101" t="s">
        <v>36</v>
      </c>
      <c r="BI50" s="1061" t="s">
        <v>36</v>
      </c>
      <c r="BJ50" s="1061" t="s">
        <v>36</v>
      </c>
      <c r="BK50" s="1061" t="s">
        <v>36</v>
      </c>
      <c r="BL50" s="1081" t="s">
        <v>36</v>
      </c>
      <c r="BM50" s="1101" t="s">
        <v>36</v>
      </c>
      <c r="BN50" s="1061" t="s">
        <v>36</v>
      </c>
      <c r="BO50" s="1061" t="s">
        <v>36</v>
      </c>
      <c r="BP50" s="1061" t="s">
        <v>36</v>
      </c>
      <c r="BQ50" s="1081" t="s">
        <v>36</v>
      </c>
      <c r="BR50" s="1101" t="s">
        <v>36</v>
      </c>
      <c r="BS50" s="1061" t="s">
        <v>36</v>
      </c>
      <c r="BT50" s="1061" t="s">
        <v>36</v>
      </c>
      <c r="BU50" s="1061" t="s">
        <v>36</v>
      </c>
      <c r="BV50" s="1061" t="s">
        <v>36</v>
      </c>
      <c r="BW50" s="1061" t="s">
        <v>36</v>
      </c>
      <c r="BX50" s="1061" t="s">
        <v>36</v>
      </c>
      <c r="BY50" s="1120" t="s">
        <v>36</v>
      </c>
      <c r="BZ50" s="1120" t="s">
        <v>36</v>
      </c>
      <c r="CA50" s="1956"/>
      <c r="CB50" s="1956"/>
      <c r="CC50" s="1956"/>
      <c r="CD50" s="1956"/>
      <c r="CE50" s="1956"/>
      <c r="CF50" s="1956"/>
      <c r="CG50" s="1956"/>
      <c r="CH50" s="1956"/>
      <c r="CI50" s="1956"/>
      <c r="CJ50" s="1956"/>
      <c r="CK50" s="1956"/>
      <c r="CL50" s="1956"/>
      <c r="CM50" s="1956"/>
      <c r="CN50" s="1956"/>
      <c r="CO50" s="1956"/>
      <c r="CP50" s="1956"/>
      <c r="CQ50" s="1956"/>
      <c r="CR50" s="1956"/>
      <c r="CS50" s="1956"/>
      <c r="CT50" s="1956"/>
      <c r="CU50" s="1956"/>
      <c r="CV50" s="1956"/>
      <c r="CW50" s="1956"/>
      <c r="CX50" s="1956"/>
      <c r="CY50" s="1956"/>
      <c r="CZ50" s="1956"/>
    </row>
    <row r="51" s="130" customFormat="true" ht="15" customHeight="true" x14ac:dyDescent="0.2">
      <c r="A51" s="2256"/>
      <c r="B51" s="250" t="s">
        <v>99</v>
      </c>
      <c r="C51" s="1000" t="s">
        <v>36</v>
      </c>
      <c r="D51" s="1006" t="s">
        <v>36</v>
      </c>
      <c r="E51" s="1006" t="s">
        <v>36</v>
      </c>
      <c r="F51" s="1006" t="s">
        <v>36</v>
      </c>
      <c r="G51" s="1012" t="s">
        <v>36</v>
      </c>
      <c r="H51" s="1018" t="s">
        <v>36</v>
      </c>
      <c r="I51" s="1006" t="s">
        <v>36</v>
      </c>
      <c r="J51" s="1006" t="s">
        <v>36</v>
      </c>
      <c r="K51" s="1006" t="s">
        <v>36</v>
      </c>
      <c r="L51" s="1024" t="s">
        <v>36</v>
      </c>
      <c r="M51" s="1030" t="s">
        <v>36</v>
      </c>
      <c r="N51" s="1006" t="s">
        <v>36</v>
      </c>
      <c r="O51" s="1006" t="s">
        <v>36</v>
      </c>
      <c r="P51" s="1006" t="s">
        <v>36</v>
      </c>
      <c r="Q51" s="1012" t="s">
        <v>36</v>
      </c>
      <c r="R51" s="1018" t="s">
        <v>36</v>
      </c>
      <c r="S51" s="1006" t="s">
        <v>36</v>
      </c>
      <c r="T51" s="1006" t="s">
        <v>36</v>
      </c>
      <c r="U51" s="1006" t="s">
        <v>36</v>
      </c>
      <c r="V51" s="1006" t="s">
        <v>36</v>
      </c>
      <c r="W51" s="1006" t="s">
        <v>36</v>
      </c>
      <c r="X51" s="1006" t="s">
        <v>36</v>
      </c>
      <c r="Y51" s="1036" t="s">
        <v>36</v>
      </c>
      <c r="Z51" s="2045" t="s">
        <v>36</v>
      </c>
      <c r="AA51" s="1892"/>
      <c r="AB51" s="1892"/>
      <c r="AC51" s="1892"/>
      <c r="AD51" s="1892"/>
      <c r="AE51" s="1892"/>
      <c r="AF51" s="1892"/>
      <c r="AG51" s="1892"/>
      <c r="AH51" s="1892"/>
      <c r="AI51" s="1892"/>
      <c r="AJ51" s="1892"/>
      <c r="AK51" s="1892"/>
      <c r="AL51" s="1892"/>
      <c r="AM51" s="1892"/>
      <c r="AN51" s="1892"/>
      <c r="AO51" s="1892"/>
      <c r="AP51" s="1892"/>
      <c r="AQ51" s="1892"/>
      <c r="AR51" s="1892"/>
      <c r="AS51" s="1892"/>
      <c r="AT51" s="1892"/>
      <c r="AU51" s="1892"/>
      <c r="AV51" s="1892"/>
      <c r="AW51" s="1892"/>
      <c r="AX51" s="1892"/>
      <c r="AY51" s="1892"/>
      <c r="AZ51" s="215"/>
      <c r="BA51" s="2291"/>
      <c r="BB51" s="151" t="s">
        <v>99</v>
      </c>
      <c r="BC51" s="1042" t="s">
        <v>36</v>
      </c>
      <c r="BD51" s="1061" t="s">
        <v>36</v>
      </c>
      <c r="BE51" s="1061" t="s">
        <v>36</v>
      </c>
      <c r="BF51" s="1061" t="s">
        <v>36</v>
      </c>
      <c r="BG51" s="1081" t="s">
        <v>36</v>
      </c>
      <c r="BH51" s="1101" t="s">
        <v>36</v>
      </c>
      <c r="BI51" s="1061" t="s">
        <v>36</v>
      </c>
      <c r="BJ51" s="1061" t="s">
        <v>36</v>
      </c>
      <c r="BK51" s="1061" t="s">
        <v>36</v>
      </c>
      <c r="BL51" s="1081" t="s">
        <v>36</v>
      </c>
      <c r="BM51" s="1101" t="s">
        <v>36</v>
      </c>
      <c r="BN51" s="1061" t="s">
        <v>36</v>
      </c>
      <c r="BO51" s="1061" t="s">
        <v>36</v>
      </c>
      <c r="BP51" s="1061" t="s">
        <v>36</v>
      </c>
      <c r="BQ51" s="1081" t="s">
        <v>36</v>
      </c>
      <c r="BR51" s="1101" t="s">
        <v>36</v>
      </c>
      <c r="BS51" s="1061" t="s">
        <v>36</v>
      </c>
      <c r="BT51" s="1061" t="s">
        <v>36</v>
      </c>
      <c r="BU51" s="1061" t="s">
        <v>36</v>
      </c>
      <c r="BV51" s="1061" t="s">
        <v>36</v>
      </c>
      <c r="BW51" s="1061" t="s">
        <v>36</v>
      </c>
      <c r="BX51" s="1061" t="s">
        <v>36</v>
      </c>
      <c r="BY51" s="1120" t="s">
        <v>36</v>
      </c>
      <c r="BZ51" s="1120" t="s">
        <v>36</v>
      </c>
      <c r="CA51" s="1956"/>
      <c r="CB51" s="1956"/>
      <c r="CC51" s="1956"/>
      <c r="CD51" s="1956"/>
      <c r="CE51" s="1956"/>
      <c r="CF51" s="1956"/>
      <c r="CG51" s="1956"/>
      <c r="CH51" s="1956"/>
      <c r="CI51" s="1956"/>
      <c r="CJ51" s="1956"/>
      <c r="CK51" s="1956"/>
      <c r="CL51" s="1956"/>
      <c r="CM51" s="1956"/>
      <c r="CN51" s="1956"/>
      <c r="CO51" s="1956"/>
      <c r="CP51" s="1956"/>
      <c r="CQ51" s="1956"/>
      <c r="CR51" s="1956"/>
      <c r="CS51" s="1956"/>
      <c r="CT51" s="1956"/>
      <c r="CU51" s="1956"/>
      <c r="CV51" s="1956"/>
      <c r="CW51" s="1956"/>
      <c r="CX51" s="1956"/>
      <c r="CY51" s="1956"/>
      <c r="CZ51" s="1956"/>
    </row>
    <row r="52" s="130" customFormat="true" ht="15" customHeight="true" x14ac:dyDescent="0.2">
      <c r="A52" s="2256"/>
      <c r="B52" s="250" t="s">
        <v>68</v>
      </c>
      <c r="C52" s="1000" t="s">
        <v>36</v>
      </c>
      <c r="D52" s="1006" t="s">
        <v>36</v>
      </c>
      <c r="E52" s="1006" t="s">
        <v>36</v>
      </c>
      <c r="F52" s="1006" t="s">
        <v>36</v>
      </c>
      <c r="G52" s="1012" t="s">
        <v>36</v>
      </c>
      <c r="H52" s="1018" t="s">
        <v>36</v>
      </c>
      <c r="I52" s="1006" t="s">
        <v>36</v>
      </c>
      <c r="J52" s="1006" t="s">
        <v>36</v>
      </c>
      <c r="K52" s="1006" t="s">
        <v>36</v>
      </c>
      <c r="L52" s="1024" t="s">
        <v>36</v>
      </c>
      <c r="M52" s="1030" t="s">
        <v>36</v>
      </c>
      <c r="N52" s="1006" t="s">
        <v>36</v>
      </c>
      <c r="O52" s="1006" t="s">
        <v>36</v>
      </c>
      <c r="P52" s="1006" t="s">
        <v>36</v>
      </c>
      <c r="Q52" s="1012" t="s">
        <v>36</v>
      </c>
      <c r="R52" s="1018" t="s">
        <v>36</v>
      </c>
      <c r="S52" s="1006" t="s">
        <v>36</v>
      </c>
      <c r="T52" s="1006" t="s">
        <v>36</v>
      </c>
      <c r="U52" s="1006" t="s">
        <v>36</v>
      </c>
      <c r="V52" s="1006" t="s">
        <v>36</v>
      </c>
      <c r="W52" s="1006" t="s">
        <v>36</v>
      </c>
      <c r="X52" s="1006" t="s">
        <v>36</v>
      </c>
      <c r="Y52" s="1036" t="s">
        <v>36</v>
      </c>
      <c r="Z52" s="2045" t="s">
        <v>36</v>
      </c>
      <c r="AA52" s="1892"/>
      <c r="AB52" s="1892"/>
      <c r="AC52" s="1892"/>
      <c r="AD52" s="1892"/>
      <c r="AE52" s="1892"/>
      <c r="AF52" s="1892"/>
      <c r="AG52" s="1892"/>
      <c r="AH52" s="1892"/>
      <c r="AI52" s="1892"/>
      <c r="AJ52" s="1892"/>
      <c r="AK52" s="1892"/>
      <c r="AL52" s="1892"/>
      <c r="AM52" s="1892"/>
      <c r="AN52" s="1892"/>
      <c r="AO52" s="1892"/>
      <c r="AP52" s="1892"/>
      <c r="AQ52" s="1892"/>
      <c r="AR52" s="1892"/>
      <c r="AS52" s="1892"/>
      <c r="AT52" s="1892"/>
      <c r="AU52" s="1892"/>
      <c r="AV52" s="1892"/>
      <c r="AW52" s="1892"/>
      <c r="AX52" s="1892"/>
      <c r="AY52" s="1892"/>
      <c r="AZ52" s="215"/>
      <c r="BA52" s="2291"/>
      <c r="BB52" s="151" t="s">
        <v>68</v>
      </c>
      <c r="BC52" s="1042" t="s">
        <v>36</v>
      </c>
      <c r="BD52" s="1061" t="s">
        <v>36</v>
      </c>
      <c r="BE52" s="1061" t="s">
        <v>36</v>
      </c>
      <c r="BF52" s="1061" t="s">
        <v>36</v>
      </c>
      <c r="BG52" s="1081" t="s">
        <v>36</v>
      </c>
      <c r="BH52" s="1101" t="s">
        <v>36</v>
      </c>
      <c r="BI52" s="1061" t="s">
        <v>36</v>
      </c>
      <c r="BJ52" s="1061" t="s">
        <v>36</v>
      </c>
      <c r="BK52" s="1061" t="s">
        <v>36</v>
      </c>
      <c r="BL52" s="1081" t="s">
        <v>36</v>
      </c>
      <c r="BM52" s="1101" t="s">
        <v>36</v>
      </c>
      <c r="BN52" s="1061" t="s">
        <v>36</v>
      </c>
      <c r="BO52" s="1061" t="s">
        <v>36</v>
      </c>
      <c r="BP52" s="1061" t="s">
        <v>36</v>
      </c>
      <c r="BQ52" s="1081" t="s">
        <v>36</v>
      </c>
      <c r="BR52" s="1101" t="s">
        <v>36</v>
      </c>
      <c r="BS52" s="1061" t="s">
        <v>36</v>
      </c>
      <c r="BT52" s="1061" t="s">
        <v>36</v>
      </c>
      <c r="BU52" s="1061" t="s">
        <v>36</v>
      </c>
      <c r="BV52" s="1061" t="s">
        <v>36</v>
      </c>
      <c r="BW52" s="1061" t="s">
        <v>36</v>
      </c>
      <c r="BX52" s="1061" t="s">
        <v>36</v>
      </c>
      <c r="BY52" s="1120" t="s">
        <v>36</v>
      </c>
      <c r="BZ52" s="1120" t="s">
        <v>36</v>
      </c>
      <c r="CA52" s="1956"/>
      <c r="CB52" s="1956"/>
      <c r="CC52" s="1956"/>
      <c r="CD52" s="1956"/>
      <c r="CE52" s="1956"/>
      <c r="CF52" s="1956"/>
      <c r="CG52" s="1956"/>
      <c r="CH52" s="1956"/>
      <c r="CI52" s="1956"/>
      <c r="CJ52" s="1956"/>
      <c r="CK52" s="1956"/>
      <c r="CL52" s="1956"/>
      <c r="CM52" s="1956"/>
      <c r="CN52" s="1956"/>
      <c r="CO52" s="1956"/>
      <c r="CP52" s="1956"/>
      <c r="CQ52" s="1956"/>
      <c r="CR52" s="1956"/>
      <c r="CS52" s="1956"/>
      <c r="CT52" s="1956"/>
      <c r="CU52" s="1956"/>
      <c r="CV52" s="1956"/>
      <c r="CW52" s="1956"/>
      <c r="CX52" s="1956"/>
      <c r="CY52" s="1956"/>
      <c r="CZ52" s="1956"/>
    </row>
    <row r="53" s="130" customFormat="true" ht="15" customHeight="true" x14ac:dyDescent="0.2">
      <c r="A53" s="2256" t="s">
        <v>105</v>
      </c>
      <c r="B53" s="250" t="s">
        <v>100</v>
      </c>
      <c r="C53" s="1000" t="s">
        <v>36</v>
      </c>
      <c r="D53" s="1006" t="s">
        <v>36</v>
      </c>
      <c r="E53" s="1006" t="s">
        <v>36</v>
      </c>
      <c r="F53" s="1006" t="s">
        <v>36</v>
      </c>
      <c r="G53" s="1012" t="s">
        <v>36</v>
      </c>
      <c r="H53" s="1018" t="s">
        <v>36</v>
      </c>
      <c r="I53" s="1006" t="s">
        <v>36</v>
      </c>
      <c r="J53" s="1006" t="s">
        <v>36</v>
      </c>
      <c r="K53" s="1006" t="s">
        <v>36</v>
      </c>
      <c r="L53" s="1024" t="s">
        <v>36</v>
      </c>
      <c r="M53" s="1030" t="s">
        <v>36</v>
      </c>
      <c r="N53" s="1006" t="s">
        <v>36</v>
      </c>
      <c r="O53" s="1006" t="s">
        <v>36</v>
      </c>
      <c r="P53" s="1006" t="s">
        <v>36</v>
      </c>
      <c r="Q53" s="1012" t="s">
        <v>36</v>
      </c>
      <c r="R53" s="1018" t="s">
        <v>36</v>
      </c>
      <c r="S53" s="1006" t="s">
        <v>36</v>
      </c>
      <c r="T53" s="1006" t="s">
        <v>36</v>
      </c>
      <c r="U53" s="1006" t="s">
        <v>36</v>
      </c>
      <c r="V53" s="1006" t="s">
        <v>36</v>
      </c>
      <c r="W53" s="1006" t="s">
        <v>36</v>
      </c>
      <c r="X53" s="1006" t="s">
        <v>36</v>
      </c>
      <c r="Y53" s="1036" t="s">
        <v>36</v>
      </c>
      <c r="Z53" s="2045" t="s">
        <v>36</v>
      </c>
      <c r="AA53" s="1892"/>
      <c r="AB53" s="1892"/>
      <c r="AC53" s="1892"/>
      <c r="AD53" s="1892"/>
      <c r="AE53" s="1892"/>
      <c r="AF53" s="1892"/>
      <c r="AG53" s="1892"/>
      <c r="AH53" s="1892"/>
      <c r="AI53" s="1892"/>
      <c r="AJ53" s="1892"/>
      <c r="AK53" s="1892"/>
      <c r="AL53" s="1892"/>
      <c r="AM53" s="1892"/>
      <c r="AN53" s="1892"/>
      <c r="AO53" s="1892"/>
      <c r="AP53" s="1892"/>
      <c r="AQ53" s="1892"/>
      <c r="AR53" s="1892"/>
      <c r="AS53" s="1892"/>
      <c r="AT53" s="1892"/>
      <c r="AU53" s="1892"/>
      <c r="AV53" s="1892"/>
      <c r="AW53" s="1892"/>
      <c r="AX53" s="1892"/>
      <c r="AY53" s="1892"/>
      <c r="AZ53" s="215"/>
      <c r="BA53" s="2291" t="s">
        <v>105</v>
      </c>
      <c r="BB53" s="151" t="s">
        <v>100</v>
      </c>
      <c r="BC53" s="1042" t="s">
        <v>36</v>
      </c>
      <c r="BD53" s="1061" t="s">
        <v>36</v>
      </c>
      <c r="BE53" s="1061" t="s">
        <v>36</v>
      </c>
      <c r="BF53" s="1061" t="s">
        <v>36</v>
      </c>
      <c r="BG53" s="1081" t="s">
        <v>36</v>
      </c>
      <c r="BH53" s="1101" t="s">
        <v>36</v>
      </c>
      <c r="BI53" s="1061" t="s">
        <v>36</v>
      </c>
      <c r="BJ53" s="1061" t="s">
        <v>36</v>
      </c>
      <c r="BK53" s="1061" t="s">
        <v>36</v>
      </c>
      <c r="BL53" s="1081" t="s">
        <v>36</v>
      </c>
      <c r="BM53" s="1101" t="s">
        <v>36</v>
      </c>
      <c r="BN53" s="1061" t="s">
        <v>36</v>
      </c>
      <c r="BO53" s="1061" t="s">
        <v>36</v>
      </c>
      <c r="BP53" s="1061" t="s">
        <v>36</v>
      </c>
      <c r="BQ53" s="1081" t="s">
        <v>36</v>
      </c>
      <c r="BR53" s="1101" t="s">
        <v>36</v>
      </c>
      <c r="BS53" s="1061" t="s">
        <v>36</v>
      </c>
      <c r="BT53" s="1061" t="s">
        <v>36</v>
      </c>
      <c r="BU53" s="1061" t="s">
        <v>36</v>
      </c>
      <c r="BV53" s="1061" t="s">
        <v>36</v>
      </c>
      <c r="BW53" s="1061" t="s">
        <v>36</v>
      </c>
      <c r="BX53" s="1061" t="s">
        <v>36</v>
      </c>
      <c r="BY53" s="1120" t="s">
        <v>36</v>
      </c>
      <c r="BZ53" s="1120" t="s">
        <v>36</v>
      </c>
      <c r="CA53" s="1956"/>
      <c r="CB53" s="1956"/>
      <c r="CC53" s="1956"/>
      <c r="CD53" s="1956"/>
      <c r="CE53" s="1956"/>
      <c r="CF53" s="1956"/>
      <c r="CG53" s="1956"/>
      <c r="CH53" s="1956"/>
      <c r="CI53" s="1956"/>
      <c r="CJ53" s="1956"/>
      <c r="CK53" s="1956"/>
      <c r="CL53" s="1956"/>
      <c r="CM53" s="1956"/>
      <c r="CN53" s="1956"/>
      <c r="CO53" s="1956"/>
      <c r="CP53" s="1956"/>
      <c r="CQ53" s="1956"/>
      <c r="CR53" s="1956"/>
      <c r="CS53" s="1956"/>
      <c r="CT53" s="1956"/>
      <c r="CU53" s="1956"/>
      <c r="CV53" s="1956"/>
      <c r="CW53" s="1956"/>
      <c r="CX53" s="1956"/>
      <c r="CY53" s="1956"/>
      <c r="CZ53" s="1956"/>
    </row>
    <row r="54" s="130" customFormat="true" ht="15" customHeight="true" x14ac:dyDescent="0.2">
      <c r="A54" s="2256"/>
      <c r="B54" s="250" t="s">
        <v>99</v>
      </c>
      <c r="C54" s="1000" t="s">
        <v>36</v>
      </c>
      <c r="D54" s="1006" t="s">
        <v>36</v>
      </c>
      <c r="E54" s="1006" t="s">
        <v>36</v>
      </c>
      <c r="F54" s="1006" t="s">
        <v>36</v>
      </c>
      <c r="G54" s="1012" t="s">
        <v>36</v>
      </c>
      <c r="H54" s="1018" t="s">
        <v>36</v>
      </c>
      <c r="I54" s="1006" t="s">
        <v>36</v>
      </c>
      <c r="J54" s="1006" t="s">
        <v>36</v>
      </c>
      <c r="K54" s="1006" t="s">
        <v>36</v>
      </c>
      <c r="L54" s="1024" t="s">
        <v>36</v>
      </c>
      <c r="M54" s="1030" t="s">
        <v>36</v>
      </c>
      <c r="N54" s="1006" t="s">
        <v>36</v>
      </c>
      <c r="O54" s="1006" t="s">
        <v>36</v>
      </c>
      <c r="P54" s="1006" t="s">
        <v>36</v>
      </c>
      <c r="Q54" s="1012" t="s">
        <v>36</v>
      </c>
      <c r="R54" s="1018" t="s">
        <v>36</v>
      </c>
      <c r="S54" s="1006" t="s">
        <v>36</v>
      </c>
      <c r="T54" s="1006" t="s">
        <v>36</v>
      </c>
      <c r="U54" s="1006" t="s">
        <v>36</v>
      </c>
      <c r="V54" s="1006" t="s">
        <v>36</v>
      </c>
      <c r="W54" s="1006" t="s">
        <v>36</v>
      </c>
      <c r="X54" s="1006" t="s">
        <v>36</v>
      </c>
      <c r="Y54" s="1036" t="s">
        <v>36</v>
      </c>
      <c r="Z54" s="2045" t="s">
        <v>36</v>
      </c>
      <c r="AA54" s="1892"/>
      <c r="AB54" s="1892"/>
      <c r="AC54" s="1892"/>
      <c r="AD54" s="1892"/>
      <c r="AE54" s="1892"/>
      <c r="AF54" s="1892"/>
      <c r="AG54" s="1892"/>
      <c r="AH54" s="1892"/>
      <c r="AI54" s="1892"/>
      <c r="AJ54" s="1892"/>
      <c r="AK54" s="1892"/>
      <c r="AL54" s="1892"/>
      <c r="AM54" s="1892"/>
      <c r="AN54" s="1892"/>
      <c r="AO54" s="1892"/>
      <c r="AP54" s="1892"/>
      <c r="AQ54" s="1892"/>
      <c r="AR54" s="1892"/>
      <c r="AS54" s="1892"/>
      <c r="AT54" s="1892"/>
      <c r="AU54" s="1892"/>
      <c r="AV54" s="1892"/>
      <c r="AW54" s="1892"/>
      <c r="AX54" s="1892"/>
      <c r="AY54" s="1892"/>
      <c r="AZ54" s="215"/>
      <c r="BA54" s="2291"/>
      <c r="BB54" s="151" t="s">
        <v>99</v>
      </c>
      <c r="BC54" s="1042" t="s">
        <v>36</v>
      </c>
      <c r="BD54" s="1061" t="s">
        <v>36</v>
      </c>
      <c r="BE54" s="1061" t="s">
        <v>36</v>
      </c>
      <c r="BF54" s="1061" t="s">
        <v>36</v>
      </c>
      <c r="BG54" s="1081" t="s">
        <v>36</v>
      </c>
      <c r="BH54" s="1101" t="s">
        <v>36</v>
      </c>
      <c r="BI54" s="1061" t="s">
        <v>36</v>
      </c>
      <c r="BJ54" s="1061" t="s">
        <v>36</v>
      </c>
      <c r="BK54" s="1061" t="s">
        <v>36</v>
      </c>
      <c r="BL54" s="1081" t="s">
        <v>36</v>
      </c>
      <c r="BM54" s="1101" t="s">
        <v>36</v>
      </c>
      <c r="BN54" s="1061" t="s">
        <v>36</v>
      </c>
      <c r="BO54" s="1061" t="s">
        <v>36</v>
      </c>
      <c r="BP54" s="1061" t="s">
        <v>36</v>
      </c>
      <c r="BQ54" s="1081" t="s">
        <v>36</v>
      </c>
      <c r="BR54" s="1101" t="s">
        <v>36</v>
      </c>
      <c r="BS54" s="1061" t="s">
        <v>36</v>
      </c>
      <c r="BT54" s="1061" t="s">
        <v>36</v>
      </c>
      <c r="BU54" s="1061" t="s">
        <v>36</v>
      </c>
      <c r="BV54" s="1061" t="s">
        <v>36</v>
      </c>
      <c r="BW54" s="1061" t="s">
        <v>36</v>
      </c>
      <c r="BX54" s="1061" t="s">
        <v>36</v>
      </c>
      <c r="BY54" s="1120" t="s">
        <v>36</v>
      </c>
      <c r="BZ54" s="1120" t="s">
        <v>36</v>
      </c>
      <c r="CA54" s="1956"/>
      <c r="CB54" s="1956"/>
      <c r="CC54" s="1956"/>
      <c r="CD54" s="1956"/>
      <c r="CE54" s="1956"/>
      <c r="CF54" s="1956"/>
      <c r="CG54" s="1956"/>
      <c r="CH54" s="1956"/>
      <c r="CI54" s="1956"/>
      <c r="CJ54" s="1956"/>
      <c r="CK54" s="1956"/>
      <c r="CL54" s="1956"/>
      <c r="CM54" s="1956"/>
      <c r="CN54" s="1956"/>
      <c r="CO54" s="1956"/>
      <c r="CP54" s="1956"/>
      <c r="CQ54" s="1956"/>
      <c r="CR54" s="1956"/>
      <c r="CS54" s="1956"/>
      <c r="CT54" s="1956"/>
      <c r="CU54" s="1956"/>
      <c r="CV54" s="1956"/>
      <c r="CW54" s="1956"/>
      <c r="CX54" s="1956"/>
      <c r="CY54" s="1956"/>
      <c r="CZ54" s="1956"/>
    </row>
    <row r="55" s="130" customFormat="true" ht="15" customHeight="true" x14ac:dyDescent="0.2">
      <c r="A55" s="2311"/>
      <c r="B55" s="251" t="s">
        <v>68</v>
      </c>
      <c r="C55" s="1001" t="s">
        <v>36</v>
      </c>
      <c r="D55" s="1007" t="s">
        <v>36</v>
      </c>
      <c r="E55" s="1007" t="s">
        <v>36</v>
      </c>
      <c r="F55" s="1007" t="s">
        <v>36</v>
      </c>
      <c r="G55" s="1013" t="s">
        <v>36</v>
      </c>
      <c r="H55" s="1019" t="s">
        <v>36</v>
      </c>
      <c r="I55" s="1007" t="s">
        <v>36</v>
      </c>
      <c r="J55" s="1007" t="s">
        <v>36</v>
      </c>
      <c r="K55" s="1007" t="s">
        <v>36</v>
      </c>
      <c r="L55" s="1025" t="s">
        <v>36</v>
      </c>
      <c r="M55" s="1031" t="s">
        <v>36</v>
      </c>
      <c r="N55" s="1007" t="s">
        <v>36</v>
      </c>
      <c r="O55" s="1007" t="s">
        <v>36</v>
      </c>
      <c r="P55" s="1007" t="s">
        <v>36</v>
      </c>
      <c r="Q55" s="1013" t="s">
        <v>36</v>
      </c>
      <c r="R55" s="1817" t="s">
        <v>36</v>
      </c>
      <c r="S55" s="1818" t="s">
        <v>36</v>
      </c>
      <c r="T55" s="1818" t="s">
        <v>36</v>
      </c>
      <c r="U55" s="1818" t="s">
        <v>36</v>
      </c>
      <c r="V55" s="1818" t="s">
        <v>36</v>
      </c>
      <c r="W55" s="1818" t="s">
        <v>36</v>
      </c>
      <c r="X55" s="1818" t="s">
        <v>36</v>
      </c>
      <c r="Y55" s="1818" t="s">
        <v>36</v>
      </c>
      <c r="Z55" s="1862" t="s">
        <v>36</v>
      </c>
      <c r="AA55" s="1893"/>
      <c r="AB55" s="1893"/>
      <c r="AC55" s="1893"/>
      <c r="AD55" s="1893"/>
      <c r="AE55" s="1893"/>
      <c r="AF55" s="1893"/>
      <c r="AG55" s="1893"/>
      <c r="AH55" s="1893"/>
      <c r="AI55" s="1893"/>
      <c r="AJ55" s="1893"/>
      <c r="AK55" s="1893"/>
      <c r="AL55" s="1893"/>
      <c r="AM55" s="1893"/>
      <c r="AN55" s="1893"/>
      <c r="AO55" s="1893"/>
      <c r="AP55" s="1893"/>
      <c r="AQ55" s="1893"/>
      <c r="AR55" s="1893"/>
      <c r="AS55" s="1893"/>
      <c r="AT55" s="1893"/>
      <c r="AU55" s="1893"/>
      <c r="AV55" s="1893"/>
      <c r="AW55" s="1893"/>
      <c r="AX55" s="1893"/>
      <c r="AY55" s="1893"/>
      <c r="AZ55" s="215"/>
      <c r="BA55" s="2312"/>
      <c r="BB55" s="152" t="s">
        <v>68</v>
      </c>
      <c r="BC55" s="1043" t="s">
        <v>36</v>
      </c>
      <c r="BD55" s="1062" t="s">
        <v>36</v>
      </c>
      <c r="BE55" s="1062" t="s">
        <v>36</v>
      </c>
      <c r="BF55" s="1062" t="s">
        <v>36</v>
      </c>
      <c r="BG55" s="1082" t="s">
        <v>36</v>
      </c>
      <c r="BH55" s="1102" t="s">
        <v>36</v>
      </c>
      <c r="BI55" s="1062" t="s">
        <v>36</v>
      </c>
      <c r="BJ55" s="1062" t="s">
        <v>36</v>
      </c>
      <c r="BK55" s="1062" t="s">
        <v>36</v>
      </c>
      <c r="BL55" s="1082" t="s">
        <v>36</v>
      </c>
      <c r="BM55" s="1102" t="s">
        <v>36</v>
      </c>
      <c r="BN55" s="1062" t="s">
        <v>36</v>
      </c>
      <c r="BO55" s="1062" t="s">
        <v>36</v>
      </c>
      <c r="BP55" s="1062" t="s">
        <v>36</v>
      </c>
      <c r="BQ55" s="1082" t="s">
        <v>36</v>
      </c>
      <c r="BR55" s="1819" t="s">
        <v>36</v>
      </c>
      <c r="BS55" s="1820" t="s">
        <v>36</v>
      </c>
      <c r="BT55" s="1820" t="s">
        <v>36</v>
      </c>
      <c r="BU55" s="1820" t="s">
        <v>36</v>
      </c>
      <c r="BV55" s="1820" t="s">
        <v>36</v>
      </c>
      <c r="BW55" s="1820" t="s">
        <v>36</v>
      </c>
      <c r="BX55" s="1820" t="s">
        <v>36</v>
      </c>
      <c r="BY55" s="1820" t="s">
        <v>36</v>
      </c>
      <c r="BZ55" s="1134" t="s">
        <v>36</v>
      </c>
      <c r="CA55" s="1958"/>
      <c r="CB55" s="1958"/>
      <c r="CC55" s="1958"/>
      <c r="CD55" s="1958"/>
      <c r="CE55" s="1958"/>
      <c r="CF55" s="1958"/>
      <c r="CG55" s="1958"/>
      <c r="CH55" s="1958"/>
      <c r="CI55" s="1958"/>
      <c r="CJ55" s="1958"/>
      <c r="CK55" s="1958"/>
      <c r="CL55" s="1958"/>
      <c r="CM55" s="1958"/>
      <c r="CN55" s="1958"/>
      <c r="CO55" s="1958"/>
      <c r="CP55" s="1958"/>
      <c r="CQ55" s="1958"/>
      <c r="CR55" s="1958"/>
      <c r="CS55" s="1958"/>
      <c r="CT55" s="1958"/>
      <c r="CU55" s="1958"/>
      <c r="CV55" s="1958"/>
      <c r="CW55" s="1958"/>
      <c r="CX55" s="1958"/>
      <c r="CY55" s="1958"/>
      <c r="CZ55" s="1958"/>
    </row>
    <row r="56" s="135" customFormat="true" ht="15" customHeight="true" x14ac:dyDescent="0.2">
      <c r="A56" s="132"/>
      <c r="B56" s="185"/>
      <c r="C56" s="2259" t="s">
        <v>114</v>
      </c>
      <c r="D56" s="2260"/>
      <c r="E56" s="2260"/>
      <c r="F56" s="2260"/>
      <c r="G56" s="2261"/>
      <c r="H56" s="2403" t="s">
        <v>39</v>
      </c>
      <c r="I56" s="2404"/>
      <c r="J56" s="2404"/>
      <c r="K56" s="2404"/>
      <c r="L56" s="2405"/>
      <c r="M56" s="2406" t="s">
        <v>38</v>
      </c>
      <c r="N56" s="2404"/>
      <c r="O56" s="2404"/>
      <c r="P56" s="2404"/>
      <c r="Q56" s="2405"/>
      <c r="R56" s="2028" t="s">
        <v>137</v>
      </c>
      <c r="S56" s="2036"/>
      <c r="T56" s="2036"/>
      <c r="U56" s="2036"/>
      <c r="V56" s="2036"/>
      <c r="W56" s="2036"/>
      <c r="X56" s="2036"/>
      <c r="Y56" s="2036"/>
      <c r="Z56" s="2037"/>
      <c r="AA56" s="312"/>
      <c r="AB56" s="312"/>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633"/>
      <c r="BA56" s="217" t="s">
        <v>128</v>
      </c>
      <c r="BB56" s="115" t="s">
        <v>95</v>
      </c>
      <c r="BC56" s="2330" t="s">
        <v>114</v>
      </c>
      <c r="BD56" s="2331"/>
      <c r="BE56" s="2331"/>
      <c r="BF56" s="2331"/>
      <c r="BG56" s="2332"/>
      <c r="BH56" s="2333" t="s">
        <v>39</v>
      </c>
      <c r="BI56" s="2331"/>
      <c r="BJ56" s="2331"/>
      <c r="BK56" s="2331"/>
      <c r="BL56" s="2332"/>
      <c r="BM56" s="2333" t="s">
        <v>38</v>
      </c>
      <c r="BN56" s="2331"/>
      <c r="BO56" s="2331"/>
      <c r="BP56" s="2331"/>
      <c r="BQ56" s="2334"/>
      <c r="BR56" s="181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24" x14ac:dyDescent="0.2">
      <c r="A57" s="186" t="s">
        <v>69</v>
      </c>
      <c r="B57" s="244"/>
      <c r="C57" s="275" t="s">
        <v>0</v>
      </c>
      <c r="D57" s="276" t="s">
        <v>1</v>
      </c>
      <c r="E57" s="276" t="s">
        <v>2</v>
      </c>
      <c r="F57" s="276" t="s">
        <v>3</v>
      </c>
      <c r="G57" s="277" t="s">
        <v>4</v>
      </c>
      <c r="H57" s="1189" t="s">
        <v>0</v>
      </c>
      <c r="I57" s="1143" t="s">
        <v>1</v>
      </c>
      <c r="J57" s="1143" t="s">
        <v>2</v>
      </c>
      <c r="K57" s="1143" t="s">
        <v>3</v>
      </c>
      <c r="L57" s="1144" t="s">
        <v>4</v>
      </c>
      <c r="M57" s="1177" t="s">
        <v>0</v>
      </c>
      <c r="N57" s="1143" t="s">
        <v>1</v>
      </c>
      <c r="O57" s="1143" t="s">
        <v>2</v>
      </c>
      <c r="P57" s="1143" t="s">
        <v>3</v>
      </c>
      <c r="Q57" s="1201" t="s">
        <v>4</v>
      </c>
      <c r="R57" s="1189" t="s">
        <v>290</v>
      </c>
      <c r="S57" s="1143" t="s">
        <v>291</v>
      </c>
      <c r="T57" s="1143" t="s">
        <v>292</v>
      </c>
      <c r="U57" s="1143" t="s">
        <v>293</v>
      </c>
      <c r="V57" s="1143" t="s">
        <v>294</v>
      </c>
      <c r="W57" s="1143" t="s">
        <v>295</v>
      </c>
      <c r="X57" s="1143" t="s">
        <v>296</v>
      </c>
      <c r="Y57" s="1143" t="s">
        <v>297</v>
      </c>
      <c r="Z57" s="1145" t="s">
        <v>298</v>
      </c>
      <c r="AA57" s="312"/>
      <c r="AB57" s="312"/>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633"/>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290</v>
      </c>
      <c r="BS57" s="170" t="s">
        <v>291</v>
      </c>
      <c r="BT57" s="170" t="s">
        <v>292</v>
      </c>
      <c r="BU57" s="170" t="s">
        <v>293</v>
      </c>
      <c r="BV57" s="170" t="s">
        <v>294</v>
      </c>
      <c r="BW57" s="170" t="s">
        <v>295</v>
      </c>
      <c r="BX57" s="170" t="s">
        <v>296</v>
      </c>
      <c r="BY57" s="171" t="s">
        <v>297</v>
      </c>
      <c r="BZ57" s="171" t="s">
        <v>298</v>
      </c>
      <c r="CA57" s="1962"/>
      <c r="CB57" s="1962"/>
      <c r="CC57" s="1962"/>
      <c r="CD57" s="1962"/>
      <c r="CE57" s="1962"/>
      <c r="CF57" s="1962"/>
      <c r="CG57" s="1962"/>
      <c r="CH57" s="1962"/>
      <c r="CI57" s="1962"/>
      <c r="CJ57" s="1962"/>
      <c r="CK57" s="1962"/>
      <c r="CL57" s="1962"/>
      <c r="CM57" s="1962"/>
      <c r="CN57" s="1962"/>
      <c r="CO57" s="1962"/>
      <c r="CP57" s="1962"/>
      <c r="CQ57" s="1962"/>
      <c r="CR57" s="1962"/>
      <c r="CS57" s="1962"/>
      <c r="CT57" s="1962"/>
      <c r="CU57" s="1962"/>
      <c r="CV57" s="1962"/>
      <c r="CW57" s="1962"/>
      <c r="CX57" s="1962"/>
      <c r="CY57" s="1962"/>
      <c r="CZ57" s="1962"/>
    </row>
    <row r="58" s="135" customFormat="true" ht="15" customHeight="true" x14ac:dyDescent="0.2">
      <c r="A58" s="2422" t="s">
        <v>299</v>
      </c>
      <c r="B58" s="1389" t="s">
        <v>300</v>
      </c>
      <c r="C58" s="1267">
        <v>27.961159936736625</v>
      </c>
      <c r="D58" s="1268">
        <v>40.3503351945768</v>
      </c>
      <c r="E58" s="1268">
        <v>31.321317256266688</v>
      </c>
      <c r="F58" s="1268">
        <v>52.017258963185483</v>
      </c>
      <c r="G58" s="1269">
        <v>68.42814034518014</v>
      </c>
      <c r="H58" s="1270">
        <v>61.601010496665353</v>
      </c>
      <c r="I58" s="1268">
        <v>59.169877013995006</v>
      </c>
      <c r="J58" s="1268">
        <v>50.599619958359966</v>
      </c>
      <c r="K58" s="1268">
        <v>56.359986634749525</v>
      </c>
      <c r="L58" s="1271">
        <v>73.551475373606479</v>
      </c>
      <c r="M58" s="1272">
        <v>6.5671998917357435</v>
      </c>
      <c r="N58" s="1268">
        <v>7.1895508789365303</v>
      </c>
      <c r="O58" s="1268">
        <v>4.4642028483192187</v>
      </c>
      <c r="P58" s="1268">
        <v>22.432518833617365</v>
      </c>
      <c r="Q58" s="1269">
        <v>22.697167023510829</v>
      </c>
      <c r="R58" s="1270">
        <v>40.955067455465411</v>
      </c>
      <c r="S58" s="1268">
        <v>67.987731127206189</v>
      </c>
      <c r="T58" s="1268">
        <v>48.049725829053394</v>
      </c>
      <c r="U58" s="1268">
        <v>73.985575821431141</v>
      </c>
      <c r="V58" s="1268">
        <v>77.323295126282247</v>
      </c>
      <c r="W58" s="1268">
        <v>8.0396432701376028</v>
      </c>
      <c r="X58" s="1268">
        <v>1.2586654602380283</v>
      </c>
      <c r="Y58" s="1268">
        <v>47.595682292813265</v>
      </c>
      <c r="Z58" s="2047">
        <v>31.952401681469794</v>
      </c>
      <c r="AA58" s="312"/>
      <c r="AB58" s="312"/>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633"/>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1964"/>
      <c r="CB58" s="1964"/>
      <c r="CC58" s="1964"/>
      <c r="CD58" s="1964"/>
      <c r="CE58" s="1964"/>
      <c r="CF58" s="1964"/>
      <c r="CG58" s="1964"/>
      <c r="CH58" s="1964"/>
      <c r="CI58" s="1964"/>
      <c r="CJ58" s="1964"/>
      <c r="CK58" s="1964"/>
      <c r="CL58" s="1964"/>
      <c r="CM58" s="1964"/>
      <c r="CN58" s="1964"/>
      <c r="CO58" s="1964"/>
      <c r="CP58" s="1964"/>
      <c r="CQ58" s="1964"/>
      <c r="CR58" s="1964"/>
      <c r="CS58" s="1964"/>
      <c r="CT58" s="1964"/>
      <c r="CU58" s="1964"/>
      <c r="CV58" s="1964"/>
      <c r="CW58" s="1964"/>
      <c r="CX58" s="1964"/>
      <c r="CY58" s="1964"/>
      <c r="CZ58" s="1964"/>
    </row>
    <row r="59" s="135" customFormat="true" ht="15" customHeight="true" x14ac:dyDescent="0.2">
      <c r="A59" s="2423"/>
      <c r="B59" s="1390" t="s">
        <v>301</v>
      </c>
      <c r="C59" s="1273">
        <v>8.3177116327917577</v>
      </c>
      <c r="D59" s="1274">
        <v>9.7622036562806418</v>
      </c>
      <c r="E59" s="1274">
        <v>22.639747872387616</v>
      </c>
      <c r="F59" s="1274">
        <v>6.7511934930178708</v>
      </c>
      <c r="G59" s="1275">
        <v>4.9827202062134051</v>
      </c>
      <c r="H59" s="1276">
        <v>3.9698492126163112</v>
      </c>
      <c r="I59" s="1274">
        <v>7.3241157908752106</v>
      </c>
      <c r="J59" s="1274">
        <v>7.8146257711506335</v>
      </c>
      <c r="K59" s="1274">
        <v>5.334278670117568</v>
      </c>
      <c r="L59" s="1277">
        <v>4.8357591784588791</v>
      </c>
      <c r="M59" s="1278">
        <v>1.2995090310934387</v>
      </c>
      <c r="N59" s="1274">
        <v>6.555590997274896</v>
      </c>
      <c r="O59" s="1274">
        <v>25.595324975914529</v>
      </c>
      <c r="P59" s="1274">
        <v>11.144657877204603</v>
      </c>
      <c r="Q59" s="1275">
        <v>5.3118364418548394</v>
      </c>
      <c r="R59" s="1276">
        <v>8.5882243496422728</v>
      </c>
      <c r="S59" s="1274">
        <v>19.874628162842946</v>
      </c>
      <c r="T59" s="1274">
        <v>10.506906890638042</v>
      </c>
      <c r="U59" s="1274">
        <v>6.3928150398755097</v>
      </c>
      <c r="V59" s="1274">
        <v>2.8594858656983093</v>
      </c>
      <c r="W59" s="1274">
        <v>9.4755676373210775</v>
      </c>
      <c r="X59" s="1274">
        <v>3.566103115277746</v>
      </c>
      <c r="Y59" s="1274">
        <v>9.4625427751261793</v>
      </c>
      <c r="Z59" s="2048">
        <v>8.3968075665584809</v>
      </c>
      <c r="AA59" s="312"/>
      <c r="AB59" s="312"/>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633"/>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1966"/>
      <c r="CB59" s="1966"/>
      <c r="CC59" s="1966"/>
      <c r="CD59" s="1966"/>
      <c r="CE59" s="1966"/>
      <c r="CF59" s="1966"/>
      <c r="CG59" s="1966"/>
      <c r="CH59" s="1966"/>
      <c r="CI59" s="1966"/>
      <c r="CJ59" s="1966"/>
      <c r="CK59" s="1966"/>
      <c r="CL59" s="1966"/>
      <c r="CM59" s="1966"/>
      <c r="CN59" s="1966"/>
      <c r="CO59" s="1966"/>
      <c r="CP59" s="1966"/>
      <c r="CQ59" s="1966"/>
      <c r="CR59" s="1966"/>
      <c r="CS59" s="1966"/>
      <c r="CT59" s="1966"/>
      <c r="CU59" s="1966"/>
      <c r="CV59" s="1966"/>
      <c r="CW59" s="1966"/>
      <c r="CX59" s="1966"/>
      <c r="CY59" s="1966"/>
      <c r="CZ59" s="1966"/>
    </row>
    <row r="60" s="135" customFormat="true" ht="15" customHeight="true" x14ac:dyDescent="0.2">
      <c r="A60" s="2423"/>
      <c r="B60" s="1390" t="s">
        <v>302</v>
      </c>
      <c r="C60" s="1273">
        <v>34.400829374396999</v>
      </c>
      <c r="D60" s="1274">
        <v>16.676048187221244</v>
      </c>
      <c r="E60" s="1274">
        <v>10.683816251295287</v>
      </c>
      <c r="F60" s="1274">
        <v>9.5139203363094218</v>
      </c>
      <c r="G60" s="1275">
        <v>2.8215220296292758</v>
      </c>
      <c r="H60" s="1276">
        <v>6.1919430759148391</v>
      </c>
      <c r="I60" s="1274">
        <v>4.5094531308717913</v>
      </c>
      <c r="J60" s="1274">
        <v>7.7956378226510816</v>
      </c>
      <c r="K60" s="1274">
        <v>7.3451199154065989</v>
      </c>
      <c r="L60" s="1277">
        <v>2.8008562728712603</v>
      </c>
      <c r="M60" s="1278">
        <v>58.59819660000516</v>
      </c>
      <c r="N60" s="1274">
        <v>55.256038303360235</v>
      </c>
      <c r="O60" s="1274">
        <v>38.215886212272224</v>
      </c>
      <c r="P60" s="1274">
        <v>33.235808313338282</v>
      </c>
      <c r="Q60" s="1275">
        <v>18.938846404566963</v>
      </c>
      <c r="R60" s="1276">
        <v>35.437606036893207</v>
      </c>
      <c r="S60" s="1274">
        <v>6.7309696819302518</v>
      </c>
      <c r="T60" s="1274">
        <v>20.321036634421567</v>
      </c>
      <c r="U60" s="1274">
        <v>15.331933534849055</v>
      </c>
      <c r="V60" s="1274">
        <v>6.7483003789739895</v>
      </c>
      <c r="W60" s="1274">
        <v>47.298226112871056</v>
      </c>
      <c r="X60" s="1274">
        <v>2.8133158143175843</v>
      </c>
      <c r="Y60" s="1274">
        <v>3.2690090001537673</v>
      </c>
      <c r="Z60" s="2048">
        <v>10.341886772288944</v>
      </c>
      <c r="AA60" s="312"/>
      <c r="AB60" s="312"/>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633"/>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1966"/>
      <c r="CB60" s="1966"/>
      <c r="CC60" s="1966"/>
      <c r="CD60" s="1966"/>
      <c r="CE60" s="1966"/>
      <c r="CF60" s="1966"/>
      <c r="CG60" s="1966"/>
      <c r="CH60" s="1966"/>
      <c r="CI60" s="1966"/>
      <c r="CJ60" s="1966"/>
      <c r="CK60" s="1966"/>
      <c r="CL60" s="1966"/>
      <c r="CM60" s="1966"/>
      <c r="CN60" s="1966"/>
      <c r="CO60" s="1966"/>
      <c r="CP60" s="1966"/>
      <c r="CQ60" s="1966"/>
      <c r="CR60" s="1966"/>
      <c r="CS60" s="1966"/>
      <c r="CT60" s="1966"/>
      <c r="CU60" s="1966"/>
      <c r="CV60" s="1966"/>
      <c r="CW60" s="1966"/>
      <c r="CX60" s="1966"/>
      <c r="CY60" s="1966"/>
      <c r="CZ60" s="1966"/>
    </row>
    <row r="61" s="135" customFormat="true" ht="15" customHeight="true" x14ac:dyDescent="0.2">
      <c r="A61" s="2423"/>
      <c r="B61" s="1390" t="s">
        <v>303</v>
      </c>
      <c r="C61" s="1273">
        <v>19.108285758116502</v>
      </c>
      <c r="D61" s="1274">
        <v>27.679620646821597</v>
      </c>
      <c r="E61" s="1274">
        <v>30.541973348827028</v>
      </c>
      <c r="F61" s="1274">
        <v>26.65638165620679</v>
      </c>
      <c r="G61" s="1275">
        <v>23.215549217830027</v>
      </c>
      <c r="H61" s="1276">
        <v>26.645406676402338</v>
      </c>
      <c r="I61" s="1274">
        <v>27.227194212178429</v>
      </c>
      <c r="J61" s="1274">
        <v>27.589402681406703</v>
      </c>
      <c r="K61" s="1274">
        <v>28.896526756546674</v>
      </c>
      <c r="L61" s="1277">
        <v>18.473377442937423</v>
      </c>
      <c r="M61" s="1278">
        <v>0.7241110484061104</v>
      </c>
      <c r="N61" s="1274">
        <v>23.644003927458794</v>
      </c>
      <c r="O61" s="1274">
        <v>24.538029603777108</v>
      </c>
      <c r="P61" s="1274">
        <v>26.159579994901787</v>
      </c>
      <c r="Q61" s="1275">
        <v>46.241534079752498</v>
      </c>
      <c r="R61" s="1276">
        <v>3.8331987385467086</v>
      </c>
      <c r="S61" s="1274">
        <v>2.9920961301370528</v>
      </c>
      <c r="T61" s="1274">
        <v>16.047535750618987</v>
      </c>
      <c r="U61" s="1274">
        <v>3.1007905575658388</v>
      </c>
      <c r="V61" s="1274">
        <v>2.082316007856575</v>
      </c>
      <c r="W61" s="1274">
        <v>28.949893429396599</v>
      </c>
      <c r="X61" s="1274">
        <v>89.840059627802106</v>
      </c>
      <c r="Y61" s="1274">
        <v>32.298514761799915</v>
      </c>
      <c r="Z61" s="2048">
        <v>43.838183736142383</v>
      </c>
      <c r="AA61" s="312"/>
      <c r="AB61" s="312"/>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633"/>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1966"/>
      <c r="CB61" s="1966"/>
      <c r="CC61" s="1966"/>
      <c r="CD61" s="1966"/>
      <c r="CE61" s="1966"/>
      <c r="CF61" s="1966"/>
      <c r="CG61" s="1966"/>
      <c r="CH61" s="1966"/>
      <c r="CI61" s="1966"/>
      <c r="CJ61" s="1966"/>
      <c r="CK61" s="1966"/>
      <c r="CL61" s="1966"/>
      <c r="CM61" s="1966"/>
      <c r="CN61" s="1966"/>
      <c r="CO61" s="1966"/>
      <c r="CP61" s="1966"/>
      <c r="CQ61" s="1966"/>
      <c r="CR61" s="1966"/>
      <c r="CS61" s="1966"/>
      <c r="CT61" s="1966"/>
      <c r="CU61" s="1966"/>
      <c r="CV61" s="1966"/>
      <c r="CW61" s="1966"/>
      <c r="CX61" s="1966"/>
      <c r="CY61" s="1966"/>
      <c r="CZ61" s="1966"/>
    </row>
    <row r="62" s="135" customFormat="true" ht="15" customHeight="true" x14ac:dyDescent="0.2">
      <c r="A62" s="2423"/>
      <c r="B62" s="1390" t="s">
        <v>47</v>
      </c>
      <c r="C62" s="1273">
        <v>10.212013297958125</v>
      </c>
      <c r="D62" s="1274">
        <v>5.5317923150995663</v>
      </c>
      <c r="E62" s="1274">
        <v>4.8131452712233278</v>
      </c>
      <c r="F62" s="1274">
        <v>5.061245551280467</v>
      </c>
      <c r="G62" s="1275">
        <v>0.55206820114705024</v>
      </c>
      <c r="H62" s="1276">
        <v>1.5917905384012392</v>
      </c>
      <c r="I62" s="1274">
        <v>1.7693598520796026</v>
      </c>
      <c r="J62" s="1274">
        <v>6.2007137664315586</v>
      </c>
      <c r="K62" s="1274">
        <v>2.0640880231796301</v>
      </c>
      <c r="L62" s="1277">
        <v>0.33853173212602283</v>
      </c>
      <c r="M62" s="1278">
        <v>32.810983428759592</v>
      </c>
      <c r="N62" s="1274">
        <v>7.3548158929695493</v>
      </c>
      <c r="O62" s="1274">
        <v>7.1865563597169331</v>
      </c>
      <c r="P62" s="1274">
        <v>7.0274349809379215</v>
      </c>
      <c r="Q62" s="1275">
        <v>6.8106160503148603</v>
      </c>
      <c r="R62" s="1276">
        <v>11.185903419452426</v>
      </c>
      <c r="S62" s="1274">
        <v>2.4145748978834058</v>
      </c>
      <c r="T62" s="1274">
        <v>5.0747948952679724</v>
      </c>
      <c r="U62" s="1274">
        <v>1.1888850462784728</v>
      </c>
      <c r="V62" s="1274">
        <v>10.986602621188869</v>
      </c>
      <c r="W62" s="1274">
        <v>6.2366695502736773</v>
      </c>
      <c r="X62" s="1274">
        <v>2.5218559823645252</v>
      </c>
      <c r="Y62" s="1274">
        <v>7.3742511701067386</v>
      </c>
      <c r="Z62" s="2048">
        <v>5.4707202435403985</v>
      </c>
      <c r="AA62" s="312"/>
      <c r="AB62" s="312"/>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633"/>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1966"/>
      <c r="CB62" s="1966"/>
      <c r="CC62" s="1966"/>
      <c r="CD62" s="1966"/>
      <c r="CE62" s="1966"/>
      <c r="CF62" s="1966"/>
      <c r="CG62" s="1966"/>
      <c r="CH62" s="1966"/>
      <c r="CI62" s="1966"/>
      <c r="CJ62" s="1966"/>
      <c r="CK62" s="1966"/>
      <c r="CL62" s="1966"/>
      <c r="CM62" s="1966"/>
      <c r="CN62" s="1966"/>
      <c r="CO62" s="1966"/>
      <c r="CP62" s="1966"/>
      <c r="CQ62" s="1966"/>
      <c r="CR62" s="1966"/>
      <c r="CS62" s="1966"/>
      <c r="CT62" s="1966"/>
      <c r="CU62" s="1966"/>
      <c r="CV62" s="1966"/>
      <c r="CW62" s="1966"/>
      <c r="CX62" s="1966"/>
      <c r="CY62" s="1966"/>
      <c r="CZ62" s="1966"/>
    </row>
    <row r="63" s="135" customFormat="true" ht="15" customHeight="true" x14ac:dyDescent="0.2">
      <c r="A63" s="1211"/>
      <c r="B63" s="1391"/>
      <c r="C63" s="1273"/>
      <c r="D63" s="1274"/>
      <c r="E63" s="1274"/>
      <c r="F63" s="1274"/>
      <c r="G63" s="1275"/>
      <c r="H63" s="1276"/>
      <c r="I63" s="1274"/>
      <c r="J63" s="1274"/>
      <c r="K63" s="1274"/>
      <c r="L63" s="1277"/>
      <c r="M63" s="1278"/>
      <c r="N63" s="1274"/>
      <c r="O63" s="1274"/>
      <c r="P63" s="1274"/>
      <c r="Q63" s="1275"/>
      <c r="R63" s="1276"/>
      <c r="S63" s="1274"/>
      <c r="T63" s="1274"/>
      <c r="U63" s="1274"/>
      <c r="V63" s="1274"/>
      <c r="W63" s="1274"/>
      <c r="X63" s="1274"/>
      <c r="Y63" s="1274"/>
      <c r="Z63" s="2048"/>
      <c r="AA63" s="312"/>
      <c r="AB63" s="312"/>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633"/>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1966"/>
      <c r="CB63" s="1966"/>
      <c r="CC63" s="1966"/>
      <c r="CD63" s="1966"/>
      <c r="CE63" s="1966"/>
      <c r="CF63" s="1966"/>
      <c r="CG63" s="1966"/>
      <c r="CH63" s="1966"/>
      <c r="CI63" s="1966"/>
      <c r="CJ63" s="1966"/>
      <c r="CK63" s="1966"/>
      <c r="CL63" s="1966"/>
      <c r="CM63" s="1966"/>
      <c r="CN63" s="1966"/>
      <c r="CO63" s="1966"/>
      <c r="CP63" s="1966"/>
      <c r="CQ63" s="1966"/>
      <c r="CR63" s="1966"/>
      <c r="CS63" s="1966"/>
      <c r="CT63" s="1966"/>
      <c r="CU63" s="1966"/>
      <c r="CV63" s="1966"/>
      <c r="CW63" s="1966"/>
      <c r="CX63" s="1966"/>
      <c r="CY63" s="1966"/>
      <c r="CZ63" s="1966"/>
    </row>
    <row r="64" s="135" customFormat="true" ht="15" customHeight="true" x14ac:dyDescent="0.2">
      <c r="A64" s="1211"/>
      <c r="B64" s="1391"/>
      <c r="C64" s="1273"/>
      <c r="D64" s="1274"/>
      <c r="E64" s="1274"/>
      <c r="F64" s="1274"/>
      <c r="G64" s="1275"/>
      <c r="H64" s="1276"/>
      <c r="I64" s="1274"/>
      <c r="J64" s="1274"/>
      <c r="K64" s="1274"/>
      <c r="L64" s="1277"/>
      <c r="M64" s="1278"/>
      <c r="N64" s="1274"/>
      <c r="O64" s="1274"/>
      <c r="P64" s="1274"/>
      <c r="Q64" s="1275"/>
      <c r="R64" s="1276"/>
      <c r="S64" s="1274"/>
      <c r="T64" s="1274"/>
      <c r="U64" s="1274"/>
      <c r="V64" s="1274"/>
      <c r="W64" s="1274"/>
      <c r="X64" s="1274"/>
      <c r="Y64" s="1274"/>
      <c r="Z64" s="2048"/>
      <c r="AA64" s="312"/>
      <c r="AB64" s="312"/>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633"/>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1966"/>
      <c r="CB64" s="1966"/>
      <c r="CC64" s="1966"/>
      <c r="CD64" s="1966"/>
      <c r="CE64" s="1966"/>
      <c r="CF64" s="1966"/>
      <c r="CG64" s="1966"/>
      <c r="CH64" s="1966"/>
      <c r="CI64" s="1966"/>
      <c r="CJ64" s="1966"/>
      <c r="CK64" s="1966"/>
      <c r="CL64" s="1966"/>
      <c r="CM64" s="1966"/>
      <c r="CN64" s="1966"/>
      <c r="CO64" s="1966"/>
      <c r="CP64" s="1966"/>
      <c r="CQ64" s="1966"/>
      <c r="CR64" s="1966"/>
      <c r="CS64" s="1966"/>
      <c r="CT64" s="1966"/>
      <c r="CU64" s="1966"/>
      <c r="CV64" s="1966"/>
      <c r="CW64" s="1966"/>
      <c r="CX64" s="1966"/>
      <c r="CY64" s="1966"/>
      <c r="CZ64" s="1966"/>
    </row>
    <row r="65" s="135" customFormat="true" ht="15" customHeight="true" x14ac:dyDescent="0.2">
      <c r="A65" s="1211"/>
      <c r="B65" s="1391"/>
      <c r="C65" s="1273"/>
      <c r="D65" s="1274"/>
      <c r="E65" s="1274"/>
      <c r="F65" s="1274"/>
      <c r="G65" s="1275"/>
      <c r="H65" s="1276"/>
      <c r="I65" s="1274"/>
      <c r="J65" s="1274"/>
      <c r="K65" s="1274"/>
      <c r="L65" s="1277"/>
      <c r="M65" s="1278"/>
      <c r="N65" s="1274"/>
      <c r="O65" s="1274"/>
      <c r="P65" s="1274"/>
      <c r="Q65" s="1275"/>
      <c r="R65" s="1276"/>
      <c r="S65" s="1274"/>
      <c r="T65" s="1274"/>
      <c r="U65" s="1274"/>
      <c r="V65" s="1274"/>
      <c r="W65" s="1274"/>
      <c r="X65" s="1274"/>
      <c r="Y65" s="1274"/>
      <c r="Z65" s="2048"/>
      <c r="AA65" s="312"/>
      <c r="AB65" s="312"/>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633"/>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1966"/>
      <c r="CB65" s="1966"/>
      <c r="CC65" s="1966"/>
      <c r="CD65" s="1966"/>
      <c r="CE65" s="1966"/>
      <c r="CF65" s="1966"/>
      <c r="CG65" s="1966"/>
      <c r="CH65" s="1966"/>
      <c r="CI65" s="1966"/>
      <c r="CJ65" s="1966"/>
      <c r="CK65" s="1966"/>
      <c r="CL65" s="1966"/>
      <c r="CM65" s="1966"/>
      <c r="CN65" s="1966"/>
      <c r="CO65" s="1966"/>
      <c r="CP65" s="1966"/>
      <c r="CQ65" s="1966"/>
      <c r="CR65" s="1966"/>
      <c r="CS65" s="1966"/>
      <c r="CT65" s="1966"/>
      <c r="CU65" s="1966"/>
      <c r="CV65" s="1966"/>
      <c r="CW65" s="1966"/>
      <c r="CX65" s="1966"/>
      <c r="CY65" s="1966"/>
      <c r="CZ65" s="1966"/>
    </row>
    <row r="66" s="135" customFormat="true" ht="15" customHeight="true" x14ac:dyDescent="0.2">
      <c r="A66" s="1211"/>
      <c r="B66" s="1391"/>
      <c r="C66" s="1273"/>
      <c r="D66" s="1274"/>
      <c r="E66" s="1274"/>
      <c r="F66" s="1274"/>
      <c r="G66" s="1275"/>
      <c r="H66" s="1276"/>
      <c r="I66" s="1274"/>
      <c r="J66" s="1274"/>
      <c r="K66" s="1274"/>
      <c r="L66" s="1277"/>
      <c r="M66" s="1278"/>
      <c r="N66" s="1274"/>
      <c r="O66" s="1274"/>
      <c r="P66" s="1274"/>
      <c r="Q66" s="1275"/>
      <c r="R66" s="1276"/>
      <c r="S66" s="1274"/>
      <c r="T66" s="1274"/>
      <c r="U66" s="1274"/>
      <c r="V66" s="1274"/>
      <c r="W66" s="1274"/>
      <c r="X66" s="1274"/>
      <c r="Y66" s="1274"/>
      <c r="Z66" s="2048"/>
      <c r="AA66" s="312"/>
      <c r="AB66" s="312"/>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633"/>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1966"/>
      <c r="CB66" s="1966"/>
      <c r="CC66" s="1966"/>
      <c r="CD66" s="1966"/>
      <c r="CE66" s="1966"/>
      <c r="CF66" s="1966"/>
      <c r="CG66" s="1966"/>
      <c r="CH66" s="1966"/>
      <c r="CI66" s="1966"/>
      <c r="CJ66" s="1966"/>
      <c r="CK66" s="1966"/>
      <c r="CL66" s="1966"/>
      <c r="CM66" s="1966"/>
      <c r="CN66" s="1966"/>
      <c r="CO66" s="1966"/>
      <c r="CP66" s="1966"/>
      <c r="CQ66" s="1966"/>
      <c r="CR66" s="1966"/>
      <c r="CS66" s="1966"/>
      <c r="CT66" s="1966"/>
      <c r="CU66" s="1966"/>
      <c r="CV66" s="1966"/>
      <c r="CW66" s="1966"/>
      <c r="CX66" s="1966"/>
      <c r="CY66" s="1966"/>
      <c r="CZ66" s="1966"/>
    </row>
    <row r="67" s="135" customFormat="true" ht="15" customHeight="true" x14ac:dyDescent="0.2">
      <c r="A67" s="1211"/>
      <c r="B67" s="1391"/>
      <c r="C67" s="1273"/>
      <c r="D67" s="1274"/>
      <c r="E67" s="1274"/>
      <c r="F67" s="1274"/>
      <c r="G67" s="1275"/>
      <c r="H67" s="1276"/>
      <c r="I67" s="1274"/>
      <c r="J67" s="1274"/>
      <c r="K67" s="1274"/>
      <c r="L67" s="1277"/>
      <c r="M67" s="1278"/>
      <c r="N67" s="1274"/>
      <c r="O67" s="1274"/>
      <c r="P67" s="1274"/>
      <c r="Q67" s="1275"/>
      <c r="R67" s="1276"/>
      <c r="S67" s="1274"/>
      <c r="T67" s="1274"/>
      <c r="U67" s="1274"/>
      <c r="V67" s="1274"/>
      <c r="W67" s="1274"/>
      <c r="X67" s="1274"/>
      <c r="Y67" s="1274"/>
      <c r="Z67" s="2048"/>
      <c r="AA67" s="312"/>
      <c r="AB67" s="312"/>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633"/>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1966"/>
      <c r="CB67" s="1966"/>
      <c r="CC67" s="1966"/>
      <c r="CD67" s="1966"/>
      <c r="CE67" s="1966"/>
      <c r="CF67" s="1966"/>
      <c r="CG67" s="1966"/>
      <c r="CH67" s="1966"/>
      <c r="CI67" s="1966"/>
      <c r="CJ67" s="1966"/>
      <c r="CK67" s="1966"/>
      <c r="CL67" s="1966"/>
      <c r="CM67" s="1966"/>
      <c r="CN67" s="1966"/>
      <c r="CO67" s="1966"/>
      <c r="CP67" s="1966"/>
      <c r="CQ67" s="1966"/>
      <c r="CR67" s="1966"/>
      <c r="CS67" s="1966"/>
      <c r="CT67" s="1966"/>
      <c r="CU67" s="1966"/>
      <c r="CV67" s="1966"/>
      <c r="CW67" s="1966"/>
      <c r="CX67" s="1966"/>
      <c r="CY67" s="1966"/>
      <c r="CZ67" s="1966"/>
    </row>
    <row r="68" s="135" customFormat="true" ht="15" customHeight="true" x14ac:dyDescent="0.2">
      <c r="A68" s="1211"/>
      <c r="B68" s="1391"/>
      <c r="C68" s="1273"/>
      <c r="D68" s="1274"/>
      <c r="E68" s="1274"/>
      <c r="F68" s="1274"/>
      <c r="G68" s="1275"/>
      <c r="H68" s="1276"/>
      <c r="I68" s="1274"/>
      <c r="J68" s="1274"/>
      <c r="K68" s="1274"/>
      <c r="L68" s="1277"/>
      <c r="M68" s="1278"/>
      <c r="N68" s="1274"/>
      <c r="O68" s="1274"/>
      <c r="P68" s="1274"/>
      <c r="Q68" s="1275"/>
      <c r="R68" s="1276"/>
      <c r="S68" s="1274"/>
      <c r="T68" s="1274"/>
      <c r="U68" s="1274"/>
      <c r="V68" s="1274"/>
      <c r="W68" s="1274"/>
      <c r="X68" s="1274"/>
      <c r="Y68" s="1274"/>
      <c r="Z68" s="2048"/>
      <c r="AA68" s="312"/>
      <c r="AB68" s="312"/>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633"/>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1966"/>
      <c r="CB68" s="1966"/>
      <c r="CC68" s="1966"/>
      <c r="CD68" s="1966"/>
      <c r="CE68" s="1966"/>
      <c r="CF68" s="1966"/>
      <c r="CG68" s="1966"/>
      <c r="CH68" s="1966"/>
      <c r="CI68" s="1966"/>
      <c r="CJ68" s="1966"/>
      <c r="CK68" s="1966"/>
      <c r="CL68" s="1966"/>
      <c r="CM68" s="1966"/>
      <c r="CN68" s="1966"/>
      <c r="CO68" s="1966"/>
      <c r="CP68" s="1966"/>
      <c r="CQ68" s="1966"/>
      <c r="CR68" s="1966"/>
      <c r="CS68" s="1966"/>
      <c r="CT68" s="1966"/>
      <c r="CU68" s="1966"/>
      <c r="CV68" s="1966"/>
      <c r="CW68" s="1966"/>
      <c r="CX68" s="1966"/>
      <c r="CY68" s="1966"/>
      <c r="CZ68" s="1966"/>
    </row>
    <row r="69" s="135" customFormat="true" ht="15" customHeight="true" x14ac:dyDescent="0.2">
      <c r="A69" s="1211"/>
      <c r="B69" s="1391"/>
      <c r="C69" s="1273"/>
      <c r="D69" s="1274"/>
      <c r="E69" s="1274"/>
      <c r="F69" s="1274"/>
      <c r="G69" s="1275"/>
      <c r="H69" s="1276"/>
      <c r="I69" s="1274"/>
      <c r="J69" s="1274"/>
      <c r="K69" s="1274"/>
      <c r="L69" s="1277"/>
      <c r="M69" s="1278"/>
      <c r="N69" s="1274"/>
      <c r="O69" s="1274"/>
      <c r="P69" s="1274"/>
      <c r="Q69" s="1275"/>
      <c r="R69" s="1276"/>
      <c r="S69" s="1274"/>
      <c r="T69" s="1274"/>
      <c r="U69" s="1274"/>
      <c r="V69" s="1274"/>
      <c r="W69" s="1274"/>
      <c r="X69" s="1274"/>
      <c r="Y69" s="1274"/>
      <c r="Z69" s="2048"/>
      <c r="AA69" s="312"/>
      <c r="AB69" s="312"/>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633"/>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1966"/>
      <c r="CB69" s="1966"/>
      <c r="CC69" s="1966"/>
      <c r="CD69" s="1966"/>
      <c r="CE69" s="1966"/>
      <c r="CF69" s="1966"/>
      <c r="CG69" s="1966"/>
      <c r="CH69" s="1966"/>
      <c r="CI69" s="1966"/>
      <c r="CJ69" s="1966"/>
      <c r="CK69" s="1966"/>
      <c r="CL69" s="1966"/>
      <c r="CM69" s="1966"/>
      <c r="CN69" s="1966"/>
      <c r="CO69" s="1966"/>
      <c r="CP69" s="1966"/>
      <c r="CQ69" s="1966"/>
      <c r="CR69" s="1966"/>
      <c r="CS69" s="1966"/>
      <c r="CT69" s="1966"/>
      <c r="CU69" s="1966"/>
      <c r="CV69" s="1966"/>
      <c r="CW69" s="1966"/>
      <c r="CX69" s="1966"/>
      <c r="CY69" s="1966"/>
      <c r="CZ69" s="1966"/>
    </row>
    <row r="70" s="135" customFormat="true" ht="15" customHeight="true" x14ac:dyDescent="0.2">
      <c r="A70" s="1212"/>
      <c r="B70" s="1392"/>
      <c r="C70" s="1279"/>
      <c r="D70" s="1280"/>
      <c r="E70" s="1280"/>
      <c r="F70" s="1280"/>
      <c r="G70" s="1281"/>
      <c r="H70" s="1282"/>
      <c r="I70" s="1280"/>
      <c r="J70" s="1280"/>
      <c r="K70" s="1280"/>
      <c r="L70" s="1283"/>
      <c r="M70" s="1284"/>
      <c r="N70" s="1280"/>
      <c r="O70" s="1280"/>
      <c r="P70" s="1280"/>
      <c r="Q70" s="1281"/>
      <c r="R70" s="1282"/>
      <c r="S70" s="1280"/>
      <c r="T70" s="1280"/>
      <c r="U70" s="1280"/>
      <c r="V70" s="1280"/>
      <c r="W70" s="1280"/>
      <c r="X70" s="1280"/>
      <c r="Y70" s="1280"/>
      <c r="Z70" s="2049"/>
      <c r="AA70" s="312"/>
      <c r="AB70" s="312"/>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633"/>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1966"/>
      <c r="CB70" s="1966"/>
      <c r="CC70" s="1966"/>
      <c r="CD70" s="1966"/>
      <c r="CE70" s="1966"/>
      <c r="CF70" s="1966"/>
      <c r="CG70" s="1966"/>
      <c r="CH70" s="1966"/>
      <c r="CI70" s="1966"/>
      <c r="CJ70" s="1966"/>
      <c r="CK70" s="1966"/>
      <c r="CL70" s="1966"/>
      <c r="CM70" s="1966"/>
      <c r="CN70" s="1966"/>
      <c r="CO70" s="1966"/>
      <c r="CP70" s="1966"/>
      <c r="CQ70" s="1966"/>
      <c r="CR70" s="1966"/>
      <c r="CS70" s="1966"/>
      <c r="CT70" s="1966"/>
      <c r="CU70" s="1966"/>
      <c r="CV70" s="1966"/>
      <c r="CW70" s="1966"/>
      <c r="CX70" s="1966"/>
      <c r="CY70" s="1966"/>
      <c r="CZ70" s="1966"/>
    </row>
    <row r="71" s="413" customFormat="true" ht="15" customHeight="true" x14ac:dyDescent="0.2">
      <c r="A71" s="1213"/>
      <c r="B71" s="1230"/>
      <c r="C71" s="1285"/>
      <c r="D71" s="1286"/>
      <c r="E71" s="1286"/>
      <c r="F71" s="1286"/>
      <c r="G71" s="1287"/>
      <c r="H71" s="1288"/>
      <c r="I71" s="1286"/>
      <c r="J71" s="1286"/>
      <c r="K71" s="1286"/>
      <c r="L71" s="1289"/>
      <c r="M71" s="1290"/>
      <c r="N71" s="1286"/>
      <c r="O71" s="1286"/>
      <c r="P71" s="1286"/>
      <c r="Q71" s="1287"/>
      <c r="R71" s="1288"/>
      <c r="S71" s="1286"/>
      <c r="T71" s="1286"/>
      <c r="U71" s="1286"/>
      <c r="V71" s="1286"/>
      <c r="W71" s="1286"/>
      <c r="X71" s="1286"/>
      <c r="Y71" s="1286"/>
      <c r="Z71" s="2050"/>
      <c r="AA71" s="599"/>
      <c r="AB71" s="599"/>
      <c r="AC71" s="599"/>
      <c r="AD71" s="599"/>
      <c r="AE71" s="599"/>
      <c r="AF71" s="599"/>
      <c r="AG71" s="599"/>
      <c r="AH71" s="599"/>
      <c r="AI71" s="599"/>
      <c r="AJ71" s="599"/>
      <c r="AK71" s="599"/>
      <c r="AL71" s="599"/>
      <c r="AM71" s="599"/>
      <c r="AN71" s="599"/>
      <c r="AO71" s="599"/>
      <c r="AP71" s="599"/>
      <c r="AQ71" s="599"/>
      <c r="AR71" s="599"/>
      <c r="AS71" s="599"/>
      <c r="AT71" s="599"/>
      <c r="AU71" s="599"/>
      <c r="AV71" s="599"/>
      <c r="AW71" s="599"/>
      <c r="AX71" s="599"/>
      <c r="AY71" s="599"/>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1966"/>
      <c r="CB71" s="1966"/>
      <c r="CC71" s="1966"/>
      <c r="CD71" s="1966"/>
      <c r="CE71" s="1966"/>
      <c r="CF71" s="1966"/>
      <c r="CG71" s="1966"/>
      <c r="CH71" s="1966"/>
      <c r="CI71" s="1966"/>
      <c r="CJ71" s="1966"/>
      <c r="CK71" s="1966"/>
      <c r="CL71" s="1966"/>
      <c r="CM71" s="1966"/>
      <c r="CN71" s="1966"/>
      <c r="CO71" s="1966"/>
      <c r="CP71" s="1966"/>
      <c r="CQ71" s="1966"/>
      <c r="CR71" s="1966"/>
      <c r="CS71" s="1966"/>
      <c r="CT71" s="1966"/>
      <c r="CU71" s="1966"/>
      <c r="CV71" s="1966"/>
      <c r="CW71" s="1966"/>
      <c r="CX71" s="1966"/>
      <c r="CY71" s="1966"/>
      <c r="CZ71" s="1966"/>
    </row>
    <row r="72" s="413" customFormat="true" ht="15" customHeight="true" x14ac:dyDescent="0.2">
      <c r="A72" s="1213"/>
      <c r="B72" s="1230"/>
      <c r="C72" s="1285"/>
      <c r="D72" s="1286"/>
      <c r="E72" s="1286"/>
      <c r="F72" s="1286"/>
      <c r="G72" s="1287"/>
      <c r="H72" s="1288"/>
      <c r="I72" s="1286"/>
      <c r="J72" s="1286"/>
      <c r="K72" s="1286"/>
      <c r="L72" s="1289"/>
      <c r="M72" s="1290"/>
      <c r="N72" s="1286"/>
      <c r="O72" s="1286"/>
      <c r="P72" s="1286"/>
      <c r="Q72" s="1287"/>
      <c r="R72" s="1288"/>
      <c r="S72" s="1286"/>
      <c r="T72" s="1286"/>
      <c r="U72" s="1286"/>
      <c r="V72" s="1286"/>
      <c r="W72" s="1286"/>
      <c r="X72" s="1286"/>
      <c r="Y72" s="1286"/>
      <c r="Z72" s="2050"/>
      <c r="AA72" s="599"/>
      <c r="AB72" s="599"/>
      <c r="AC72" s="599"/>
      <c r="AD72" s="599"/>
      <c r="AE72" s="599"/>
      <c r="AF72" s="599"/>
      <c r="AG72" s="599"/>
      <c r="AH72" s="599"/>
      <c r="AI72" s="599"/>
      <c r="AJ72" s="599"/>
      <c r="AK72" s="599"/>
      <c r="AL72" s="599"/>
      <c r="AM72" s="599"/>
      <c r="AN72" s="599"/>
      <c r="AO72" s="599"/>
      <c r="AP72" s="599"/>
      <c r="AQ72" s="599"/>
      <c r="AR72" s="599"/>
      <c r="AS72" s="599"/>
      <c r="AT72" s="599"/>
      <c r="AU72" s="599"/>
      <c r="AV72" s="599"/>
      <c r="AW72" s="599"/>
      <c r="AX72" s="599"/>
      <c r="AY72" s="599"/>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1966"/>
      <c r="CB72" s="1966"/>
      <c r="CC72" s="1966"/>
      <c r="CD72" s="1966"/>
      <c r="CE72" s="1966"/>
      <c r="CF72" s="1966"/>
      <c r="CG72" s="1966"/>
      <c r="CH72" s="1966"/>
      <c r="CI72" s="1966"/>
      <c r="CJ72" s="1966"/>
      <c r="CK72" s="1966"/>
      <c r="CL72" s="1966"/>
      <c r="CM72" s="1966"/>
      <c r="CN72" s="1966"/>
      <c r="CO72" s="1966"/>
      <c r="CP72" s="1966"/>
      <c r="CQ72" s="1966"/>
      <c r="CR72" s="1966"/>
      <c r="CS72" s="1966"/>
      <c r="CT72" s="1966"/>
      <c r="CU72" s="1966"/>
      <c r="CV72" s="1966"/>
      <c r="CW72" s="1966"/>
      <c r="CX72" s="1966"/>
      <c r="CY72" s="1966"/>
      <c r="CZ72" s="1966"/>
    </row>
    <row r="73" s="413" customFormat="true" ht="15" customHeight="true" x14ac:dyDescent="0.2">
      <c r="A73" s="1213"/>
      <c r="B73" s="1230"/>
      <c r="C73" s="1285"/>
      <c r="D73" s="1286"/>
      <c r="E73" s="1286"/>
      <c r="F73" s="1286"/>
      <c r="G73" s="1287"/>
      <c r="H73" s="1288"/>
      <c r="I73" s="1286"/>
      <c r="J73" s="1286"/>
      <c r="K73" s="1286"/>
      <c r="L73" s="1289"/>
      <c r="M73" s="1290"/>
      <c r="N73" s="1286"/>
      <c r="O73" s="1286"/>
      <c r="P73" s="1286"/>
      <c r="Q73" s="1287"/>
      <c r="R73" s="1288"/>
      <c r="S73" s="1286"/>
      <c r="T73" s="1286"/>
      <c r="U73" s="1286"/>
      <c r="V73" s="1286"/>
      <c r="W73" s="1286"/>
      <c r="X73" s="1286"/>
      <c r="Y73" s="1286"/>
      <c r="Z73" s="2050"/>
      <c r="AA73" s="599"/>
      <c r="AB73" s="599"/>
      <c r="AC73" s="599"/>
      <c r="AD73" s="599"/>
      <c r="AE73" s="599"/>
      <c r="AF73" s="599"/>
      <c r="AG73" s="599"/>
      <c r="AH73" s="599"/>
      <c r="AI73" s="599"/>
      <c r="AJ73" s="599"/>
      <c r="AK73" s="599"/>
      <c r="AL73" s="599"/>
      <c r="AM73" s="599"/>
      <c r="AN73" s="599"/>
      <c r="AO73" s="599"/>
      <c r="AP73" s="599"/>
      <c r="AQ73" s="599"/>
      <c r="AR73" s="599"/>
      <c r="AS73" s="599"/>
      <c r="AT73" s="599"/>
      <c r="AU73" s="599"/>
      <c r="AV73" s="599"/>
      <c r="AW73" s="599"/>
      <c r="AX73" s="599"/>
      <c r="AY73" s="599"/>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1966"/>
      <c r="CB73" s="1966"/>
      <c r="CC73" s="1966"/>
      <c r="CD73" s="1966"/>
      <c r="CE73" s="1966"/>
      <c r="CF73" s="1966"/>
      <c r="CG73" s="1966"/>
      <c r="CH73" s="1966"/>
      <c r="CI73" s="1966"/>
      <c r="CJ73" s="1966"/>
      <c r="CK73" s="1966"/>
      <c r="CL73" s="1966"/>
      <c r="CM73" s="1966"/>
      <c r="CN73" s="1966"/>
      <c r="CO73" s="1966"/>
      <c r="CP73" s="1966"/>
      <c r="CQ73" s="1966"/>
      <c r="CR73" s="1966"/>
      <c r="CS73" s="1966"/>
      <c r="CT73" s="1966"/>
      <c r="CU73" s="1966"/>
      <c r="CV73" s="1966"/>
      <c r="CW73" s="1966"/>
      <c r="CX73" s="1966"/>
      <c r="CY73" s="1966"/>
      <c r="CZ73" s="1966"/>
    </row>
    <row r="74" s="413" customFormat="true" ht="15" customHeight="true" x14ac:dyDescent="0.2">
      <c r="A74" s="1213"/>
      <c r="B74" s="1230"/>
      <c r="C74" s="1285"/>
      <c r="D74" s="1286"/>
      <c r="E74" s="1286"/>
      <c r="F74" s="1286"/>
      <c r="G74" s="1287"/>
      <c r="H74" s="1288"/>
      <c r="I74" s="1286"/>
      <c r="J74" s="1286"/>
      <c r="K74" s="1286"/>
      <c r="L74" s="1289"/>
      <c r="M74" s="1290"/>
      <c r="N74" s="1286"/>
      <c r="O74" s="1286"/>
      <c r="P74" s="1286"/>
      <c r="Q74" s="1287"/>
      <c r="R74" s="1288"/>
      <c r="S74" s="1286"/>
      <c r="T74" s="1286"/>
      <c r="U74" s="1286"/>
      <c r="V74" s="1286"/>
      <c r="W74" s="1286"/>
      <c r="X74" s="1286"/>
      <c r="Y74" s="1286"/>
      <c r="Z74" s="2050"/>
      <c r="AA74" s="599"/>
      <c r="AB74" s="599"/>
      <c r="AC74" s="599"/>
      <c r="AD74" s="599"/>
      <c r="AE74" s="599"/>
      <c r="AF74" s="599"/>
      <c r="AG74" s="599"/>
      <c r="AH74" s="599"/>
      <c r="AI74" s="599"/>
      <c r="AJ74" s="599"/>
      <c r="AK74" s="599"/>
      <c r="AL74" s="599"/>
      <c r="AM74" s="599"/>
      <c r="AN74" s="599"/>
      <c r="AO74" s="599"/>
      <c r="AP74" s="599"/>
      <c r="AQ74" s="599"/>
      <c r="AR74" s="599"/>
      <c r="AS74" s="599"/>
      <c r="AT74" s="599"/>
      <c r="AU74" s="599"/>
      <c r="AV74" s="599"/>
      <c r="AW74" s="599"/>
      <c r="AX74" s="599"/>
      <c r="AY74" s="599"/>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1966"/>
      <c r="CB74" s="1966"/>
      <c r="CC74" s="1966"/>
      <c r="CD74" s="1966"/>
      <c r="CE74" s="1966"/>
      <c r="CF74" s="1966"/>
      <c r="CG74" s="1966"/>
      <c r="CH74" s="1966"/>
      <c r="CI74" s="1966"/>
      <c r="CJ74" s="1966"/>
      <c r="CK74" s="1966"/>
      <c r="CL74" s="1966"/>
      <c r="CM74" s="1966"/>
      <c r="CN74" s="1966"/>
      <c r="CO74" s="1966"/>
      <c r="CP74" s="1966"/>
      <c r="CQ74" s="1966"/>
      <c r="CR74" s="1966"/>
      <c r="CS74" s="1966"/>
      <c r="CT74" s="1966"/>
      <c r="CU74" s="1966"/>
      <c r="CV74" s="1966"/>
      <c r="CW74" s="1966"/>
      <c r="CX74" s="1966"/>
      <c r="CY74" s="1966"/>
      <c r="CZ74" s="1966"/>
    </row>
    <row r="75" s="413" customFormat="true" ht="15" customHeight="true" x14ac:dyDescent="0.2">
      <c r="A75" s="1213"/>
      <c r="B75" s="1230"/>
      <c r="C75" s="1285"/>
      <c r="D75" s="1286"/>
      <c r="E75" s="1286"/>
      <c r="F75" s="1286"/>
      <c r="G75" s="1287"/>
      <c r="H75" s="1288"/>
      <c r="I75" s="1286"/>
      <c r="J75" s="1286"/>
      <c r="K75" s="1286"/>
      <c r="L75" s="1289"/>
      <c r="M75" s="1290"/>
      <c r="N75" s="1286"/>
      <c r="O75" s="1286"/>
      <c r="P75" s="1286"/>
      <c r="Q75" s="1287"/>
      <c r="R75" s="1288"/>
      <c r="S75" s="1286"/>
      <c r="T75" s="1286"/>
      <c r="U75" s="1286"/>
      <c r="V75" s="1286"/>
      <c r="W75" s="1286"/>
      <c r="X75" s="1286"/>
      <c r="Y75" s="1286"/>
      <c r="Z75" s="2050"/>
      <c r="AA75" s="599"/>
      <c r="AB75" s="599"/>
      <c r="AC75" s="599"/>
      <c r="AD75" s="599"/>
      <c r="AE75" s="599"/>
      <c r="AF75" s="599"/>
      <c r="AG75" s="599"/>
      <c r="AH75" s="599"/>
      <c r="AI75" s="599"/>
      <c r="AJ75" s="599"/>
      <c r="AK75" s="599"/>
      <c r="AL75" s="599"/>
      <c r="AM75" s="599"/>
      <c r="AN75" s="599"/>
      <c r="AO75" s="599"/>
      <c r="AP75" s="599"/>
      <c r="AQ75" s="599"/>
      <c r="AR75" s="599"/>
      <c r="AS75" s="599"/>
      <c r="AT75" s="599"/>
      <c r="AU75" s="599"/>
      <c r="AV75" s="599"/>
      <c r="AW75" s="599"/>
      <c r="AX75" s="599"/>
      <c r="AY75" s="599"/>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1966"/>
      <c r="CB75" s="1966"/>
      <c r="CC75" s="1966"/>
      <c r="CD75" s="1966"/>
      <c r="CE75" s="1966"/>
      <c r="CF75" s="1966"/>
      <c r="CG75" s="1966"/>
      <c r="CH75" s="1966"/>
      <c r="CI75" s="1966"/>
      <c r="CJ75" s="1966"/>
      <c r="CK75" s="1966"/>
      <c r="CL75" s="1966"/>
      <c r="CM75" s="1966"/>
      <c r="CN75" s="1966"/>
      <c r="CO75" s="1966"/>
      <c r="CP75" s="1966"/>
      <c r="CQ75" s="1966"/>
      <c r="CR75" s="1966"/>
      <c r="CS75" s="1966"/>
      <c r="CT75" s="1966"/>
      <c r="CU75" s="1966"/>
      <c r="CV75" s="1966"/>
      <c r="CW75" s="1966"/>
      <c r="CX75" s="1966"/>
      <c r="CY75" s="1966"/>
      <c r="CZ75" s="1966"/>
    </row>
    <row r="76" s="413" customFormat="true" ht="15" customHeight="true" x14ac:dyDescent="0.2">
      <c r="A76" s="1213"/>
      <c r="B76" s="1230"/>
      <c r="C76" s="1285"/>
      <c r="D76" s="1286"/>
      <c r="E76" s="1286"/>
      <c r="F76" s="1286"/>
      <c r="G76" s="1287"/>
      <c r="H76" s="1288"/>
      <c r="I76" s="1286"/>
      <c r="J76" s="1286"/>
      <c r="K76" s="1286"/>
      <c r="L76" s="1289"/>
      <c r="M76" s="1290"/>
      <c r="N76" s="1286"/>
      <c r="O76" s="1286"/>
      <c r="P76" s="1286"/>
      <c r="Q76" s="1287"/>
      <c r="R76" s="1288"/>
      <c r="S76" s="1286"/>
      <c r="T76" s="1286"/>
      <c r="U76" s="1286"/>
      <c r="V76" s="1286"/>
      <c r="W76" s="1286"/>
      <c r="X76" s="1286"/>
      <c r="Y76" s="1286"/>
      <c r="Z76" s="2050"/>
      <c r="AA76" s="599"/>
      <c r="AB76" s="599"/>
      <c r="AC76" s="599"/>
      <c r="AD76" s="599"/>
      <c r="AE76" s="599"/>
      <c r="AF76" s="599"/>
      <c r="AG76" s="599"/>
      <c r="AH76" s="599"/>
      <c r="AI76" s="599"/>
      <c r="AJ76" s="599"/>
      <c r="AK76" s="599"/>
      <c r="AL76" s="599"/>
      <c r="AM76" s="599"/>
      <c r="AN76" s="599"/>
      <c r="AO76" s="599"/>
      <c r="AP76" s="599"/>
      <c r="AQ76" s="599"/>
      <c r="AR76" s="599"/>
      <c r="AS76" s="599"/>
      <c r="AT76" s="599"/>
      <c r="AU76" s="599"/>
      <c r="AV76" s="599"/>
      <c r="AW76" s="599"/>
      <c r="AX76" s="599"/>
      <c r="AY76" s="599"/>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1966"/>
      <c r="CB76" s="1966"/>
      <c r="CC76" s="1966"/>
      <c r="CD76" s="1966"/>
      <c r="CE76" s="1966"/>
      <c r="CF76" s="1966"/>
      <c r="CG76" s="1966"/>
      <c r="CH76" s="1966"/>
      <c r="CI76" s="1966"/>
      <c r="CJ76" s="1966"/>
      <c r="CK76" s="1966"/>
      <c r="CL76" s="1966"/>
      <c r="CM76" s="1966"/>
      <c r="CN76" s="1966"/>
      <c r="CO76" s="1966"/>
      <c r="CP76" s="1966"/>
      <c r="CQ76" s="1966"/>
      <c r="CR76" s="1966"/>
      <c r="CS76" s="1966"/>
      <c r="CT76" s="1966"/>
      <c r="CU76" s="1966"/>
      <c r="CV76" s="1966"/>
      <c r="CW76" s="1966"/>
      <c r="CX76" s="1966"/>
      <c r="CY76" s="1966"/>
      <c r="CZ76" s="1966"/>
    </row>
    <row r="77" s="413" customFormat="true" ht="15" customHeight="true" x14ac:dyDescent="0.2">
      <c r="A77" s="1213"/>
      <c r="B77" s="1230"/>
      <c r="C77" s="1285"/>
      <c r="D77" s="1286"/>
      <c r="E77" s="1286"/>
      <c r="F77" s="1286"/>
      <c r="G77" s="1287"/>
      <c r="H77" s="1288"/>
      <c r="I77" s="1286"/>
      <c r="J77" s="1286"/>
      <c r="K77" s="1286"/>
      <c r="L77" s="1289"/>
      <c r="M77" s="1290"/>
      <c r="N77" s="1286"/>
      <c r="O77" s="1286"/>
      <c r="P77" s="1286"/>
      <c r="Q77" s="1287"/>
      <c r="R77" s="1288"/>
      <c r="S77" s="1286"/>
      <c r="T77" s="1286"/>
      <c r="U77" s="1286"/>
      <c r="V77" s="1286"/>
      <c r="W77" s="1286"/>
      <c r="X77" s="1286"/>
      <c r="Y77" s="1286"/>
      <c r="Z77" s="2050"/>
      <c r="AA77" s="599"/>
      <c r="AB77" s="599"/>
      <c r="AC77" s="599"/>
      <c r="AD77" s="599"/>
      <c r="AE77" s="599"/>
      <c r="AF77" s="599"/>
      <c r="AG77" s="599"/>
      <c r="AH77" s="599"/>
      <c r="AI77" s="599"/>
      <c r="AJ77" s="599"/>
      <c r="AK77" s="599"/>
      <c r="AL77" s="599"/>
      <c r="AM77" s="599"/>
      <c r="AN77" s="599"/>
      <c r="AO77" s="599"/>
      <c r="AP77" s="599"/>
      <c r="AQ77" s="599"/>
      <c r="AR77" s="599"/>
      <c r="AS77" s="599"/>
      <c r="AT77" s="599"/>
      <c r="AU77" s="599"/>
      <c r="AV77" s="599"/>
      <c r="AW77" s="599"/>
      <c r="AX77" s="599"/>
      <c r="AY77" s="599"/>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1966"/>
      <c r="CB77" s="1966"/>
      <c r="CC77" s="1966"/>
      <c r="CD77" s="1966"/>
      <c r="CE77" s="1966"/>
      <c r="CF77" s="1966"/>
      <c r="CG77" s="1966"/>
      <c r="CH77" s="1966"/>
      <c r="CI77" s="1966"/>
      <c r="CJ77" s="1966"/>
      <c r="CK77" s="1966"/>
      <c r="CL77" s="1966"/>
      <c r="CM77" s="1966"/>
      <c r="CN77" s="1966"/>
      <c r="CO77" s="1966"/>
      <c r="CP77" s="1966"/>
      <c r="CQ77" s="1966"/>
      <c r="CR77" s="1966"/>
      <c r="CS77" s="1966"/>
      <c r="CT77" s="1966"/>
      <c r="CU77" s="1966"/>
      <c r="CV77" s="1966"/>
      <c r="CW77" s="1966"/>
      <c r="CX77" s="1966"/>
      <c r="CY77" s="1966"/>
      <c r="CZ77" s="1966"/>
    </row>
    <row r="78" s="413" customFormat="true" ht="15" customHeight="true" x14ac:dyDescent="0.2">
      <c r="A78" s="1213"/>
      <c r="B78" s="1230"/>
      <c r="C78" s="1285"/>
      <c r="D78" s="1286"/>
      <c r="E78" s="1286"/>
      <c r="F78" s="1286"/>
      <c r="G78" s="1287"/>
      <c r="H78" s="1288"/>
      <c r="I78" s="1286"/>
      <c r="J78" s="1286"/>
      <c r="K78" s="1286"/>
      <c r="L78" s="1289"/>
      <c r="M78" s="1290"/>
      <c r="N78" s="1286"/>
      <c r="O78" s="1286"/>
      <c r="P78" s="1286"/>
      <c r="Q78" s="1287"/>
      <c r="R78" s="1288"/>
      <c r="S78" s="1286"/>
      <c r="T78" s="1286"/>
      <c r="U78" s="1286"/>
      <c r="V78" s="1286"/>
      <c r="W78" s="1286"/>
      <c r="X78" s="1286"/>
      <c r="Y78" s="1286"/>
      <c r="Z78" s="2050"/>
      <c r="AA78" s="599"/>
      <c r="AB78" s="599"/>
      <c r="AC78" s="599"/>
      <c r="AD78" s="599"/>
      <c r="AE78" s="599"/>
      <c r="AF78" s="599"/>
      <c r="AG78" s="599"/>
      <c r="AH78" s="599"/>
      <c r="AI78" s="599"/>
      <c r="AJ78" s="599"/>
      <c r="AK78" s="599"/>
      <c r="AL78" s="599"/>
      <c r="AM78" s="599"/>
      <c r="AN78" s="599"/>
      <c r="AO78" s="599"/>
      <c r="AP78" s="599"/>
      <c r="AQ78" s="599"/>
      <c r="AR78" s="599"/>
      <c r="AS78" s="599"/>
      <c r="AT78" s="599"/>
      <c r="AU78" s="599"/>
      <c r="AV78" s="599"/>
      <c r="AW78" s="599"/>
      <c r="AX78" s="599"/>
      <c r="AY78" s="599"/>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1966"/>
      <c r="CB78" s="1966"/>
      <c r="CC78" s="1966"/>
      <c r="CD78" s="1966"/>
      <c r="CE78" s="1966"/>
      <c r="CF78" s="1966"/>
      <c r="CG78" s="1966"/>
      <c r="CH78" s="1966"/>
      <c r="CI78" s="1966"/>
      <c r="CJ78" s="1966"/>
      <c r="CK78" s="1966"/>
      <c r="CL78" s="1966"/>
      <c r="CM78" s="1966"/>
      <c r="CN78" s="1966"/>
      <c r="CO78" s="1966"/>
      <c r="CP78" s="1966"/>
      <c r="CQ78" s="1966"/>
      <c r="CR78" s="1966"/>
      <c r="CS78" s="1966"/>
      <c r="CT78" s="1966"/>
      <c r="CU78" s="1966"/>
      <c r="CV78" s="1966"/>
      <c r="CW78" s="1966"/>
      <c r="CX78" s="1966"/>
      <c r="CY78" s="1966"/>
      <c r="CZ78" s="1966"/>
    </row>
    <row r="79" s="413" customFormat="true" ht="15" customHeight="true" x14ac:dyDescent="0.2">
      <c r="A79" s="1213"/>
      <c r="B79" s="1230"/>
      <c r="C79" s="1285"/>
      <c r="D79" s="1286"/>
      <c r="E79" s="1286"/>
      <c r="F79" s="1286"/>
      <c r="G79" s="1287"/>
      <c r="H79" s="1288"/>
      <c r="I79" s="1286"/>
      <c r="J79" s="1286"/>
      <c r="K79" s="1286"/>
      <c r="L79" s="1289"/>
      <c r="M79" s="1290"/>
      <c r="N79" s="1286"/>
      <c r="O79" s="1286"/>
      <c r="P79" s="1286"/>
      <c r="Q79" s="1287"/>
      <c r="R79" s="1288"/>
      <c r="S79" s="1286"/>
      <c r="T79" s="1286"/>
      <c r="U79" s="1286"/>
      <c r="V79" s="1286"/>
      <c r="W79" s="1286"/>
      <c r="X79" s="1286"/>
      <c r="Y79" s="1286"/>
      <c r="Z79" s="2050"/>
      <c r="AA79" s="599"/>
      <c r="AB79" s="599"/>
      <c r="AC79" s="599"/>
      <c r="AD79" s="599"/>
      <c r="AE79" s="599"/>
      <c r="AF79" s="599"/>
      <c r="AG79" s="599"/>
      <c r="AH79" s="599"/>
      <c r="AI79" s="599"/>
      <c r="AJ79" s="599"/>
      <c r="AK79" s="599"/>
      <c r="AL79" s="599"/>
      <c r="AM79" s="599"/>
      <c r="AN79" s="599"/>
      <c r="AO79" s="599"/>
      <c r="AP79" s="599"/>
      <c r="AQ79" s="599"/>
      <c r="AR79" s="599"/>
      <c r="AS79" s="599"/>
      <c r="AT79" s="599"/>
      <c r="AU79" s="599"/>
      <c r="AV79" s="599"/>
      <c r="AW79" s="599"/>
      <c r="AX79" s="599"/>
      <c r="AY79" s="599"/>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1966"/>
      <c r="CB79" s="1966"/>
      <c r="CC79" s="1966"/>
      <c r="CD79" s="1966"/>
      <c r="CE79" s="1966"/>
      <c r="CF79" s="1966"/>
      <c r="CG79" s="1966"/>
      <c r="CH79" s="1966"/>
      <c r="CI79" s="1966"/>
      <c r="CJ79" s="1966"/>
      <c r="CK79" s="1966"/>
      <c r="CL79" s="1966"/>
      <c r="CM79" s="1966"/>
      <c r="CN79" s="1966"/>
      <c r="CO79" s="1966"/>
      <c r="CP79" s="1966"/>
      <c r="CQ79" s="1966"/>
      <c r="CR79" s="1966"/>
      <c r="CS79" s="1966"/>
      <c r="CT79" s="1966"/>
      <c r="CU79" s="1966"/>
      <c r="CV79" s="1966"/>
      <c r="CW79" s="1966"/>
      <c r="CX79" s="1966"/>
      <c r="CY79" s="1966"/>
      <c r="CZ79" s="1966"/>
    </row>
    <row r="80" s="413" customFormat="true" ht="15" customHeight="true" x14ac:dyDescent="0.2">
      <c r="A80" s="1213"/>
      <c r="B80" s="1230"/>
      <c r="C80" s="1285"/>
      <c r="D80" s="1286"/>
      <c r="E80" s="1286"/>
      <c r="F80" s="1286"/>
      <c r="G80" s="1287"/>
      <c r="H80" s="1288"/>
      <c r="I80" s="1286"/>
      <c r="J80" s="1286"/>
      <c r="K80" s="1286"/>
      <c r="L80" s="1289"/>
      <c r="M80" s="1290"/>
      <c r="N80" s="1286"/>
      <c r="O80" s="1286"/>
      <c r="P80" s="1286"/>
      <c r="Q80" s="1287"/>
      <c r="R80" s="1288"/>
      <c r="S80" s="1286"/>
      <c r="T80" s="1286"/>
      <c r="U80" s="1286"/>
      <c r="V80" s="1286"/>
      <c r="W80" s="1286"/>
      <c r="X80" s="1286"/>
      <c r="Y80" s="1286"/>
      <c r="Z80" s="2050"/>
      <c r="AA80" s="599"/>
      <c r="AB80" s="599"/>
      <c r="AC80" s="599"/>
      <c r="AD80" s="599"/>
      <c r="AE80" s="599"/>
      <c r="AF80" s="599"/>
      <c r="AG80" s="599"/>
      <c r="AH80" s="599"/>
      <c r="AI80" s="599"/>
      <c r="AJ80" s="599"/>
      <c r="AK80" s="599"/>
      <c r="AL80" s="599"/>
      <c r="AM80" s="599"/>
      <c r="AN80" s="599"/>
      <c r="AO80" s="599"/>
      <c r="AP80" s="599"/>
      <c r="AQ80" s="599"/>
      <c r="AR80" s="599"/>
      <c r="AS80" s="599"/>
      <c r="AT80" s="599"/>
      <c r="AU80" s="599"/>
      <c r="AV80" s="599"/>
      <c r="AW80" s="599"/>
      <c r="AX80" s="599"/>
      <c r="AY80" s="599"/>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1966"/>
      <c r="CB80" s="1966"/>
      <c r="CC80" s="1966"/>
      <c r="CD80" s="1966"/>
      <c r="CE80" s="1966"/>
      <c r="CF80" s="1966"/>
      <c r="CG80" s="1966"/>
      <c r="CH80" s="1966"/>
      <c r="CI80" s="1966"/>
      <c r="CJ80" s="1966"/>
      <c r="CK80" s="1966"/>
      <c r="CL80" s="1966"/>
      <c r="CM80" s="1966"/>
      <c r="CN80" s="1966"/>
      <c r="CO80" s="1966"/>
      <c r="CP80" s="1966"/>
      <c r="CQ80" s="1966"/>
      <c r="CR80" s="1966"/>
      <c r="CS80" s="1966"/>
      <c r="CT80" s="1966"/>
      <c r="CU80" s="1966"/>
      <c r="CV80" s="1966"/>
      <c r="CW80" s="1966"/>
      <c r="CX80" s="1966"/>
      <c r="CY80" s="1966"/>
      <c r="CZ80" s="1966"/>
    </row>
    <row r="81" s="413" customFormat="true" ht="15" customHeight="true" x14ac:dyDescent="0.2">
      <c r="A81" s="1213"/>
      <c r="B81" s="1230"/>
      <c r="C81" s="1285"/>
      <c r="D81" s="1286"/>
      <c r="E81" s="1286"/>
      <c r="F81" s="1286"/>
      <c r="G81" s="1287"/>
      <c r="H81" s="1288"/>
      <c r="I81" s="1286"/>
      <c r="J81" s="1286"/>
      <c r="K81" s="1286"/>
      <c r="L81" s="1289"/>
      <c r="M81" s="1290"/>
      <c r="N81" s="1286"/>
      <c r="O81" s="1286"/>
      <c r="P81" s="1286"/>
      <c r="Q81" s="1287"/>
      <c r="R81" s="1288"/>
      <c r="S81" s="1286"/>
      <c r="T81" s="1286"/>
      <c r="U81" s="1286"/>
      <c r="V81" s="1286"/>
      <c r="W81" s="1286"/>
      <c r="X81" s="1286"/>
      <c r="Y81" s="1286"/>
      <c r="Z81" s="2050"/>
      <c r="AA81" s="599"/>
      <c r="AB81" s="599"/>
      <c r="AC81" s="599"/>
      <c r="AD81" s="599"/>
      <c r="AE81" s="599"/>
      <c r="AF81" s="599"/>
      <c r="AG81" s="599"/>
      <c r="AH81" s="599"/>
      <c r="AI81" s="599"/>
      <c r="AJ81" s="599"/>
      <c r="AK81" s="599"/>
      <c r="AL81" s="599"/>
      <c r="AM81" s="599"/>
      <c r="AN81" s="599"/>
      <c r="AO81" s="599"/>
      <c r="AP81" s="599"/>
      <c r="AQ81" s="599"/>
      <c r="AR81" s="599"/>
      <c r="AS81" s="599"/>
      <c r="AT81" s="599"/>
      <c r="AU81" s="599"/>
      <c r="AV81" s="599"/>
      <c r="AW81" s="599"/>
      <c r="AX81" s="599"/>
      <c r="AY81" s="599"/>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1966"/>
      <c r="CB81" s="1966"/>
      <c r="CC81" s="1966"/>
      <c r="CD81" s="1966"/>
      <c r="CE81" s="1966"/>
      <c r="CF81" s="1966"/>
      <c r="CG81" s="1966"/>
      <c r="CH81" s="1966"/>
      <c r="CI81" s="1966"/>
      <c r="CJ81" s="1966"/>
      <c r="CK81" s="1966"/>
      <c r="CL81" s="1966"/>
      <c r="CM81" s="1966"/>
      <c r="CN81" s="1966"/>
      <c r="CO81" s="1966"/>
      <c r="CP81" s="1966"/>
      <c r="CQ81" s="1966"/>
      <c r="CR81" s="1966"/>
      <c r="CS81" s="1966"/>
      <c r="CT81" s="1966"/>
      <c r="CU81" s="1966"/>
      <c r="CV81" s="1966"/>
      <c r="CW81" s="1966"/>
      <c r="CX81" s="1966"/>
      <c r="CY81" s="1966"/>
      <c r="CZ81" s="1966"/>
    </row>
    <row r="82" s="413" customFormat="true" ht="15" customHeight="true" x14ac:dyDescent="0.2">
      <c r="A82" s="1213"/>
      <c r="B82" s="1230"/>
      <c r="C82" s="1285"/>
      <c r="D82" s="1286"/>
      <c r="E82" s="1286"/>
      <c r="F82" s="1286"/>
      <c r="G82" s="1287"/>
      <c r="H82" s="1288"/>
      <c r="I82" s="1286"/>
      <c r="J82" s="1286"/>
      <c r="K82" s="1286"/>
      <c r="L82" s="1289"/>
      <c r="M82" s="1290"/>
      <c r="N82" s="1286"/>
      <c r="O82" s="1286"/>
      <c r="P82" s="1286"/>
      <c r="Q82" s="1287"/>
      <c r="R82" s="1288"/>
      <c r="S82" s="1286"/>
      <c r="T82" s="1286"/>
      <c r="U82" s="1286"/>
      <c r="V82" s="1286"/>
      <c r="W82" s="1286"/>
      <c r="X82" s="1286"/>
      <c r="Y82" s="1286"/>
      <c r="Z82" s="2050"/>
      <c r="AA82" s="599"/>
      <c r="AB82" s="599"/>
      <c r="AC82" s="599"/>
      <c r="AD82" s="599"/>
      <c r="AE82" s="599"/>
      <c r="AF82" s="599"/>
      <c r="AG82" s="599"/>
      <c r="AH82" s="599"/>
      <c r="AI82" s="599"/>
      <c r="AJ82" s="599"/>
      <c r="AK82" s="599"/>
      <c r="AL82" s="599"/>
      <c r="AM82" s="599"/>
      <c r="AN82" s="599"/>
      <c r="AO82" s="599"/>
      <c r="AP82" s="599"/>
      <c r="AQ82" s="599"/>
      <c r="AR82" s="599"/>
      <c r="AS82" s="599"/>
      <c r="AT82" s="599"/>
      <c r="AU82" s="599"/>
      <c r="AV82" s="599"/>
      <c r="AW82" s="599"/>
      <c r="AX82" s="599"/>
      <c r="AY82" s="599"/>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1966"/>
      <c r="CB82" s="1966"/>
      <c r="CC82" s="1966"/>
      <c r="CD82" s="1966"/>
      <c r="CE82" s="1966"/>
      <c r="CF82" s="1966"/>
      <c r="CG82" s="1966"/>
      <c r="CH82" s="1966"/>
      <c r="CI82" s="1966"/>
      <c r="CJ82" s="1966"/>
      <c r="CK82" s="1966"/>
      <c r="CL82" s="1966"/>
      <c r="CM82" s="1966"/>
      <c r="CN82" s="1966"/>
      <c r="CO82" s="1966"/>
      <c r="CP82" s="1966"/>
      <c r="CQ82" s="1966"/>
      <c r="CR82" s="1966"/>
      <c r="CS82" s="1966"/>
      <c r="CT82" s="1966"/>
      <c r="CU82" s="1966"/>
      <c r="CV82" s="1966"/>
      <c r="CW82" s="1966"/>
      <c r="CX82" s="1966"/>
      <c r="CY82" s="1966"/>
      <c r="CZ82" s="1966"/>
    </row>
    <row r="83" s="413" customFormat="true" ht="15" customHeight="true" x14ac:dyDescent="0.2">
      <c r="A83" s="1213"/>
      <c r="B83" s="1230"/>
      <c r="C83" s="1285"/>
      <c r="D83" s="1286"/>
      <c r="E83" s="1286"/>
      <c r="F83" s="1286"/>
      <c r="G83" s="1287"/>
      <c r="H83" s="1288"/>
      <c r="I83" s="1286"/>
      <c r="J83" s="1286"/>
      <c r="K83" s="1286"/>
      <c r="L83" s="1289"/>
      <c r="M83" s="1290"/>
      <c r="N83" s="1286"/>
      <c r="O83" s="1286"/>
      <c r="P83" s="1286"/>
      <c r="Q83" s="1287"/>
      <c r="R83" s="1288"/>
      <c r="S83" s="1286"/>
      <c r="T83" s="1286"/>
      <c r="U83" s="1286"/>
      <c r="V83" s="1286"/>
      <c r="W83" s="1286"/>
      <c r="X83" s="1286"/>
      <c r="Y83" s="1286"/>
      <c r="Z83" s="2050"/>
      <c r="AA83" s="599"/>
      <c r="AB83" s="599"/>
      <c r="AC83" s="599"/>
      <c r="AD83" s="599"/>
      <c r="AE83" s="599"/>
      <c r="AF83" s="599"/>
      <c r="AG83" s="599"/>
      <c r="AH83" s="599"/>
      <c r="AI83" s="599"/>
      <c r="AJ83" s="599"/>
      <c r="AK83" s="599"/>
      <c r="AL83" s="599"/>
      <c r="AM83" s="599"/>
      <c r="AN83" s="599"/>
      <c r="AO83" s="599"/>
      <c r="AP83" s="599"/>
      <c r="AQ83" s="599"/>
      <c r="AR83" s="599"/>
      <c r="AS83" s="599"/>
      <c r="AT83" s="599"/>
      <c r="AU83" s="599"/>
      <c r="AV83" s="599"/>
      <c r="AW83" s="599"/>
      <c r="AX83" s="599"/>
      <c r="AY83" s="599"/>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1966"/>
      <c r="CB83" s="1966"/>
      <c r="CC83" s="1966"/>
      <c r="CD83" s="1966"/>
      <c r="CE83" s="1966"/>
      <c r="CF83" s="1966"/>
      <c r="CG83" s="1966"/>
      <c r="CH83" s="1966"/>
      <c r="CI83" s="1966"/>
      <c r="CJ83" s="1966"/>
      <c r="CK83" s="1966"/>
      <c r="CL83" s="1966"/>
      <c r="CM83" s="1966"/>
      <c r="CN83" s="1966"/>
      <c r="CO83" s="1966"/>
      <c r="CP83" s="1966"/>
      <c r="CQ83" s="1966"/>
      <c r="CR83" s="1966"/>
      <c r="CS83" s="1966"/>
      <c r="CT83" s="1966"/>
      <c r="CU83" s="1966"/>
      <c r="CV83" s="1966"/>
      <c r="CW83" s="1966"/>
      <c r="CX83" s="1966"/>
      <c r="CY83" s="1966"/>
      <c r="CZ83" s="1966"/>
    </row>
    <row r="84" s="413" customFormat="true" ht="15" customHeight="true" x14ac:dyDescent="0.2">
      <c r="A84" s="1213"/>
      <c r="B84" s="1230"/>
      <c r="C84" s="1285"/>
      <c r="D84" s="1286"/>
      <c r="E84" s="1286"/>
      <c r="F84" s="1286"/>
      <c r="G84" s="1287"/>
      <c r="H84" s="1288"/>
      <c r="I84" s="1286"/>
      <c r="J84" s="1286"/>
      <c r="K84" s="1286"/>
      <c r="L84" s="1289"/>
      <c r="M84" s="1290"/>
      <c r="N84" s="1286"/>
      <c r="O84" s="1286"/>
      <c r="P84" s="1286"/>
      <c r="Q84" s="1287"/>
      <c r="R84" s="1288"/>
      <c r="S84" s="1286"/>
      <c r="T84" s="1286"/>
      <c r="U84" s="1286"/>
      <c r="V84" s="1286"/>
      <c r="W84" s="1286"/>
      <c r="X84" s="1286"/>
      <c r="Y84" s="1286"/>
      <c r="Z84" s="2050"/>
      <c r="AA84" s="599"/>
      <c r="AB84" s="599"/>
      <c r="AC84" s="599"/>
      <c r="AD84" s="599"/>
      <c r="AE84" s="599"/>
      <c r="AF84" s="599"/>
      <c r="AG84" s="599"/>
      <c r="AH84" s="599"/>
      <c r="AI84" s="599"/>
      <c r="AJ84" s="599"/>
      <c r="AK84" s="599"/>
      <c r="AL84" s="599"/>
      <c r="AM84" s="599"/>
      <c r="AN84" s="599"/>
      <c r="AO84" s="599"/>
      <c r="AP84" s="599"/>
      <c r="AQ84" s="599"/>
      <c r="AR84" s="599"/>
      <c r="AS84" s="599"/>
      <c r="AT84" s="599"/>
      <c r="AU84" s="599"/>
      <c r="AV84" s="599"/>
      <c r="AW84" s="599"/>
      <c r="AX84" s="599"/>
      <c r="AY84" s="599"/>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1966"/>
      <c r="CB84" s="1966"/>
      <c r="CC84" s="1966"/>
      <c r="CD84" s="1966"/>
      <c r="CE84" s="1966"/>
      <c r="CF84" s="1966"/>
      <c r="CG84" s="1966"/>
      <c r="CH84" s="1966"/>
      <c r="CI84" s="1966"/>
      <c r="CJ84" s="1966"/>
      <c r="CK84" s="1966"/>
      <c r="CL84" s="1966"/>
      <c r="CM84" s="1966"/>
      <c r="CN84" s="1966"/>
      <c r="CO84" s="1966"/>
      <c r="CP84" s="1966"/>
      <c r="CQ84" s="1966"/>
      <c r="CR84" s="1966"/>
      <c r="CS84" s="1966"/>
      <c r="CT84" s="1966"/>
      <c r="CU84" s="1966"/>
      <c r="CV84" s="1966"/>
      <c r="CW84" s="1966"/>
      <c r="CX84" s="1966"/>
      <c r="CY84" s="1966"/>
      <c r="CZ84" s="1966"/>
    </row>
    <row r="85" s="413" customFormat="true" ht="15" customHeight="true" x14ac:dyDescent="0.2">
      <c r="A85" s="1213"/>
      <c r="B85" s="1230"/>
      <c r="C85" s="1285"/>
      <c r="D85" s="1286"/>
      <c r="E85" s="1286"/>
      <c r="F85" s="1286"/>
      <c r="G85" s="1287"/>
      <c r="H85" s="1288"/>
      <c r="I85" s="1286"/>
      <c r="J85" s="1286"/>
      <c r="K85" s="1286"/>
      <c r="L85" s="1289"/>
      <c r="M85" s="1290"/>
      <c r="N85" s="1286"/>
      <c r="O85" s="1286"/>
      <c r="P85" s="1286"/>
      <c r="Q85" s="1287"/>
      <c r="R85" s="1288"/>
      <c r="S85" s="1286"/>
      <c r="T85" s="1286"/>
      <c r="U85" s="1286"/>
      <c r="V85" s="1286"/>
      <c r="W85" s="1286"/>
      <c r="X85" s="1286"/>
      <c r="Y85" s="1286"/>
      <c r="Z85" s="2050"/>
      <c r="AA85" s="599"/>
      <c r="AB85" s="599"/>
      <c r="AC85" s="599"/>
      <c r="AD85" s="599"/>
      <c r="AE85" s="599"/>
      <c r="AF85" s="599"/>
      <c r="AG85" s="599"/>
      <c r="AH85" s="599"/>
      <c r="AI85" s="599"/>
      <c r="AJ85" s="599"/>
      <c r="AK85" s="599"/>
      <c r="AL85" s="599"/>
      <c r="AM85" s="599"/>
      <c r="AN85" s="599"/>
      <c r="AO85" s="599"/>
      <c r="AP85" s="599"/>
      <c r="AQ85" s="599"/>
      <c r="AR85" s="599"/>
      <c r="AS85" s="599"/>
      <c r="AT85" s="599"/>
      <c r="AU85" s="599"/>
      <c r="AV85" s="599"/>
      <c r="AW85" s="599"/>
      <c r="AX85" s="599"/>
      <c r="AY85" s="599"/>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1966"/>
      <c r="CB85" s="1966"/>
      <c r="CC85" s="1966"/>
      <c r="CD85" s="1966"/>
      <c r="CE85" s="1966"/>
      <c r="CF85" s="1966"/>
      <c r="CG85" s="1966"/>
      <c r="CH85" s="1966"/>
      <c r="CI85" s="1966"/>
      <c r="CJ85" s="1966"/>
      <c r="CK85" s="1966"/>
      <c r="CL85" s="1966"/>
      <c r="CM85" s="1966"/>
      <c r="CN85" s="1966"/>
      <c r="CO85" s="1966"/>
      <c r="CP85" s="1966"/>
      <c r="CQ85" s="1966"/>
      <c r="CR85" s="1966"/>
      <c r="CS85" s="1966"/>
      <c r="CT85" s="1966"/>
      <c r="CU85" s="1966"/>
      <c r="CV85" s="1966"/>
      <c r="CW85" s="1966"/>
      <c r="CX85" s="1966"/>
      <c r="CY85" s="1966"/>
      <c r="CZ85" s="1966"/>
    </row>
    <row r="86" s="413" customFormat="true" ht="15" customHeight="true" x14ac:dyDescent="0.2">
      <c r="A86" s="1213"/>
      <c r="B86" s="1230"/>
      <c r="C86" s="1285"/>
      <c r="D86" s="1286"/>
      <c r="E86" s="1286"/>
      <c r="F86" s="1286"/>
      <c r="G86" s="1287"/>
      <c r="H86" s="1288"/>
      <c r="I86" s="1286"/>
      <c r="J86" s="1286"/>
      <c r="K86" s="1286"/>
      <c r="L86" s="1289"/>
      <c r="M86" s="1290"/>
      <c r="N86" s="1286"/>
      <c r="O86" s="1286"/>
      <c r="P86" s="1286"/>
      <c r="Q86" s="1287"/>
      <c r="R86" s="1288"/>
      <c r="S86" s="1286"/>
      <c r="T86" s="1286"/>
      <c r="U86" s="1286"/>
      <c r="V86" s="1286"/>
      <c r="W86" s="1286"/>
      <c r="X86" s="1286"/>
      <c r="Y86" s="1286"/>
      <c r="Z86" s="2050"/>
      <c r="AA86" s="599"/>
      <c r="AB86" s="599"/>
      <c r="AC86" s="599"/>
      <c r="AD86" s="599"/>
      <c r="AE86" s="599"/>
      <c r="AF86" s="599"/>
      <c r="AG86" s="599"/>
      <c r="AH86" s="599"/>
      <c r="AI86" s="599"/>
      <c r="AJ86" s="599"/>
      <c r="AK86" s="599"/>
      <c r="AL86" s="599"/>
      <c r="AM86" s="599"/>
      <c r="AN86" s="599"/>
      <c r="AO86" s="599"/>
      <c r="AP86" s="599"/>
      <c r="AQ86" s="599"/>
      <c r="AR86" s="599"/>
      <c r="AS86" s="599"/>
      <c r="AT86" s="599"/>
      <c r="AU86" s="599"/>
      <c r="AV86" s="599"/>
      <c r="AW86" s="599"/>
      <c r="AX86" s="599"/>
      <c r="AY86" s="599"/>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1966"/>
      <c r="CB86" s="1966"/>
      <c r="CC86" s="1966"/>
      <c r="CD86" s="1966"/>
      <c r="CE86" s="1966"/>
      <c r="CF86" s="1966"/>
      <c r="CG86" s="1966"/>
      <c r="CH86" s="1966"/>
      <c r="CI86" s="1966"/>
      <c r="CJ86" s="1966"/>
      <c r="CK86" s="1966"/>
      <c r="CL86" s="1966"/>
      <c r="CM86" s="1966"/>
      <c r="CN86" s="1966"/>
      <c r="CO86" s="1966"/>
      <c r="CP86" s="1966"/>
      <c r="CQ86" s="1966"/>
      <c r="CR86" s="1966"/>
      <c r="CS86" s="1966"/>
      <c r="CT86" s="1966"/>
      <c r="CU86" s="1966"/>
      <c r="CV86" s="1966"/>
      <c r="CW86" s="1966"/>
      <c r="CX86" s="1966"/>
      <c r="CY86" s="1966"/>
      <c r="CZ86" s="1966"/>
    </row>
    <row r="87" s="413" customFormat="true" ht="15" customHeight="true" x14ac:dyDescent="0.2">
      <c r="A87" s="1213"/>
      <c r="B87" s="1230"/>
      <c r="C87" s="1285"/>
      <c r="D87" s="1286"/>
      <c r="E87" s="1286"/>
      <c r="F87" s="1286"/>
      <c r="G87" s="1287"/>
      <c r="H87" s="1288"/>
      <c r="I87" s="1286"/>
      <c r="J87" s="1286"/>
      <c r="K87" s="1286"/>
      <c r="L87" s="1289"/>
      <c r="M87" s="1290"/>
      <c r="N87" s="1286"/>
      <c r="O87" s="1286"/>
      <c r="P87" s="1286"/>
      <c r="Q87" s="1287"/>
      <c r="R87" s="1288"/>
      <c r="S87" s="1286"/>
      <c r="T87" s="1286"/>
      <c r="U87" s="1286"/>
      <c r="V87" s="1286"/>
      <c r="W87" s="1286"/>
      <c r="X87" s="1286"/>
      <c r="Y87" s="1286"/>
      <c r="Z87" s="2050"/>
      <c r="AA87" s="599"/>
      <c r="AB87" s="599"/>
      <c r="AC87" s="599"/>
      <c r="AD87" s="599"/>
      <c r="AE87" s="599"/>
      <c r="AF87" s="599"/>
      <c r="AG87" s="599"/>
      <c r="AH87" s="599"/>
      <c r="AI87" s="599"/>
      <c r="AJ87" s="599"/>
      <c r="AK87" s="599"/>
      <c r="AL87" s="599"/>
      <c r="AM87" s="599"/>
      <c r="AN87" s="599"/>
      <c r="AO87" s="599"/>
      <c r="AP87" s="599"/>
      <c r="AQ87" s="599"/>
      <c r="AR87" s="599"/>
      <c r="AS87" s="599"/>
      <c r="AT87" s="599"/>
      <c r="AU87" s="599"/>
      <c r="AV87" s="599"/>
      <c r="AW87" s="599"/>
      <c r="AX87" s="599"/>
      <c r="AY87" s="599"/>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1966"/>
      <c r="CB87" s="1966"/>
      <c r="CC87" s="1966"/>
      <c r="CD87" s="1966"/>
      <c r="CE87" s="1966"/>
      <c r="CF87" s="1966"/>
      <c r="CG87" s="1966"/>
      <c r="CH87" s="1966"/>
      <c r="CI87" s="1966"/>
      <c r="CJ87" s="1966"/>
      <c r="CK87" s="1966"/>
      <c r="CL87" s="1966"/>
      <c r="CM87" s="1966"/>
      <c r="CN87" s="1966"/>
      <c r="CO87" s="1966"/>
      <c r="CP87" s="1966"/>
      <c r="CQ87" s="1966"/>
      <c r="CR87" s="1966"/>
      <c r="CS87" s="1966"/>
      <c r="CT87" s="1966"/>
      <c r="CU87" s="1966"/>
      <c r="CV87" s="1966"/>
      <c r="CW87" s="1966"/>
      <c r="CX87" s="1966"/>
      <c r="CY87" s="1966"/>
      <c r="CZ87" s="1966"/>
    </row>
    <row r="88" s="413" customFormat="true" ht="15" customHeight="true" x14ac:dyDescent="0.2">
      <c r="A88" s="1213"/>
      <c r="B88" s="1230"/>
      <c r="C88" s="1285"/>
      <c r="D88" s="1286"/>
      <c r="E88" s="1286"/>
      <c r="F88" s="1286"/>
      <c r="G88" s="1287"/>
      <c r="H88" s="1288"/>
      <c r="I88" s="1286"/>
      <c r="J88" s="1286"/>
      <c r="K88" s="1286"/>
      <c r="L88" s="1289"/>
      <c r="M88" s="1290"/>
      <c r="N88" s="1286"/>
      <c r="O88" s="1286"/>
      <c r="P88" s="1286"/>
      <c r="Q88" s="1287"/>
      <c r="R88" s="1288"/>
      <c r="S88" s="1286"/>
      <c r="T88" s="1286"/>
      <c r="U88" s="1286"/>
      <c r="V88" s="1286"/>
      <c r="W88" s="1286"/>
      <c r="X88" s="1286"/>
      <c r="Y88" s="1286"/>
      <c r="Z88" s="2050"/>
      <c r="AA88" s="599"/>
      <c r="AB88" s="599"/>
      <c r="AC88" s="599"/>
      <c r="AD88" s="599"/>
      <c r="AE88" s="599"/>
      <c r="AF88" s="599"/>
      <c r="AG88" s="599"/>
      <c r="AH88" s="599"/>
      <c r="AI88" s="599"/>
      <c r="AJ88" s="599"/>
      <c r="AK88" s="599"/>
      <c r="AL88" s="599"/>
      <c r="AM88" s="599"/>
      <c r="AN88" s="599"/>
      <c r="AO88" s="599"/>
      <c r="AP88" s="599"/>
      <c r="AQ88" s="599"/>
      <c r="AR88" s="599"/>
      <c r="AS88" s="599"/>
      <c r="AT88" s="599"/>
      <c r="AU88" s="599"/>
      <c r="AV88" s="599"/>
      <c r="AW88" s="599"/>
      <c r="AX88" s="599"/>
      <c r="AY88" s="599"/>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1966"/>
      <c r="CB88" s="1966"/>
      <c r="CC88" s="1966"/>
      <c r="CD88" s="1966"/>
      <c r="CE88" s="1966"/>
      <c r="CF88" s="1966"/>
      <c r="CG88" s="1966"/>
      <c r="CH88" s="1966"/>
      <c r="CI88" s="1966"/>
      <c r="CJ88" s="1966"/>
      <c r="CK88" s="1966"/>
      <c r="CL88" s="1966"/>
      <c r="CM88" s="1966"/>
      <c r="CN88" s="1966"/>
      <c r="CO88" s="1966"/>
      <c r="CP88" s="1966"/>
      <c r="CQ88" s="1966"/>
      <c r="CR88" s="1966"/>
      <c r="CS88" s="1966"/>
      <c r="CT88" s="1966"/>
      <c r="CU88" s="1966"/>
      <c r="CV88" s="1966"/>
      <c r="CW88" s="1966"/>
      <c r="CX88" s="1966"/>
      <c r="CY88" s="1966"/>
      <c r="CZ88" s="1966"/>
    </row>
    <row r="89" s="413" customFormat="true" ht="15" customHeight="true" x14ac:dyDescent="0.2">
      <c r="A89" s="1213"/>
      <c r="B89" s="1230"/>
      <c r="C89" s="1285"/>
      <c r="D89" s="1286"/>
      <c r="E89" s="1286"/>
      <c r="F89" s="1286"/>
      <c r="G89" s="1287"/>
      <c r="H89" s="1288"/>
      <c r="I89" s="1286"/>
      <c r="J89" s="1286"/>
      <c r="K89" s="1286"/>
      <c r="L89" s="1289"/>
      <c r="M89" s="1290"/>
      <c r="N89" s="1286"/>
      <c r="O89" s="1286"/>
      <c r="P89" s="1286"/>
      <c r="Q89" s="1287"/>
      <c r="R89" s="1288"/>
      <c r="S89" s="1286"/>
      <c r="T89" s="1286"/>
      <c r="U89" s="1286"/>
      <c r="V89" s="1286"/>
      <c r="W89" s="1286"/>
      <c r="X89" s="1286"/>
      <c r="Y89" s="1286"/>
      <c r="Z89" s="2050"/>
      <c r="AA89" s="599"/>
      <c r="AB89" s="599"/>
      <c r="AC89" s="599"/>
      <c r="AD89" s="599"/>
      <c r="AE89" s="599"/>
      <c r="AF89" s="599"/>
      <c r="AG89" s="599"/>
      <c r="AH89" s="599"/>
      <c r="AI89" s="599"/>
      <c r="AJ89" s="599"/>
      <c r="AK89" s="599"/>
      <c r="AL89" s="599"/>
      <c r="AM89" s="599"/>
      <c r="AN89" s="599"/>
      <c r="AO89" s="599"/>
      <c r="AP89" s="599"/>
      <c r="AQ89" s="599"/>
      <c r="AR89" s="599"/>
      <c r="AS89" s="599"/>
      <c r="AT89" s="599"/>
      <c r="AU89" s="599"/>
      <c r="AV89" s="599"/>
      <c r="AW89" s="599"/>
      <c r="AX89" s="599"/>
      <c r="AY89" s="599"/>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1966"/>
      <c r="CB89" s="1966"/>
      <c r="CC89" s="1966"/>
      <c r="CD89" s="1966"/>
      <c r="CE89" s="1966"/>
      <c r="CF89" s="1966"/>
      <c r="CG89" s="1966"/>
      <c r="CH89" s="1966"/>
      <c r="CI89" s="1966"/>
      <c r="CJ89" s="1966"/>
      <c r="CK89" s="1966"/>
      <c r="CL89" s="1966"/>
      <c r="CM89" s="1966"/>
      <c r="CN89" s="1966"/>
      <c r="CO89" s="1966"/>
      <c r="CP89" s="1966"/>
      <c r="CQ89" s="1966"/>
      <c r="CR89" s="1966"/>
      <c r="CS89" s="1966"/>
      <c r="CT89" s="1966"/>
      <c r="CU89" s="1966"/>
      <c r="CV89" s="1966"/>
      <c r="CW89" s="1966"/>
      <c r="CX89" s="1966"/>
      <c r="CY89" s="1966"/>
      <c r="CZ89" s="1966"/>
    </row>
    <row r="90" s="413" customFormat="true" ht="15" customHeight="true" x14ac:dyDescent="0.2">
      <c r="A90" s="1214"/>
      <c r="B90" s="1231"/>
      <c r="C90" s="1291"/>
      <c r="D90" s="1292"/>
      <c r="E90" s="1292"/>
      <c r="F90" s="1292"/>
      <c r="G90" s="1293"/>
      <c r="H90" s="1294"/>
      <c r="I90" s="1292"/>
      <c r="J90" s="1292"/>
      <c r="K90" s="1292"/>
      <c r="L90" s="1295"/>
      <c r="M90" s="1296"/>
      <c r="N90" s="1292"/>
      <c r="O90" s="1292"/>
      <c r="P90" s="1292"/>
      <c r="Q90" s="1293"/>
      <c r="R90" s="1294"/>
      <c r="S90" s="1292"/>
      <c r="T90" s="1292"/>
      <c r="U90" s="1292"/>
      <c r="V90" s="1292"/>
      <c r="W90" s="1292"/>
      <c r="X90" s="1292"/>
      <c r="Y90" s="1292"/>
      <c r="Z90" s="2051"/>
      <c r="AA90" s="599"/>
      <c r="AB90" s="599"/>
      <c r="AC90" s="599"/>
      <c r="AD90" s="599"/>
      <c r="AE90" s="599"/>
      <c r="AF90" s="599"/>
      <c r="AG90" s="599"/>
      <c r="AH90" s="599"/>
      <c r="AI90" s="599"/>
      <c r="AJ90" s="599"/>
      <c r="AK90" s="599"/>
      <c r="AL90" s="599"/>
      <c r="AM90" s="599"/>
      <c r="AN90" s="599"/>
      <c r="AO90" s="599"/>
      <c r="AP90" s="599"/>
      <c r="AQ90" s="599"/>
      <c r="AR90" s="599"/>
      <c r="AS90" s="599"/>
      <c r="AT90" s="599"/>
      <c r="AU90" s="599"/>
      <c r="AV90" s="599"/>
      <c r="AW90" s="599"/>
      <c r="AX90" s="599"/>
      <c r="AY90" s="599"/>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1966"/>
      <c r="CB90" s="1966"/>
      <c r="CC90" s="1966"/>
      <c r="CD90" s="1966"/>
      <c r="CE90" s="1966"/>
      <c r="CF90" s="1966"/>
      <c r="CG90" s="1966"/>
      <c r="CH90" s="1966"/>
      <c r="CI90" s="1966"/>
      <c r="CJ90" s="1966"/>
      <c r="CK90" s="1966"/>
      <c r="CL90" s="1966"/>
      <c r="CM90" s="1966"/>
      <c r="CN90" s="1966"/>
      <c r="CO90" s="1966"/>
      <c r="CP90" s="1966"/>
      <c r="CQ90" s="1966"/>
      <c r="CR90" s="1966"/>
      <c r="CS90" s="1966"/>
      <c r="CT90" s="1966"/>
      <c r="CU90" s="1966"/>
      <c r="CV90" s="1966"/>
      <c r="CW90" s="1966"/>
      <c r="CX90" s="1966"/>
      <c r="CY90" s="1966"/>
      <c r="CZ90" s="1966"/>
    </row>
    <row r="91" s="413" customFormat="true" ht="15" customHeight="true" x14ac:dyDescent="0.2">
      <c r="A91" s="710"/>
      <c r="B91" s="795"/>
      <c r="C91" s="902"/>
      <c r="D91" s="858"/>
      <c r="E91" s="858"/>
      <c r="F91" s="858"/>
      <c r="G91" s="859"/>
      <c r="H91" s="903"/>
      <c r="I91" s="858"/>
      <c r="J91" s="858"/>
      <c r="K91" s="858"/>
      <c r="L91" s="904"/>
      <c r="M91" s="902"/>
      <c r="N91" s="858"/>
      <c r="O91" s="858"/>
      <c r="P91" s="858"/>
      <c r="Q91" s="859"/>
      <c r="R91" s="903"/>
      <c r="S91" s="858"/>
      <c r="T91" s="858"/>
      <c r="U91" s="858"/>
      <c r="V91" s="858"/>
      <c r="W91" s="858"/>
      <c r="X91" s="858"/>
      <c r="Y91" s="858"/>
      <c r="Z91" s="904"/>
      <c r="AA91" s="599"/>
      <c r="AB91" s="599"/>
      <c r="AC91" s="599"/>
      <c r="AD91" s="599"/>
      <c r="AE91" s="599"/>
      <c r="AF91" s="599"/>
      <c r="AG91" s="599"/>
      <c r="AH91" s="599"/>
      <c r="AI91" s="599"/>
      <c r="AJ91" s="599"/>
      <c r="AK91" s="599"/>
      <c r="AL91" s="599"/>
      <c r="AM91" s="599"/>
      <c r="AN91" s="599"/>
      <c r="AO91" s="599"/>
      <c r="AP91" s="599"/>
      <c r="AQ91" s="599"/>
      <c r="AR91" s="599"/>
      <c r="AS91" s="599"/>
      <c r="AT91" s="599"/>
      <c r="AU91" s="599"/>
      <c r="AV91" s="599"/>
      <c r="AW91" s="599"/>
      <c r="AX91" s="599"/>
      <c r="AY91" s="599"/>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1966"/>
      <c r="CB91" s="1966"/>
      <c r="CC91" s="1966"/>
      <c r="CD91" s="1966"/>
      <c r="CE91" s="1966"/>
      <c r="CF91" s="1966"/>
      <c r="CG91" s="1966"/>
      <c r="CH91" s="1966"/>
      <c r="CI91" s="1966"/>
      <c r="CJ91" s="1966"/>
      <c r="CK91" s="1966"/>
      <c r="CL91" s="1966"/>
      <c r="CM91" s="1966"/>
      <c r="CN91" s="1966"/>
      <c r="CO91" s="1966"/>
      <c r="CP91" s="1966"/>
      <c r="CQ91" s="1966"/>
      <c r="CR91" s="1966"/>
      <c r="CS91" s="1966"/>
      <c r="CT91" s="1966"/>
      <c r="CU91" s="1966"/>
      <c r="CV91" s="1966"/>
      <c r="CW91" s="1966"/>
      <c r="CX91" s="1966"/>
      <c r="CY91" s="1966"/>
      <c r="CZ91" s="1966"/>
    </row>
    <row r="92" s="413" customFormat="true" ht="15" customHeight="true" x14ac:dyDescent="0.2">
      <c r="A92" s="710"/>
      <c r="B92" s="795"/>
      <c r="C92" s="902"/>
      <c r="D92" s="858"/>
      <c r="E92" s="858"/>
      <c r="F92" s="858"/>
      <c r="G92" s="859"/>
      <c r="H92" s="903"/>
      <c r="I92" s="858"/>
      <c r="J92" s="858"/>
      <c r="K92" s="858"/>
      <c r="L92" s="904"/>
      <c r="M92" s="902"/>
      <c r="N92" s="858"/>
      <c r="O92" s="858"/>
      <c r="P92" s="858"/>
      <c r="Q92" s="859"/>
      <c r="R92" s="903"/>
      <c r="S92" s="858"/>
      <c r="T92" s="858"/>
      <c r="U92" s="858"/>
      <c r="V92" s="858"/>
      <c r="W92" s="858"/>
      <c r="X92" s="858"/>
      <c r="Y92" s="858"/>
      <c r="Z92" s="904"/>
      <c r="AA92" s="599"/>
      <c r="AB92" s="599"/>
      <c r="AC92" s="599"/>
      <c r="AD92" s="599"/>
      <c r="AE92" s="599"/>
      <c r="AF92" s="599"/>
      <c r="AG92" s="599"/>
      <c r="AH92" s="599"/>
      <c r="AI92" s="599"/>
      <c r="AJ92" s="599"/>
      <c r="AK92" s="599"/>
      <c r="AL92" s="599"/>
      <c r="AM92" s="599"/>
      <c r="AN92" s="599"/>
      <c r="AO92" s="599"/>
      <c r="AP92" s="599"/>
      <c r="AQ92" s="599"/>
      <c r="AR92" s="599"/>
      <c r="AS92" s="599"/>
      <c r="AT92" s="599"/>
      <c r="AU92" s="599"/>
      <c r="AV92" s="599"/>
      <c r="AW92" s="599"/>
      <c r="AX92" s="599"/>
      <c r="AY92" s="599"/>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1966"/>
      <c r="CB92" s="1966"/>
      <c r="CC92" s="1966"/>
      <c r="CD92" s="1966"/>
      <c r="CE92" s="1966"/>
      <c r="CF92" s="1966"/>
      <c r="CG92" s="1966"/>
      <c r="CH92" s="1966"/>
      <c r="CI92" s="1966"/>
      <c r="CJ92" s="1966"/>
      <c r="CK92" s="1966"/>
      <c r="CL92" s="1966"/>
      <c r="CM92" s="1966"/>
      <c r="CN92" s="1966"/>
      <c r="CO92" s="1966"/>
      <c r="CP92" s="1966"/>
      <c r="CQ92" s="1966"/>
      <c r="CR92" s="1966"/>
      <c r="CS92" s="1966"/>
      <c r="CT92" s="1966"/>
      <c r="CU92" s="1966"/>
      <c r="CV92" s="1966"/>
      <c r="CW92" s="1966"/>
      <c r="CX92" s="1966"/>
      <c r="CY92" s="1966"/>
      <c r="CZ92" s="1966"/>
    </row>
    <row r="93" s="413" customFormat="true" ht="15" customHeight="true" x14ac:dyDescent="0.2">
      <c r="A93" s="775"/>
      <c r="B93" s="791"/>
      <c r="C93" s="712"/>
      <c r="D93" s="812"/>
      <c r="E93" s="812"/>
      <c r="F93" s="812"/>
      <c r="G93" s="813"/>
      <c r="H93" s="750"/>
      <c r="I93" s="812"/>
      <c r="J93" s="812"/>
      <c r="K93" s="812"/>
      <c r="L93" s="907"/>
      <c r="M93" s="712"/>
      <c r="N93" s="812"/>
      <c r="O93" s="812"/>
      <c r="P93" s="812"/>
      <c r="Q93" s="813"/>
      <c r="R93" s="750"/>
      <c r="S93" s="812"/>
      <c r="T93" s="812"/>
      <c r="U93" s="812"/>
      <c r="V93" s="812"/>
      <c r="W93" s="812"/>
      <c r="X93" s="812"/>
      <c r="Y93" s="812"/>
      <c r="Z93" s="907"/>
      <c r="AA93" s="599"/>
      <c r="AB93" s="599"/>
      <c r="AC93" s="599"/>
      <c r="AD93" s="599"/>
      <c r="AE93" s="599"/>
      <c r="AF93" s="599"/>
      <c r="AG93" s="599"/>
      <c r="AH93" s="599"/>
      <c r="AI93" s="599"/>
      <c r="AJ93" s="599"/>
      <c r="AK93" s="599"/>
      <c r="AL93" s="599"/>
      <c r="AM93" s="599"/>
      <c r="AN93" s="599"/>
      <c r="AO93" s="599"/>
      <c r="AP93" s="599"/>
      <c r="AQ93" s="599"/>
      <c r="AR93" s="599"/>
      <c r="AS93" s="599"/>
      <c r="AT93" s="599"/>
      <c r="AU93" s="599"/>
      <c r="AV93" s="599"/>
      <c r="AW93" s="599"/>
      <c r="AX93" s="599"/>
      <c r="AY93" s="599"/>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1966"/>
      <c r="CB93" s="1966"/>
      <c r="CC93" s="1966"/>
      <c r="CD93" s="1966"/>
      <c r="CE93" s="1966"/>
      <c r="CF93" s="1966"/>
      <c r="CG93" s="1966"/>
      <c r="CH93" s="1966"/>
      <c r="CI93" s="1966"/>
      <c r="CJ93" s="1966"/>
      <c r="CK93" s="1966"/>
      <c r="CL93" s="1966"/>
      <c r="CM93" s="1966"/>
      <c r="CN93" s="1966"/>
      <c r="CO93" s="1966"/>
      <c r="CP93" s="1966"/>
      <c r="CQ93" s="1966"/>
      <c r="CR93" s="1966"/>
      <c r="CS93" s="1966"/>
      <c r="CT93" s="1966"/>
      <c r="CU93" s="1966"/>
      <c r="CV93" s="1966"/>
      <c r="CW93" s="1966"/>
      <c r="CX93" s="1966"/>
      <c r="CY93" s="1966"/>
      <c r="CZ93" s="1966"/>
    </row>
    <row r="94" s="413" customFormat="true" ht="15" customHeight="true" x14ac:dyDescent="0.2">
      <c r="A94" s="967"/>
      <c r="B94" s="791"/>
      <c r="C94" s="712"/>
      <c r="D94" s="713"/>
      <c r="E94" s="713"/>
      <c r="F94" s="713"/>
      <c r="G94" s="760"/>
      <c r="H94" s="750"/>
      <c r="I94" s="713"/>
      <c r="J94" s="713"/>
      <c r="K94" s="713"/>
      <c r="L94" s="728"/>
      <c r="M94" s="712"/>
      <c r="N94" s="713"/>
      <c r="O94" s="713"/>
      <c r="P94" s="713"/>
      <c r="Q94" s="760"/>
      <c r="R94" s="750"/>
      <c r="S94" s="713"/>
      <c r="T94" s="713"/>
      <c r="U94" s="713"/>
      <c r="V94" s="713"/>
      <c r="W94" s="713"/>
      <c r="X94" s="713"/>
      <c r="Y94" s="713"/>
      <c r="Z94" s="728"/>
      <c r="AA94" s="599"/>
      <c r="AB94" s="599"/>
      <c r="AC94" s="599"/>
      <c r="AD94" s="599"/>
      <c r="AE94" s="599"/>
      <c r="AF94" s="599"/>
      <c r="AG94" s="599"/>
      <c r="AH94" s="599"/>
      <c r="AI94" s="599"/>
      <c r="AJ94" s="599"/>
      <c r="AK94" s="599"/>
      <c r="AL94" s="599"/>
      <c r="AM94" s="599"/>
      <c r="AN94" s="599"/>
      <c r="AO94" s="599"/>
      <c r="AP94" s="599"/>
      <c r="AQ94" s="599"/>
      <c r="AR94" s="599"/>
      <c r="AS94" s="599"/>
      <c r="AT94" s="599"/>
      <c r="AU94" s="599"/>
      <c r="AV94" s="599"/>
      <c r="AW94" s="599"/>
      <c r="AX94" s="599"/>
      <c r="AY94" s="599"/>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1966"/>
      <c r="CB94" s="1966"/>
      <c r="CC94" s="1966"/>
      <c r="CD94" s="1966"/>
      <c r="CE94" s="1966"/>
      <c r="CF94" s="1966"/>
      <c r="CG94" s="1966"/>
      <c r="CH94" s="1966"/>
      <c r="CI94" s="1966"/>
      <c r="CJ94" s="1966"/>
      <c r="CK94" s="1966"/>
      <c r="CL94" s="1966"/>
      <c r="CM94" s="1966"/>
      <c r="CN94" s="1966"/>
      <c r="CO94" s="1966"/>
      <c r="CP94" s="1966"/>
      <c r="CQ94" s="1966"/>
      <c r="CR94" s="1966"/>
      <c r="CS94" s="1966"/>
      <c r="CT94" s="1966"/>
      <c r="CU94" s="1966"/>
      <c r="CV94" s="1966"/>
      <c r="CW94" s="1966"/>
      <c r="CX94" s="1966"/>
      <c r="CY94" s="1966"/>
      <c r="CZ94" s="1966"/>
    </row>
    <row r="95" s="413" customFormat="true" ht="15" customHeight="true" x14ac:dyDescent="0.2">
      <c r="A95" s="775"/>
      <c r="B95" s="792"/>
      <c r="C95" s="860"/>
      <c r="D95" s="861"/>
      <c r="E95" s="861"/>
      <c r="F95" s="861"/>
      <c r="G95" s="862"/>
      <c r="H95" s="863"/>
      <c r="I95" s="861"/>
      <c r="J95" s="861"/>
      <c r="K95" s="861"/>
      <c r="L95" s="864"/>
      <c r="M95" s="860"/>
      <c r="N95" s="861"/>
      <c r="O95" s="861"/>
      <c r="P95" s="861"/>
      <c r="Q95" s="862"/>
      <c r="R95" s="863"/>
      <c r="S95" s="861"/>
      <c r="T95" s="861"/>
      <c r="U95" s="861"/>
      <c r="V95" s="861"/>
      <c r="W95" s="861"/>
      <c r="X95" s="861"/>
      <c r="Y95" s="861"/>
      <c r="Z95" s="864"/>
      <c r="AA95" s="599"/>
      <c r="AB95" s="599"/>
      <c r="AC95" s="599"/>
      <c r="AD95" s="599"/>
      <c r="AE95" s="599"/>
      <c r="AF95" s="599"/>
      <c r="AG95" s="599"/>
      <c r="AH95" s="599"/>
      <c r="AI95" s="599"/>
      <c r="AJ95" s="599"/>
      <c r="AK95" s="599"/>
      <c r="AL95" s="599"/>
      <c r="AM95" s="599"/>
      <c r="AN95" s="599"/>
      <c r="AO95" s="599"/>
      <c r="AP95" s="599"/>
      <c r="AQ95" s="599"/>
      <c r="AR95" s="599"/>
      <c r="AS95" s="599"/>
      <c r="AT95" s="599"/>
      <c r="AU95" s="599"/>
      <c r="AV95" s="599"/>
      <c r="AW95" s="599"/>
      <c r="AX95" s="599"/>
      <c r="AY95" s="599"/>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1966"/>
      <c r="CB95" s="1966"/>
      <c r="CC95" s="1966"/>
      <c r="CD95" s="1966"/>
      <c r="CE95" s="1966"/>
      <c r="CF95" s="1966"/>
      <c r="CG95" s="1966"/>
      <c r="CH95" s="1966"/>
      <c r="CI95" s="1966"/>
      <c r="CJ95" s="1966"/>
      <c r="CK95" s="1966"/>
      <c r="CL95" s="1966"/>
      <c r="CM95" s="1966"/>
      <c r="CN95" s="1966"/>
      <c r="CO95" s="1966"/>
      <c r="CP95" s="1966"/>
      <c r="CQ95" s="1966"/>
      <c r="CR95" s="1966"/>
      <c r="CS95" s="1966"/>
      <c r="CT95" s="1966"/>
      <c r="CU95" s="1966"/>
      <c r="CV95" s="1966"/>
      <c r="CW95" s="1966"/>
      <c r="CX95" s="1966"/>
      <c r="CY95" s="1966"/>
      <c r="CZ95" s="1966"/>
    </row>
    <row r="96" s="131" customFormat="true" ht="15" customHeight="true" x14ac:dyDescent="0.2">
      <c r="A96" s="967"/>
      <c r="B96" s="792"/>
      <c r="C96" s="860"/>
      <c r="D96" s="861"/>
      <c r="E96" s="861"/>
      <c r="F96" s="861"/>
      <c r="G96" s="862"/>
      <c r="H96" s="863"/>
      <c r="I96" s="861"/>
      <c r="J96" s="861"/>
      <c r="K96" s="861"/>
      <c r="L96" s="864"/>
      <c r="M96" s="860"/>
      <c r="N96" s="861"/>
      <c r="O96" s="861"/>
      <c r="P96" s="861"/>
      <c r="Q96" s="862"/>
      <c r="R96" s="863"/>
      <c r="S96" s="861"/>
      <c r="T96" s="861"/>
      <c r="U96" s="861"/>
      <c r="V96" s="861"/>
      <c r="W96" s="861"/>
      <c r="X96" s="861"/>
      <c r="Y96" s="861"/>
      <c r="Z96" s="864"/>
      <c r="AA96" s="599"/>
      <c r="AB96" s="599"/>
      <c r="AC96" s="599"/>
      <c r="AD96" s="599"/>
      <c r="AE96" s="599"/>
      <c r="AF96" s="599"/>
      <c r="AG96" s="599"/>
      <c r="AH96" s="599"/>
      <c r="AI96" s="599"/>
      <c r="AJ96" s="599"/>
      <c r="AK96" s="599"/>
      <c r="AL96" s="599"/>
      <c r="AM96" s="599"/>
      <c r="AN96" s="599"/>
      <c r="AO96" s="599"/>
      <c r="AP96" s="599"/>
      <c r="AQ96" s="599"/>
      <c r="AR96" s="599"/>
      <c r="AS96" s="599"/>
      <c r="AT96" s="599"/>
      <c r="AU96" s="599"/>
      <c r="AV96" s="599"/>
      <c r="AW96" s="599"/>
      <c r="AX96" s="599"/>
      <c r="AY96" s="599"/>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1966"/>
      <c r="CB96" s="1966"/>
      <c r="CC96" s="1966"/>
      <c r="CD96" s="1966"/>
      <c r="CE96" s="1966"/>
      <c r="CF96" s="1966"/>
      <c r="CG96" s="1966"/>
      <c r="CH96" s="1966"/>
      <c r="CI96" s="1966"/>
      <c r="CJ96" s="1966"/>
      <c r="CK96" s="1966"/>
      <c r="CL96" s="1966"/>
      <c r="CM96" s="1966"/>
      <c r="CN96" s="1966"/>
      <c r="CO96" s="1966"/>
      <c r="CP96" s="1966"/>
      <c r="CQ96" s="1966"/>
      <c r="CR96" s="1966"/>
      <c r="CS96" s="1966"/>
      <c r="CT96" s="1966"/>
      <c r="CU96" s="1966"/>
      <c r="CV96" s="1966"/>
      <c r="CW96" s="1966"/>
      <c r="CX96" s="1966"/>
      <c r="CY96" s="1966"/>
      <c r="CZ96" s="1966"/>
    </row>
    <row r="97" s="131" customFormat="true" ht="15" customHeight="true" x14ac:dyDescent="0.2">
      <c r="A97" s="775"/>
      <c r="B97" s="792"/>
      <c r="C97" s="860"/>
      <c r="D97" s="861"/>
      <c r="E97" s="861"/>
      <c r="F97" s="861"/>
      <c r="G97" s="862"/>
      <c r="H97" s="863"/>
      <c r="I97" s="861"/>
      <c r="J97" s="861"/>
      <c r="K97" s="861"/>
      <c r="L97" s="864"/>
      <c r="M97" s="860"/>
      <c r="N97" s="861"/>
      <c r="O97" s="861"/>
      <c r="P97" s="861"/>
      <c r="Q97" s="862"/>
      <c r="R97" s="863"/>
      <c r="S97" s="861"/>
      <c r="T97" s="861"/>
      <c r="U97" s="861"/>
      <c r="V97" s="861"/>
      <c r="W97" s="861"/>
      <c r="X97" s="861"/>
      <c r="Y97" s="861"/>
      <c r="Z97" s="864"/>
      <c r="AA97" s="599"/>
      <c r="AB97" s="599"/>
      <c r="AC97" s="599"/>
      <c r="AD97" s="599"/>
      <c r="AE97" s="599"/>
      <c r="AF97" s="599"/>
      <c r="AG97" s="599"/>
      <c r="AH97" s="599"/>
      <c r="AI97" s="599"/>
      <c r="AJ97" s="599"/>
      <c r="AK97" s="599"/>
      <c r="AL97" s="599"/>
      <c r="AM97" s="599"/>
      <c r="AN97" s="599"/>
      <c r="AO97" s="599"/>
      <c r="AP97" s="599"/>
      <c r="AQ97" s="599"/>
      <c r="AR97" s="599"/>
      <c r="AS97" s="599"/>
      <c r="AT97" s="599"/>
      <c r="AU97" s="599"/>
      <c r="AV97" s="599"/>
      <c r="AW97" s="599"/>
      <c r="AX97" s="599"/>
      <c r="AY97" s="599"/>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1966"/>
      <c r="CB97" s="1966"/>
      <c r="CC97" s="1966"/>
      <c r="CD97" s="1966"/>
      <c r="CE97" s="1966"/>
      <c r="CF97" s="1966"/>
      <c r="CG97" s="1966"/>
      <c r="CH97" s="1966"/>
      <c r="CI97" s="1966"/>
      <c r="CJ97" s="1966"/>
      <c r="CK97" s="1966"/>
      <c r="CL97" s="1966"/>
      <c r="CM97" s="1966"/>
      <c r="CN97" s="1966"/>
      <c r="CO97" s="1966"/>
      <c r="CP97" s="1966"/>
      <c r="CQ97" s="1966"/>
      <c r="CR97" s="1966"/>
      <c r="CS97" s="1966"/>
      <c r="CT97" s="1966"/>
      <c r="CU97" s="1966"/>
      <c r="CV97" s="1966"/>
      <c r="CW97" s="1966"/>
      <c r="CX97" s="1966"/>
      <c r="CY97" s="1966"/>
      <c r="CZ97" s="1966"/>
    </row>
    <row r="98" s="131" customFormat="true" ht="15" customHeight="true" x14ac:dyDescent="0.2">
      <c r="A98" s="967"/>
      <c r="B98" s="792"/>
      <c r="C98" s="860"/>
      <c r="D98" s="861"/>
      <c r="E98" s="861"/>
      <c r="F98" s="861"/>
      <c r="G98" s="862"/>
      <c r="H98" s="863"/>
      <c r="I98" s="861"/>
      <c r="J98" s="861"/>
      <c r="K98" s="861"/>
      <c r="L98" s="864"/>
      <c r="M98" s="860"/>
      <c r="N98" s="861"/>
      <c r="O98" s="861"/>
      <c r="P98" s="861"/>
      <c r="Q98" s="862"/>
      <c r="R98" s="863"/>
      <c r="S98" s="861"/>
      <c r="T98" s="861"/>
      <c r="U98" s="861"/>
      <c r="V98" s="861"/>
      <c r="W98" s="861"/>
      <c r="X98" s="861"/>
      <c r="Y98" s="861"/>
      <c r="Z98" s="864"/>
      <c r="AA98" s="599"/>
      <c r="AB98" s="599"/>
      <c r="AC98" s="599"/>
      <c r="AD98" s="599"/>
      <c r="AE98" s="599"/>
      <c r="AF98" s="599"/>
      <c r="AG98" s="599"/>
      <c r="AH98" s="599"/>
      <c r="AI98" s="599"/>
      <c r="AJ98" s="599"/>
      <c r="AK98" s="599"/>
      <c r="AL98" s="599"/>
      <c r="AM98" s="599"/>
      <c r="AN98" s="599"/>
      <c r="AO98" s="599"/>
      <c r="AP98" s="599"/>
      <c r="AQ98" s="599"/>
      <c r="AR98" s="599"/>
      <c r="AS98" s="599"/>
      <c r="AT98" s="599"/>
      <c r="AU98" s="599"/>
      <c r="AV98" s="599"/>
      <c r="AW98" s="599"/>
      <c r="AX98" s="599"/>
      <c r="AY98" s="599"/>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1966"/>
      <c r="CB98" s="1966"/>
      <c r="CC98" s="1966"/>
      <c r="CD98" s="1966"/>
      <c r="CE98" s="1966"/>
      <c r="CF98" s="1966"/>
      <c r="CG98" s="1966"/>
      <c r="CH98" s="1966"/>
      <c r="CI98" s="1966"/>
      <c r="CJ98" s="1966"/>
      <c r="CK98" s="1966"/>
      <c r="CL98" s="1966"/>
      <c r="CM98" s="1966"/>
      <c r="CN98" s="1966"/>
      <c r="CO98" s="1966"/>
      <c r="CP98" s="1966"/>
      <c r="CQ98" s="1966"/>
      <c r="CR98" s="1966"/>
      <c r="CS98" s="1966"/>
      <c r="CT98" s="1966"/>
      <c r="CU98" s="1966"/>
      <c r="CV98" s="1966"/>
      <c r="CW98" s="1966"/>
      <c r="CX98" s="1966"/>
      <c r="CY98" s="1966"/>
      <c r="CZ98" s="1966"/>
    </row>
    <row r="99" s="131" customFormat="true" ht="15" customHeight="true" x14ac:dyDescent="0.2">
      <c r="A99" s="967"/>
      <c r="B99" s="792"/>
      <c r="C99" s="860"/>
      <c r="D99" s="861"/>
      <c r="E99" s="861"/>
      <c r="F99" s="861"/>
      <c r="G99" s="862"/>
      <c r="H99" s="863"/>
      <c r="I99" s="861"/>
      <c r="J99" s="861"/>
      <c r="K99" s="861"/>
      <c r="L99" s="864"/>
      <c r="M99" s="860"/>
      <c r="N99" s="861"/>
      <c r="O99" s="861"/>
      <c r="P99" s="861"/>
      <c r="Q99" s="862"/>
      <c r="R99" s="863"/>
      <c r="S99" s="861"/>
      <c r="T99" s="861"/>
      <c r="U99" s="861"/>
      <c r="V99" s="861"/>
      <c r="W99" s="861"/>
      <c r="X99" s="861"/>
      <c r="Y99" s="861"/>
      <c r="Z99" s="864"/>
      <c r="AA99" s="599"/>
      <c r="AB99" s="599"/>
      <c r="AC99" s="599"/>
      <c r="AD99" s="599"/>
      <c r="AE99" s="599"/>
      <c r="AF99" s="599"/>
      <c r="AG99" s="599"/>
      <c r="AH99" s="599"/>
      <c r="AI99" s="599"/>
      <c r="AJ99" s="599"/>
      <c r="AK99" s="599"/>
      <c r="AL99" s="599"/>
      <c r="AM99" s="599"/>
      <c r="AN99" s="599"/>
      <c r="AO99" s="599"/>
      <c r="AP99" s="599"/>
      <c r="AQ99" s="599"/>
      <c r="AR99" s="599"/>
      <c r="AS99" s="599"/>
      <c r="AT99" s="599"/>
      <c r="AU99" s="599"/>
      <c r="AV99" s="599"/>
      <c r="AW99" s="599"/>
      <c r="AX99" s="599"/>
      <c r="AY99" s="599"/>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1966"/>
      <c r="CB99" s="1966"/>
      <c r="CC99" s="1966"/>
      <c r="CD99" s="1966"/>
      <c r="CE99" s="1966"/>
      <c r="CF99" s="1966"/>
      <c r="CG99" s="1966"/>
      <c r="CH99" s="1966"/>
      <c r="CI99" s="1966"/>
      <c r="CJ99" s="1966"/>
      <c r="CK99" s="1966"/>
      <c r="CL99" s="1966"/>
      <c r="CM99" s="1966"/>
      <c r="CN99" s="1966"/>
      <c r="CO99" s="1966"/>
      <c r="CP99" s="1966"/>
      <c r="CQ99" s="1966"/>
      <c r="CR99" s="1966"/>
      <c r="CS99" s="1966"/>
      <c r="CT99" s="1966"/>
      <c r="CU99" s="1966"/>
      <c r="CV99" s="1966"/>
      <c r="CW99" s="1966"/>
      <c r="CX99" s="1966"/>
      <c r="CY99" s="1966"/>
      <c r="CZ99" s="1966"/>
    </row>
    <row r="100" s="131" customFormat="true" ht="15" customHeight="true" x14ac:dyDescent="0.2">
      <c r="A100" s="967"/>
      <c r="B100" s="792"/>
      <c r="C100" s="860"/>
      <c r="D100" s="861"/>
      <c r="E100" s="861"/>
      <c r="F100" s="861"/>
      <c r="G100" s="862"/>
      <c r="H100" s="863"/>
      <c r="I100" s="861"/>
      <c r="J100" s="861"/>
      <c r="K100" s="861"/>
      <c r="L100" s="864"/>
      <c r="M100" s="860"/>
      <c r="N100" s="861"/>
      <c r="O100" s="861"/>
      <c r="P100" s="861"/>
      <c r="Q100" s="862"/>
      <c r="R100" s="863"/>
      <c r="S100" s="861"/>
      <c r="T100" s="861"/>
      <c r="U100" s="861"/>
      <c r="V100" s="861"/>
      <c r="W100" s="861"/>
      <c r="X100" s="861"/>
      <c r="Y100" s="861"/>
      <c r="Z100" s="864"/>
      <c r="AA100" s="599"/>
      <c r="AB100" s="599"/>
      <c r="AC100" s="599"/>
      <c r="AD100" s="599"/>
      <c r="AE100" s="599"/>
      <c r="AF100" s="599"/>
      <c r="AG100" s="599"/>
      <c r="AH100" s="599"/>
      <c r="AI100" s="599"/>
      <c r="AJ100" s="599"/>
      <c r="AK100" s="599"/>
      <c r="AL100" s="599"/>
      <c r="AM100" s="599"/>
      <c r="AN100" s="599"/>
      <c r="AO100" s="599"/>
      <c r="AP100" s="599"/>
      <c r="AQ100" s="599"/>
      <c r="AR100" s="599"/>
      <c r="AS100" s="599"/>
      <c r="AT100" s="599"/>
      <c r="AU100" s="599"/>
      <c r="AV100" s="599"/>
      <c r="AW100" s="599"/>
      <c r="AX100" s="599"/>
      <c r="AY100" s="599"/>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1966"/>
      <c r="CB100" s="1966"/>
      <c r="CC100" s="1966"/>
      <c r="CD100" s="1966"/>
      <c r="CE100" s="1966"/>
      <c r="CF100" s="1966"/>
      <c r="CG100" s="1966"/>
      <c r="CH100" s="1966"/>
      <c r="CI100" s="1966"/>
      <c r="CJ100" s="1966"/>
      <c r="CK100" s="1966"/>
      <c r="CL100" s="1966"/>
      <c r="CM100" s="1966"/>
      <c r="CN100" s="1966"/>
      <c r="CO100" s="1966"/>
      <c r="CP100" s="1966"/>
      <c r="CQ100" s="1966"/>
      <c r="CR100" s="1966"/>
      <c r="CS100" s="1966"/>
      <c r="CT100" s="1966"/>
      <c r="CU100" s="1966"/>
      <c r="CV100" s="1966"/>
      <c r="CW100" s="1966"/>
      <c r="CX100" s="1966"/>
      <c r="CY100" s="1966"/>
      <c r="CZ100" s="1966"/>
    </row>
    <row r="101" s="131" customFormat="true" ht="15" customHeight="true" x14ac:dyDescent="0.2">
      <c r="A101" s="775"/>
      <c r="B101" s="792"/>
      <c r="C101" s="860"/>
      <c r="D101" s="861"/>
      <c r="E101" s="861"/>
      <c r="F101" s="861"/>
      <c r="G101" s="862"/>
      <c r="H101" s="863"/>
      <c r="I101" s="861"/>
      <c r="J101" s="861"/>
      <c r="K101" s="861"/>
      <c r="L101" s="864"/>
      <c r="M101" s="860"/>
      <c r="N101" s="861"/>
      <c r="O101" s="861"/>
      <c r="P101" s="861"/>
      <c r="Q101" s="862"/>
      <c r="R101" s="863"/>
      <c r="S101" s="861"/>
      <c r="T101" s="861"/>
      <c r="U101" s="861"/>
      <c r="V101" s="861"/>
      <c r="W101" s="861"/>
      <c r="X101" s="861"/>
      <c r="Y101" s="861"/>
      <c r="Z101" s="864"/>
      <c r="AA101" s="599"/>
      <c r="AB101" s="599"/>
      <c r="AC101" s="599"/>
      <c r="AD101" s="599"/>
      <c r="AE101" s="599"/>
      <c r="AF101" s="599"/>
      <c r="AG101" s="599"/>
      <c r="AH101" s="599"/>
      <c r="AI101" s="599"/>
      <c r="AJ101" s="599"/>
      <c r="AK101" s="599"/>
      <c r="AL101" s="599"/>
      <c r="AM101" s="599"/>
      <c r="AN101" s="599"/>
      <c r="AO101" s="599"/>
      <c r="AP101" s="599"/>
      <c r="AQ101" s="599"/>
      <c r="AR101" s="599"/>
      <c r="AS101" s="599"/>
      <c r="AT101" s="599"/>
      <c r="AU101" s="599"/>
      <c r="AV101" s="599"/>
      <c r="AW101" s="599"/>
      <c r="AX101" s="599"/>
      <c r="AY101" s="599"/>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1966"/>
      <c r="CB101" s="1966"/>
      <c r="CC101" s="1966"/>
      <c r="CD101" s="1966"/>
      <c r="CE101" s="1966"/>
      <c r="CF101" s="1966"/>
      <c r="CG101" s="1966"/>
      <c r="CH101" s="1966"/>
      <c r="CI101" s="1966"/>
      <c r="CJ101" s="1966"/>
      <c r="CK101" s="1966"/>
      <c r="CL101" s="1966"/>
      <c r="CM101" s="1966"/>
      <c r="CN101" s="1966"/>
      <c r="CO101" s="1966"/>
      <c r="CP101" s="1966"/>
      <c r="CQ101" s="1966"/>
      <c r="CR101" s="1966"/>
      <c r="CS101" s="1966"/>
      <c r="CT101" s="1966"/>
      <c r="CU101" s="1966"/>
      <c r="CV101" s="1966"/>
      <c r="CW101" s="1966"/>
      <c r="CX101" s="1966"/>
      <c r="CY101" s="1966"/>
      <c r="CZ101" s="1966"/>
    </row>
    <row r="102" s="131" customFormat="true" ht="15" customHeight="true" x14ac:dyDescent="0.2">
      <c r="A102" s="967"/>
      <c r="B102" s="792"/>
      <c r="C102" s="860"/>
      <c r="D102" s="861"/>
      <c r="E102" s="861"/>
      <c r="F102" s="861"/>
      <c r="G102" s="862"/>
      <c r="H102" s="863"/>
      <c r="I102" s="861"/>
      <c r="J102" s="861"/>
      <c r="K102" s="861"/>
      <c r="L102" s="864"/>
      <c r="M102" s="860"/>
      <c r="N102" s="861"/>
      <c r="O102" s="861"/>
      <c r="P102" s="861"/>
      <c r="Q102" s="862"/>
      <c r="R102" s="863"/>
      <c r="S102" s="861"/>
      <c r="T102" s="861"/>
      <c r="U102" s="861"/>
      <c r="V102" s="861"/>
      <c r="W102" s="861"/>
      <c r="X102" s="861"/>
      <c r="Y102" s="861"/>
      <c r="Z102" s="864"/>
      <c r="AA102" s="599"/>
      <c r="AB102" s="599"/>
      <c r="AC102" s="599"/>
      <c r="AD102" s="599"/>
      <c r="AE102" s="599"/>
      <c r="AF102" s="599"/>
      <c r="AG102" s="599"/>
      <c r="AH102" s="599"/>
      <c r="AI102" s="599"/>
      <c r="AJ102" s="599"/>
      <c r="AK102" s="599"/>
      <c r="AL102" s="599"/>
      <c r="AM102" s="599"/>
      <c r="AN102" s="599"/>
      <c r="AO102" s="599"/>
      <c r="AP102" s="599"/>
      <c r="AQ102" s="599"/>
      <c r="AR102" s="599"/>
      <c r="AS102" s="599"/>
      <c r="AT102" s="599"/>
      <c r="AU102" s="599"/>
      <c r="AV102" s="599"/>
      <c r="AW102" s="599"/>
      <c r="AX102" s="599"/>
      <c r="AY102" s="599"/>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1966"/>
      <c r="CB102" s="1966"/>
      <c r="CC102" s="1966"/>
      <c r="CD102" s="1966"/>
      <c r="CE102" s="1966"/>
      <c r="CF102" s="1966"/>
      <c r="CG102" s="1966"/>
      <c r="CH102" s="1966"/>
      <c r="CI102" s="1966"/>
      <c r="CJ102" s="1966"/>
      <c r="CK102" s="1966"/>
      <c r="CL102" s="1966"/>
      <c r="CM102" s="1966"/>
      <c r="CN102" s="1966"/>
      <c r="CO102" s="1966"/>
      <c r="CP102" s="1966"/>
      <c r="CQ102" s="1966"/>
      <c r="CR102" s="1966"/>
      <c r="CS102" s="1966"/>
      <c r="CT102" s="1966"/>
      <c r="CU102" s="1966"/>
      <c r="CV102" s="1966"/>
      <c r="CW102" s="1966"/>
      <c r="CX102" s="1966"/>
      <c r="CY102" s="1966"/>
      <c r="CZ102" s="1966"/>
    </row>
    <row r="103" s="131" customFormat="true" ht="15" customHeight="true" x14ac:dyDescent="0.2">
      <c r="A103" s="967"/>
      <c r="B103" s="792"/>
      <c r="C103" s="860"/>
      <c r="D103" s="861"/>
      <c r="E103" s="861"/>
      <c r="F103" s="861"/>
      <c r="G103" s="862"/>
      <c r="H103" s="863"/>
      <c r="I103" s="861"/>
      <c r="J103" s="861"/>
      <c r="K103" s="861"/>
      <c r="L103" s="864"/>
      <c r="M103" s="860"/>
      <c r="N103" s="861"/>
      <c r="O103" s="861"/>
      <c r="P103" s="861"/>
      <c r="Q103" s="862"/>
      <c r="R103" s="863"/>
      <c r="S103" s="861"/>
      <c r="T103" s="861"/>
      <c r="U103" s="861"/>
      <c r="V103" s="861"/>
      <c r="W103" s="861"/>
      <c r="X103" s="861"/>
      <c r="Y103" s="861"/>
      <c r="Z103" s="864"/>
      <c r="AA103" s="599"/>
      <c r="AB103" s="599"/>
      <c r="AC103" s="599"/>
      <c r="AD103" s="599"/>
      <c r="AE103" s="599"/>
      <c r="AF103" s="599"/>
      <c r="AG103" s="599"/>
      <c r="AH103" s="599"/>
      <c r="AI103" s="599"/>
      <c r="AJ103" s="599"/>
      <c r="AK103" s="599"/>
      <c r="AL103" s="599"/>
      <c r="AM103" s="599"/>
      <c r="AN103" s="599"/>
      <c r="AO103" s="599"/>
      <c r="AP103" s="599"/>
      <c r="AQ103" s="599"/>
      <c r="AR103" s="599"/>
      <c r="AS103" s="599"/>
      <c r="AT103" s="599"/>
      <c r="AU103" s="599"/>
      <c r="AV103" s="599"/>
      <c r="AW103" s="599"/>
      <c r="AX103" s="599"/>
      <c r="AY103" s="599"/>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1966"/>
      <c r="CB103" s="1966"/>
      <c r="CC103" s="1966"/>
      <c r="CD103" s="1966"/>
      <c r="CE103" s="1966"/>
      <c r="CF103" s="1966"/>
      <c r="CG103" s="1966"/>
      <c r="CH103" s="1966"/>
      <c r="CI103" s="1966"/>
      <c r="CJ103" s="1966"/>
      <c r="CK103" s="1966"/>
      <c r="CL103" s="1966"/>
      <c r="CM103" s="1966"/>
      <c r="CN103" s="1966"/>
      <c r="CO103" s="1966"/>
      <c r="CP103" s="1966"/>
      <c r="CQ103" s="1966"/>
      <c r="CR103" s="1966"/>
      <c r="CS103" s="1966"/>
      <c r="CT103" s="1966"/>
      <c r="CU103" s="1966"/>
      <c r="CV103" s="1966"/>
      <c r="CW103" s="1966"/>
      <c r="CX103" s="1966"/>
      <c r="CY103" s="1966"/>
      <c r="CZ103" s="1966"/>
    </row>
    <row r="104" s="131" customFormat="true" ht="15" customHeight="true" x14ac:dyDescent="0.2">
      <c r="A104" s="967"/>
      <c r="B104" s="792"/>
      <c r="C104" s="860"/>
      <c r="D104" s="861"/>
      <c r="E104" s="861"/>
      <c r="F104" s="861"/>
      <c r="G104" s="862"/>
      <c r="H104" s="863"/>
      <c r="I104" s="861"/>
      <c r="J104" s="861"/>
      <c r="K104" s="861"/>
      <c r="L104" s="864"/>
      <c r="M104" s="860"/>
      <c r="N104" s="861"/>
      <c r="O104" s="861"/>
      <c r="P104" s="861"/>
      <c r="Q104" s="862"/>
      <c r="R104" s="863"/>
      <c r="S104" s="861"/>
      <c r="T104" s="861"/>
      <c r="U104" s="861"/>
      <c r="V104" s="861"/>
      <c r="W104" s="861"/>
      <c r="X104" s="861"/>
      <c r="Y104" s="861"/>
      <c r="Z104" s="864"/>
      <c r="AA104" s="599"/>
      <c r="AB104" s="599"/>
      <c r="AC104" s="599"/>
      <c r="AD104" s="599"/>
      <c r="AE104" s="599"/>
      <c r="AF104" s="599"/>
      <c r="AG104" s="599"/>
      <c r="AH104" s="599"/>
      <c r="AI104" s="599"/>
      <c r="AJ104" s="599"/>
      <c r="AK104" s="599"/>
      <c r="AL104" s="599"/>
      <c r="AM104" s="599"/>
      <c r="AN104" s="599"/>
      <c r="AO104" s="599"/>
      <c r="AP104" s="599"/>
      <c r="AQ104" s="599"/>
      <c r="AR104" s="599"/>
      <c r="AS104" s="599"/>
      <c r="AT104" s="599"/>
      <c r="AU104" s="599"/>
      <c r="AV104" s="599"/>
      <c r="AW104" s="599"/>
      <c r="AX104" s="599"/>
      <c r="AY104" s="599"/>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1966"/>
      <c r="CB104" s="1966"/>
      <c r="CC104" s="1966"/>
      <c r="CD104" s="1966"/>
      <c r="CE104" s="1966"/>
      <c r="CF104" s="1966"/>
      <c r="CG104" s="1966"/>
      <c r="CH104" s="1966"/>
      <c r="CI104" s="1966"/>
      <c r="CJ104" s="1966"/>
      <c r="CK104" s="1966"/>
      <c r="CL104" s="1966"/>
      <c r="CM104" s="1966"/>
      <c r="CN104" s="1966"/>
      <c r="CO104" s="1966"/>
      <c r="CP104" s="1966"/>
      <c r="CQ104" s="1966"/>
      <c r="CR104" s="1966"/>
      <c r="CS104" s="1966"/>
      <c r="CT104" s="1966"/>
      <c r="CU104" s="1966"/>
      <c r="CV104" s="1966"/>
      <c r="CW104" s="1966"/>
      <c r="CX104" s="1966"/>
      <c r="CY104" s="1966"/>
      <c r="CZ104" s="1966"/>
    </row>
    <row r="105" s="131" customFormat="true" ht="15" customHeight="true" x14ac:dyDescent="0.2">
      <c r="A105" s="789"/>
      <c r="B105" s="793"/>
      <c r="C105" s="865"/>
      <c r="D105" s="866"/>
      <c r="E105" s="866"/>
      <c r="F105" s="866"/>
      <c r="G105" s="867"/>
      <c r="H105" s="868"/>
      <c r="I105" s="866"/>
      <c r="J105" s="866"/>
      <c r="K105" s="866"/>
      <c r="L105" s="869"/>
      <c r="M105" s="865"/>
      <c r="N105" s="866"/>
      <c r="O105" s="866"/>
      <c r="P105" s="866"/>
      <c r="Q105" s="867"/>
      <c r="R105" s="868"/>
      <c r="S105" s="866"/>
      <c r="T105" s="866"/>
      <c r="U105" s="866"/>
      <c r="V105" s="866"/>
      <c r="W105" s="866"/>
      <c r="X105" s="866"/>
      <c r="Y105" s="866"/>
      <c r="Z105" s="869"/>
      <c r="AA105" s="599"/>
      <c r="AB105" s="599"/>
      <c r="AC105" s="599"/>
      <c r="AD105" s="599"/>
      <c r="AE105" s="599"/>
      <c r="AF105" s="599"/>
      <c r="AG105" s="599"/>
      <c r="AH105" s="599"/>
      <c r="AI105" s="599"/>
      <c r="AJ105" s="599"/>
      <c r="AK105" s="599"/>
      <c r="AL105" s="599"/>
      <c r="AM105" s="599"/>
      <c r="AN105" s="599"/>
      <c r="AO105" s="599"/>
      <c r="AP105" s="599"/>
      <c r="AQ105" s="599"/>
      <c r="AR105" s="599"/>
      <c r="AS105" s="599"/>
      <c r="AT105" s="599"/>
      <c r="AU105" s="599"/>
      <c r="AV105" s="599"/>
      <c r="AW105" s="599"/>
      <c r="AX105" s="599"/>
      <c r="AY105" s="599"/>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1966"/>
      <c r="CB105" s="1966"/>
      <c r="CC105" s="1966"/>
      <c r="CD105" s="1966"/>
      <c r="CE105" s="1966"/>
      <c r="CF105" s="1966"/>
      <c r="CG105" s="1966"/>
      <c r="CH105" s="1966"/>
      <c r="CI105" s="1966"/>
      <c r="CJ105" s="1966"/>
      <c r="CK105" s="1966"/>
      <c r="CL105" s="1966"/>
      <c r="CM105" s="1966"/>
      <c r="CN105" s="1966"/>
      <c r="CO105" s="1966"/>
      <c r="CP105" s="1966"/>
      <c r="CQ105" s="1966"/>
      <c r="CR105" s="1966"/>
      <c r="CS105" s="1966"/>
      <c r="CT105" s="1966"/>
      <c r="CU105" s="1966"/>
      <c r="CV105" s="1966"/>
      <c r="CW105" s="1966"/>
      <c r="CX105" s="1966"/>
      <c r="CY105" s="1966"/>
      <c r="CZ105" s="1966"/>
    </row>
    <row r="106" s="131" customFormat="true" ht="250.15" customHeight="true" x14ac:dyDescent="0.2">
      <c r="A106" s="388"/>
      <c r="B106" s="646"/>
      <c r="C106" s="647"/>
      <c r="D106" s="647"/>
      <c r="E106" s="647"/>
      <c r="F106" s="647"/>
      <c r="G106" s="647"/>
      <c r="H106" s="647"/>
      <c r="I106" s="647"/>
      <c r="J106" s="647"/>
      <c r="K106" s="647"/>
      <c r="L106" s="647"/>
      <c r="M106" s="647"/>
      <c r="N106" s="647"/>
      <c r="O106" s="647"/>
      <c r="P106" s="647"/>
      <c r="Q106" s="647"/>
      <c r="R106" s="647"/>
      <c r="S106" s="647"/>
      <c r="T106" s="647"/>
      <c r="U106" s="647"/>
      <c r="V106" s="647"/>
      <c r="W106" s="647"/>
      <c r="X106" s="647"/>
      <c r="Y106" s="647"/>
      <c r="Z106" s="647"/>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8"/>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241" t="str">
        <f>A1026</f>
        <v>Somalia</v>
      </c>
      <c r="B108" s="2242"/>
      <c r="C108" s="113"/>
      <c r="D108" s="113"/>
      <c r="E108" s="113"/>
      <c r="F108" s="113"/>
      <c r="G108" s="113"/>
      <c r="H108" s="113"/>
      <c r="I108" s="113"/>
      <c r="J108" s="113"/>
      <c r="K108" s="113"/>
      <c r="L108" s="113"/>
      <c r="M108" s="113"/>
      <c r="N108" s="113"/>
      <c r="O108" s="113"/>
      <c r="P108" s="113"/>
      <c r="Q108" s="113"/>
      <c r="R108" s="113"/>
      <c r="S108" s="113"/>
      <c r="T108" s="113"/>
      <c r="U108" s="113"/>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97</v>
      </c>
      <c r="B112" s="222"/>
      <c r="C112" s="113"/>
      <c r="D112" s="113"/>
      <c r="E112" s="113"/>
      <c r="F112" s="113"/>
      <c r="G112" s="113"/>
      <c r="H112" s="113"/>
      <c r="I112" s="113"/>
      <c r="J112" s="113"/>
      <c r="K112" s="113"/>
      <c r="L112" s="113"/>
      <c r="M112" s="113"/>
      <c r="N112" s="113"/>
      <c r="O112" s="113"/>
      <c r="P112" s="113"/>
      <c r="Q112" s="113"/>
      <c r="R112" s="113"/>
      <c r="S112" s="113"/>
      <c r="T112" s="113"/>
      <c r="U112" s="113"/>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SHFS16</v>
      </c>
      <c r="C115" s="113"/>
      <c r="D115" s="113"/>
      <c r="E115" s="113"/>
      <c r="F115" s="113"/>
      <c r="G115" s="113"/>
      <c r="H115" s="113"/>
      <c r="I115" s="113"/>
      <c r="J115" s="113"/>
      <c r="K115" s="113"/>
      <c r="L115" s="113"/>
      <c r="M115" s="113"/>
      <c r="N115" s="113"/>
      <c r="O115" s="113"/>
      <c r="P115" s="113"/>
      <c r="Q115" s="113"/>
      <c r="R115" s="113"/>
      <c r="S115" s="113"/>
      <c r="T115" s="113"/>
      <c r="U115" s="113"/>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8" t="str">
        <f>B1030</f>
        <v>Ratio of Improved latrines based on:</v>
      </c>
      <c r="B116" s="639" t="s">
        <v>289</v>
      </c>
      <c r="C116" s="113"/>
      <c r="D116" s="113"/>
      <c r="E116" s="113"/>
      <c r="F116" s="113"/>
      <c r="G116" s="113"/>
      <c r="H116" s="113"/>
      <c r="I116" s="113"/>
      <c r="J116" s="113"/>
      <c r="K116" s="113"/>
      <c r="L116" s="113"/>
      <c r="M116" s="113"/>
      <c r="N116" s="113"/>
      <c r="O116" s="113"/>
      <c r="P116" s="113"/>
      <c r="Q116" s="113"/>
      <c r="R116" s="113"/>
      <c r="S116" s="113"/>
      <c r="T116" s="113"/>
      <c r="U116" s="113"/>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8" t="str">
        <f>B1029</f>
        <v>Ratio of Shared improved based on:</v>
      </c>
      <c r="B117" s="640" t="s">
        <v>289</v>
      </c>
      <c r="C117" s="113"/>
      <c r="D117" s="113"/>
      <c r="E117" s="113"/>
      <c r="F117" s="113"/>
      <c r="G117" s="113"/>
      <c r="H117" s="113"/>
      <c r="I117" s="113"/>
      <c r="J117" s="113"/>
      <c r="K117" s="113"/>
      <c r="L117" s="113"/>
      <c r="M117" s="113"/>
      <c r="N117" s="113"/>
      <c r="O117" s="113"/>
      <c r="P117" s="113"/>
      <c r="Q117" s="113"/>
      <c r="R117" s="113"/>
      <c r="S117" s="113"/>
      <c r="T117" s="113"/>
      <c r="U117" s="113"/>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41"/>
      <c r="B118" s="639"/>
      <c r="C118" s="113"/>
      <c r="D118" s="113"/>
      <c r="E118" s="113"/>
      <c r="F118" s="113"/>
      <c r="G118" s="113"/>
      <c r="H118" s="113"/>
      <c r="I118" s="113"/>
      <c r="J118" s="113"/>
      <c r="K118" s="113"/>
      <c r="L118" s="113"/>
      <c r="M118" s="113"/>
      <c r="N118" s="113"/>
      <c r="O118" s="113"/>
      <c r="P118" s="113"/>
      <c r="Q118" s="113"/>
      <c r="R118" s="113"/>
      <c r="S118" s="113"/>
      <c r="T118" s="113"/>
      <c r="U118" s="113"/>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42"/>
      <c r="B119" s="643"/>
      <c r="C119" s="113"/>
      <c r="D119" s="113"/>
      <c r="E119" s="113"/>
      <c r="F119" s="113"/>
      <c r="G119" s="113"/>
      <c r="H119" s="113"/>
      <c r="I119" s="113"/>
      <c r="J119" s="113"/>
      <c r="K119" s="113"/>
      <c r="L119" s="113"/>
      <c r="M119" s="113"/>
      <c r="N119" s="113"/>
      <c r="O119" s="113"/>
      <c r="P119" s="113"/>
      <c r="Q119" s="113"/>
      <c r="R119" s="113"/>
      <c r="S119" s="113"/>
      <c r="T119" s="113"/>
      <c r="U119" s="113"/>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6"/>
      <c r="AZ119" s="216"/>
      <c r="BA119" s="216"/>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98</v>
      </c>
      <c r="B120" s="207"/>
      <c r="C120" s="2280" t="s">
        <v>114</v>
      </c>
      <c r="D120" s="2281"/>
      <c r="E120" s="2281"/>
      <c r="F120" s="2281"/>
      <c r="G120" s="2282"/>
      <c r="H120" s="2424" t="s">
        <v>39</v>
      </c>
      <c r="I120" s="2425"/>
      <c r="J120" s="2425"/>
      <c r="K120" s="2425"/>
      <c r="L120" s="2426"/>
      <c r="M120" s="2427" t="s">
        <v>38</v>
      </c>
      <c r="N120" s="2428"/>
      <c r="O120" s="2428"/>
      <c r="P120" s="2428"/>
      <c r="Q120" s="2429"/>
      <c r="R120" s="2029" t="s">
        <v>137</v>
      </c>
      <c r="S120" s="2038"/>
      <c r="T120" s="2038"/>
      <c r="U120" s="2038"/>
      <c r="V120" s="2038"/>
      <c r="W120" s="2038"/>
      <c r="X120" s="2038"/>
      <c r="Y120" s="2038"/>
      <c r="Z120" s="2039"/>
      <c r="AA120" s="312"/>
      <c r="AB120" s="312"/>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633"/>
      <c r="BA120" s="217" t="s">
        <v>128</v>
      </c>
      <c r="BB120" s="116" t="s">
        <v>98</v>
      </c>
      <c r="BC120" s="2335" t="s">
        <v>114</v>
      </c>
      <c r="BD120" s="2336"/>
      <c r="BE120" s="2336"/>
      <c r="BF120" s="2336"/>
      <c r="BG120" s="2337"/>
      <c r="BH120" s="2338" t="s">
        <v>39</v>
      </c>
      <c r="BI120" s="2336"/>
      <c r="BJ120" s="2336"/>
      <c r="BK120" s="2336"/>
      <c r="BL120" s="2337"/>
      <c r="BM120" s="2338" t="s">
        <v>38</v>
      </c>
      <c r="BN120" s="2336"/>
      <c r="BO120" s="2336"/>
      <c r="BP120" s="2336"/>
      <c r="BQ120" s="2339"/>
      <c r="BR120" s="1827" t="s">
        <v>137</v>
      </c>
      <c r="BS120" s="1828"/>
      <c r="BT120" s="1828"/>
      <c r="BU120" s="1828"/>
      <c r="BV120" s="1828"/>
      <c r="BW120" s="1828"/>
      <c r="BX120" s="1828"/>
      <c r="BY120" s="1829"/>
      <c r="BZ120" s="313"/>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24" x14ac:dyDescent="0.2">
      <c r="A121" s="187" t="s">
        <v>87</v>
      </c>
      <c r="B121" s="245"/>
      <c r="C121" s="279" t="s">
        <v>0</v>
      </c>
      <c r="D121" s="280" t="s">
        <v>1</v>
      </c>
      <c r="E121" s="280" t="s">
        <v>2</v>
      </c>
      <c r="F121" s="280" t="s">
        <v>3</v>
      </c>
      <c r="G121" s="281" t="s">
        <v>4</v>
      </c>
      <c r="H121" s="1190" t="s">
        <v>0</v>
      </c>
      <c r="I121" s="1146" t="s">
        <v>1</v>
      </c>
      <c r="J121" s="1146" t="s">
        <v>2</v>
      </c>
      <c r="K121" s="1146" t="s">
        <v>3</v>
      </c>
      <c r="L121" s="1147" t="s">
        <v>4</v>
      </c>
      <c r="M121" s="1178" t="s">
        <v>0</v>
      </c>
      <c r="N121" s="1146" t="s">
        <v>1</v>
      </c>
      <c r="O121" s="1146" t="s">
        <v>2</v>
      </c>
      <c r="P121" s="1146" t="s">
        <v>3</v>
      </c>
      <c r="Q121" s="1206" t="s">
        <v>4</v>
      </c>
      <c r="R121" s="1190" t="s">
        <v>290</v>
      </c>
      <c r="S121" s="1146" t="s">
        <v>291</v>
      </c>
      <c r="T121" s="1146" t="s">
        <v>292</v>
      </c>
      <c r="U121" s="1146" t="s">
        <v>293</v>
      </c>
      <c r="V121" s="1146" t="s">
        <v>294</v>
      </c>
      <c r="W121" s="1146" t="s">
        <v>295</v>
      </c>
      <c r="X121" s="1146" t="s">
        <v>296</v>
      </c>
      <c r="Y121" s="1146" t="s">
        <v>297</v>
      </c>
      <c r="Z121" s="1148" t="s">
        <v>298</v>
      </c>
      <c r="AA121" s="312"/>
      <c r="AB121" s="312"/>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633"/>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290</v>
      </c>
      <c r="BS121" s="172" t="s">
        <v>291</v>
      </c>
      <c r="BT121" s="172" t="s">
        <v>292</v>
      </c>
      <c r="BU121" s="172" t="s">
        <v>293</v>
      </c>
      <c r="BV121" s="172" t="s">
        <v>294</v>
      </c>
      <c r="BW121" s="172" t="s">
        <v>295</v>
      </c>
      <c r="BX121" s="172" t="s">
        <v>296</v>
      </c>
      <c r="BY121" s="173" t="s">
        <v>297</v>
      </c>
      <c r="BZ121" s="173" t="s">
        <v>298</v>
      </c>
      <c r="CA121" s="1970"/>
      <c r="CB121" s="1970"/>
      <c r="CC121" s="1970"/>
      <c r="CD121" s="1970"/>
      <c r="CE121" s="1970"/>
      <c r="CF121" s="1970"/>
      <c r="CG121" s="1970"/>
      <c r="CH121" s="1970"/>
      <c r="CI121" s="1970"/>
      <c r="CJ121" s="1970"/>
      <c r="CK121" s="1970"/>
      <c r="CL121" s="1970"/>
      <c r="CM121" s="1970"/>
      <c r="CN121" s="1970"/>
      <c r="CO121" s="1970"/>
      <c r="CP121" s="1970"/>
      <c r="CQ121" s="1970"/>
      <c r="CR121" s="1970"/>
      <c r="CS121" s="1970"/>
      <c r="CT121" s="1970"/>
      <c r="CU121" s="1970"/>
      <c r="CV121" s="1970"/>
      <c r="CW121" s="1970"/>
      <c r="CX121" s="1970"/>
      <c r="CY121" s="1970"/>
      <c r="CZ121" s="1970"/>
    </row>
    <row r="122" s="135" customFormat="true" ht="15" customHeight="true" x14ac:dyDescent="0.2">
      <c r="A122" s="2419" t="s">
        <v>18</v>
      </c>
      <c r="B122" s="1393" t="s">
        <v>14</v>
      </c>
      <c r="C122" s="1297">
        <f>C153+C154*SHFS17!C130/100</f>
        <v>40.551905599069308</v>
      </c>
      <c r="D122" s="1298">
        <f>D153+D154*SHFS17!D130/100</f>
        <v>33.320519869799966</v>
      </c>
      <c r="E122" s="1298">
        <f>E153+E154*SHFS17!E130/100</f>
        <v>71.965849752170172</v>
      </c>
      <c r="F122" s="1298">
        <f>F153+F154*SHFS17!F130/100</f>
        <v>86.941612427511174</v>
      </c>
      <c r="G122" s="1299">
        <f>G153+G154*SHFS17!G130/100</f>
        <v>91.082507502027141</v>
      </c>
      <c r="H122" s="1300">
        <f>H153+H154*SHFS17!H130/100</f>
        <v>72.45137299524842</v>
      </c>
      <c r="I122" s="1298">
        <f>I153+I154*SHFS17!I130/100</f>
        <v>79.910700733538675</v>
      </c>
      <c r="J122" s="1298">
        <f>J153+J154*SHFS17!J130/100</f>
        <v>88.131789506020496</v>
      </c>
      <c r="K122" s="1298">
        <f>K153+K154*SHFS17!K130/100</f>
        <v>86.920276689466576</v>
      </c>
      <c r="L122" s="1301">
        <f>L153+L154*SHFS17!L130/100</f>
        <v>90.922898735888438</v>
      </c>
      <c r="M122" s="1297">
        <f>M153+M154*SHFS17!M130/100</f>
        <v>13.444202964576176</v>
      </c>
      <c r="N122" s="1298">
        <f>N153+N154*SHFS17!N130/100</f>
        <v>15.536654822069224</v>
      </c>
      <c r="O122" s="1298">
        <f>O153+O154*SHFS17!O130/100</f>
        <v>26.920970098489772</v>
      </c>
      <c r="P122" s="1298">
        <f>P153+P154*SHFS17!P130/100</f>
        <v>39.93436047825314</v>
      </c>
      <c r="Q122" s="1299">
        <f>Q153+Q154*SHFS17!Q130/100</f>
        <v>67.97733622664245</v>
      </c>
      <c r="R122" s="1300">
        <f>R153+R154*MICS06!R130/100</f>
        <v>25.765038969824559</v>
      </c>
      <c r="S122" s="1298">
        <f>S153+S154*MICS06!S130/100</f>
        <v>79.282803506150714</v>
      </c>
      <c r="T122" s="1298">
        <f>T153+T154*MICS06!T130/100</f>
        <v>57.647973103020036</v>
      </c>
      <c r="U122" s="1298">
        <f>U153+U154*MICS06!U130/100</f>
        <v>13.557207159177537</v>
      </c>
      <c r="V122" s="1298">
        <f>V153+V154*MICS06!V130/100</f>
        <v>22.602119832333646</v>
      </c>
      <c r="W122" s="1298">
        <f>W153+W154*MICS06!W130/100</f>
        <v>9.412628280980547</v>
      </c>
      <c r="X122" s="1298">
        <f>X153+X154*MICS06!X130/100</f>
        <v>6.9375192126097556</v>
      </c>
      <c r="Y122" s="1298">
        <f>Y153+Y154*MICS06!Y130/100</f>
        <v>14.790051704667947</v>
      </c>
      <c r="Z122" s="1301">
        <f>Z153+Z154*MICS06!Z130/100</f>
        <v>21.167328523690941</v>
      </c>
      <c r="AA122" s="312"/>
      <c r="AB122" s="312"/>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633"/>
      <c r="BA122" s="2340" t="s">
        <v>18</v>
      </c>
      <c r="BB122" s="155" t="s">
        <v>14</v>
      </c>
      <c r="BC122" s="1476" t="s">
        <v>36</v>
      </c>
      <c r="BD122" s="1477" t="s">
        <v>36</v>
      </c>
      <c r="BE122" s="1477" t="s">
        <v>36</v>
      </c>
      <c r="BF122" s="1477" t="s">
        <v>36</v>
      </c>
      <c r="BG122" s="1478" t="s">
        <v>36</v>
      </c>
      <c r="BH122" s="1479" t="s">
        <v>36</v>
      </c>
      <c r="BI122" s="1477" t="s">
        <v>36</v>
      </c>
      <c r="BJ122" s="1477" t="s">
        <v>36</v>
      </c>
      <c r="BK122" s="1477" t="s">
        <v>36</v>
      </c>
      <c r="BL122" s="1478" t="s">
        <v>36</v>
      </c>
      <c r="BM122" s="1479" t="s">
        <v>36</v>
      </c>
      <c r="BN122" s="1477" t="s">
        <v>36</v>
      </c>
      <c r="BO122" s="1477" t="s">
        <v>36</v>
      </c>
      <c r="BP122" s="1477" t="s">
        <v>36</v>
      </c>
      <c r="BQ122" s="1478" t="s">
        <v>36</v>
      </c>
      <c r="BR122" s="1479" t="s">
        <v>36</v>
      </c>
      <c r="BS122" s="1477" t="s">
        <v>36</v>
      </c>
      <c r="BT122" s="1477" t="s">
        <v>36</v>
      </c>
      <c r="BU122" s="1477" t="s">
        <v>36</v>
      </c>
      <c r="BV122" s="1477" t="s">
        <v>36</v>
      </c>
      <c r="BW122" s="1477" t="s">
        <v>36</v>
      </c>
      <c r="BX122" s="1477" t="s">
        <v>36</v>
      </c>
      <c r="BY122" s="1480" t="s">
        <v>36</v>
      </c>
      <c r="BZ122" s="1480" t="s">
        <v>36</v>
      </c>
      <c r="CA122" s="1973"/>
      <c r="CB122" s="1973"/>
      <c r="CC122" s="1973"/>
      <c r="CD122" s="1973"/>
      <c r="CE122" s="1973"/>
      <c r="CF122" s="1973"/>
      <c r="CG122" s="1973"/>
      <c r="CH122" s="1973"/>
      <c r="CI122" s="1973"/>
      <c r="CJ122" s="1973"/>
      <c r="CK122" s="1973"/>
      <c r="CL122" s="1973"/>
      <c r="CM122" s="1973"/>
      <c r="CN122" s="1973"/>
      <c r="CO122" s="1973"/>
      <c r="CP122" s="1973"/>
      <c r="CQ122" s="1973"/>
      <c r="CR122" s="1973"/>
      <c r="CS122" s="1973"/>
      <c r="CT122" s="1973"/>
      <c r="CU122" s="1973"/>
      <c r="CV122" s="1973"/>
      <c r="CW122" s="1973"/>
      <c r="CX122" s="1973"/>
      <c r="CY122" s="1973"/>
      <c r="CZ122" s="1973"/>
    </row>
    <row r="123" s="135" customFormat="true" ht="15" customHeight="true" x14ac:dyDescent="0.2">
      <c r="A123" s="2420"/>
      <c r="B123" s="1394" t="s">
        <v>52</v>
      </c>
      <c r="C123" s="1302">
        <f>100-C122</f>
        <v>59.448094400930692</v>
      </c>
      <c r="D123" s="1303">
        <f t="shared" ref="D123:Z123" si="7">100-D122</f>
        <v>66.679480130200034</v>
      </c>
      <c r="E123" s="1303">
        <f t="shared" si="7"/>
        <v>28.034150247829828</v>
      </c>
      <c r="F123" s="1303">
        <f t="shared" si="7"/>
        <v>13.058387572488826</v>
      </c>
      <c r="G123" s="1304">
        <f t="shared" si="7"/>
        <v>8.9174924979728587</v>
      </c>
      <c r="H123" s="1305">
        <f t="shared" si="7"/>
        <v>27.54862700475158</v>
      </c>
      <c r="I123" s="1303">
        <f t="shared" si="7"/>
        <v>20.089299266461325</v>
      </c>
      <c r="J123" s="1303">
        <f t="shared" si="7"/>
        <v>11.868210493979504</v>
      </c>
      <c r="K123" s="1303">
        <f t="shared" si="7"/>
        <v>13.079723310533424</v>
      </c>
      <c r="L123" s="1306">
        <f t="shared" si="7"/>
        <v>9.0771012641115618</v>
      </c>
      <c r="M123" s="1302">
        <f t="shared" si="7"/>
        <v>86.555797035423822</v>
      </c>
      <c r="N123" s="1303">
        <f t="shared" si="7"/>
        <v>84.463345177930776</v>
      </c>
      <c r="O123" s="1303">
        <f t="shared" si="7"/>
        <v>73.079029901510225</v>
      </c>
      <c r="P123" s="1303">
        <f t="shared" si="7"/>
        <v>60.06563952174686</v>
      </c>
      <c r="Q123" s="1304">
        <f t="shared" si="7"/>
        <v>32.02266377335755</v>
      </c>
      <c r="R123" s="1305">
        <f t="shared" si="7"/>
        <v>74.234961030175441</v>
      </c>
      <c r="S123" s="1303">
        <f t="shared" si="7"/>
        <v>20.717196493849286</v>
      </c>
      <c r="T123" s="1303">
        <f t="shared" si="7"/>
        <v>42.352026896979964</v>
      </c>
      <c r="U123" s="1303">
        <f t="shared" si="7"/>
        <v>86.442792840822463</v>
      </c>
      <c r="V123" s="1303">
        <f t="shared" si="7"/>
        <v>77.397880167666358</v>
      </c>
      <c r="W123" s="1303">
        <f t="shared" si="7"/>
        <v>90.587371719019458</v>
      </c>
      <c r="X123" s="1303">
        <f t="shared" si="7"/>
        <v>93.062480787390243</v>
      </c>
      <c r="Y123" s="1303">
        <f t="shared" si="7"/>
        <v>85.209948295332055</v>
      </c>
      <c r="Z123" s="1306">
        <f t="shared" si="7"/>
        <v>78.832671476309059</v>
      </c>
      <c r="AA123" s="312"/>
      <c r="AB123" s="312"/>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633"/>
      <c r="BA123" s="2341"/>
      <c r="BB123" s="156" t="s">
        <v>52</v>
      </c>
      <c r="BC123" s="1044" t="s">
        <v>36</v>
      </c>
      <c r="BD123" s="1063" t="s">
        <v>36</v>
      </c>
      <c r="BE123" s="1063" t="s">
        <v>36</v>
      </c>
      <c r="BF123" s="1063" t="s">
        <v>36</v>
      </c>
      <c r="BG123" s="1083" t="s">
        <v>36</v>
      </c>
      <c r="BH123" s="1103" t="s">
        <v>36</v>
      </c>
      <c r="BI123" s="1063" t="s">
        <v>36</v>
      </c>
      <c r="BJ123" s="1063" t="s">
        <v>36</v>
      </c>
      <c r="BK123" s="1063" t="s">
        <v>36</v>
      </c>
      <c r="BL123" s="1083" t="s">
        <v>36</v>
      </c>
      <c r="BM123" s="1103" t="s">
        <v>36</v>
      </c>
      <c r="BN123" s="1063" t="s">
        <v>36</v>
      </c>
      <c r="BO123" s="1063" t="s">
        <v>36</v>
      </c>
      <c r="BP123" s="1063" t="s">
        <v>36</v>
      </c>
      <c r="BQ123" s="1083" t="s">
        <v>36</v>
      </c>
      <c r="BR123" s="1103" t="s">
        <v>36</v>
      </c>
      <c r="BS123" s="1063" t="s">
        <v>36</v>
      </c>
      <c r="BT123" s="1063" t="s">
        <v>36</v>
      </c>
      <c r="BU123" s="1063" t="s">
        <v>36</v>
      </c>
      <c r="BV123" s="1063" t="s">
        <v>36</v>
      </c>
      <c r="BW123" s="1063" t="s">
        <v>36</v>
      </c>
      <c r="BX123" s="1063" t="s">
        <v>36</v>
      </c>
      <c r="BY123" s="1121" t="s">
        <v>36</v>
      </c>
      <c r="BZ123" s="1121" t="s">
        <v>36</v>
      </c>
      <c r="CA123" s="1976"/>
      <c r="CB123" s="1976"/>
      <c r="CC123" s="1976"/>
      <c r="CD123" s="1976"/>
      <c r="CE123" s="1976"/>
      <c r="CF123" s="1976"/>
      <c r="CG123" s="1976"/>
      <c r="CH123" s="1976"/>
      <c r="CI123" s="1976"/>
      <c r="CJ123" s="1976"/>
      <c r="CK123" s="1976"/>
      <c r="CL123" s="1976"/>
      <c r="CM123" s="1976"/>
      <c r="CN123" s="1976"/>
      <c r="CO123" s="1976"/>
      <c r="CP123" s="1976"/>
      <c r="CQ123" s="1976"/>
      <c r="CR123" s="1976"/>
      <c r="CS123" s="1976"/>
      <c r="CT123" s="1976"/>
      <c r="CU123" s="1976"/>
      <c r="CV123" s="1976"/>
      <c r="CW123" s="1976"/>
      <c r="CX123" s="1976"/>
      <c r="CY123" s="1976"/>
      <c r="CZ123" s="1976"/>
    </row>
    <row r="124" s="135" customFormat="true" ht="15" customHeight="true" x14ac:dyDescent="0.2">
      <c r="A124" s="2420" t="s">
        <v>51</v>
      </c>
      <c r="B124" s="1394" t="s">
        <v>15</v>
      </c>
      <c r="C124" s="1302">
        <f>C122*SHFS17!C129/100</f>
        <v>12.40619268291527</v>
      </c>
      <c r="D124" s="1303">
        <f>D122*SHFS17!D129/100</f>
        <v>19.54647738765529</v>
      </c>
      <c r="E124" s="1303">
        <f>E122*SHFS17!E129/100</f>
        <v>38.799186084505024</v>
      </c>
      <c r="F124" s="1303">
        <f>F122*SHFS17!F129/100</f>
        <v>34.422983960290672</v>
      </c>
      <c r="G124" s="1304">
        <f>G122*SHFS17!G129/100</f>
        <v>33.781952457501404</v>
      </c>
      <c r="H124" s="1305">
        <f>H122*SHFS17!H129/100</f>
        <v>29.985362117502191</v>
      </c>
      <c r="I124" s="1303">
        <f>I122*SHFS17!I129/100</f>
        <v>33.959056151363917</v>
      </c>
      <c r="J124" s="1303">
        <f>J122*SHFS17!J129/100</f>
        <v>33.682977280964522</v>
      </c>
      <c r="K124" s="1303">
        <f>K122*SHFS17!K129/100</f>
        <v>28.677759965753449</v>
      </c>
      <c r="L124" s="1306">
        <f>L122*SHFS17!L129/100</f>
        <v>35.161455731163514</v>
      </c>
      <c r="M124" s="1302">
        <f>M122*SHFS17!M129/100</f>
        <v>6.2794491322223642</v>
      </c>
      <c r="N124" s="1303">
        <f>N122*SHFS17!N129/100</f>
        <v>11.591885930355376</v>
      </c>
      <c r="O124" s="1303">
        <f>O122*SHFS17!O129/100</f>
        <v>18.631892520815583</v>
      </c>
      <c r="P124" s="1303">
        <f>P122*SHFS17!P129/100</f>
        <v>29.889041534033478</v>
      </c>
      <c r="Q124" s="1304">
        <f>Q122*SHFS17!Q129/100</f>
        <v>35.613337169898585</v>
      </c>
      <c r="R124" s="1470" t="s">
        <v>36</v>
      </c>
      <c r="S124" s="1473" t="s">
        <v>36</v>
      </c>
      <c r="T124" s="1473" t="s">
        <v>36</v>
      </c>
      <c r="U124" s="1473" t="s">
        <v>36</v>
      </c>
      <c r="V124" s="1473" t="s">
        <v>36</v>
      </c>
      <c r="W124" s="1473" t="s">
        <v>36</v>
      </c>
      <c r="X124" s="1473" t="s">
        <v>36</v>
      </c>
      <c r="Y124" s="1473" t="s">
        <v>36</v>
      </c>
      <c r="Z124" s="2052" t="s">
        <v>36</v>
      </c>
      <c r="AA124" s="312"/>
      <c r="AB124" s="312"/>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633"/>
      <c r="BA124" s="2341" t="s">
        <v>51</v>
      </c>
      <c r="BB124" s="156" t="s">
        <v>15</v>
      </c>
      <c r="BC124" s="1044" t="s">
        <v>36</v>
      </c>
      <c r="BD124" s="1063" t="s">
        <v>36</v>
      </c>
      <c r="BE124" s="1063" t="s">
        <v>36</v>
      </c>
      <c r="BF124" s="1063" t="s">
        <v>36</v>
      </c>
      <c r="BG124" s="1083" t="s">
        <v>36</v>
      </c>
      <c r="BH124" s="1103" t="s">
        <v>36</v>
      </c>
      <c r="BI124" s="1063" t="s">
        <v>36</v>
      </c>
      <c r="BJ124" s="1063" t="s">
        <v>36</v>
      </c>
      <c r="BK124" s="1063" t="s">
        <v>36</v>
      </c>
      <c r="BL124" s="1083" t="s">
        <v>36</v>
      </c>
      <c r="BM124" s="1103" t="s">
        <v>36</v>
      </c>
      <c r="BN124" s="1063" t="s">
        <v>36</v>
      </c>
      <c r="BO124" s="1063" t="s">
        <v>36</v>
      </c>
      <c r="BP124" s="1063" t="s">
        <v>36</v>
      </c>
      <c r="BQ124" s="1083" t="s">
        <v>36</v>
      </c>
      <c r="BR124" s="1103" t="s">
        <v>36</v>
      </c>
      <c r="BS124" s="1063" t="s">
        <v>36</v>
      </c>
      <c r="BT124" s="1063" t="s">
        <v>36</v>
      </c>
      <c r="BU124" s="1063" t="s">
        <v>36</v>
      </c>
      <c r="BV124" s="1063" t="s">
        <v>36</v>
      </c>
      <c r="BW124" s="1063" t="s">
        <v>36</v>
      </c>
      <c r="BX124" s="1063" t="s">
        <v>36</v>
      </c>
      <c r="BY124" s="1121" t="s">
        <v>36</v>
      </c>
      <c r="BZ124" s="1121" t="s">
        <v>36</v>
      </c>
      <c r="CA124" s="1976"/>
      <c r="CB124" s="1976"/>
      <c r="CC124" s="1976"/>
      <c r="CD124" s="1976"/>
      <c r="CE124" s="1976"/>
      <c r="CF124" s="1976"/>
      <c r="CG124" s="1976"/>
      <c r="CH124" s="1976"/>
      <c r="CI124" s="1976"/>
      <c r="CJ124" s="1976"/>
      <c r="CK124" s="1976"/>
      <c r="CL124" s="1976"/>
      <c r="CM124" s="1976"/>
      <c r="CN124" s="1976"/>
      <c r="CO124" s="1976"/>
      <c r="CP124" s="1976"/>
      <c r="CQ124" s="1976"/>
      <c r="CR124" s="1976"/>
      <c r="CS124" s="1976"/>
      <c r="CT124" s="1976"/>
      <c r="CU124" s="1976"/>
      <c r="CV124" s="1976"/>
      <c r="CW124" s="1976"/>
      <c r="CX124" s="1976"/>
      <c r="CY124" s="1976"/>
      <c r="CZ124" s="1976"/>
    </row>
    <row r="125" s="135" customFormat="true" ht="15" customHeight="true" x14ac:dyDescent="0.2">
      <c r="A125" s="2420"/>
      <c r="B125" s="1394" t="s">
        <v>16</v>
      </c>
      <c r="C125" s="1302">
        <f>C122*SHFS17!C128/100</f>
        <v>28.145712916154022</v>
      </c>
      <c r="D125" s="1303">
        <f>D122*SHFS17!D128/100</f>
        <v>13.774042482144672</v>
      </c>
      <c r="E125" s="1303">
        <f>E122*SHFS17!E128/100</f>
        <v>33.166663667665127</v>
      </c>
      <c r="F125" s="1303">
        <f>F122*SHFS17!F128/100</f>
        <v>52.518628467220545</v>
      </c>
      <c r="G125" s="1304">
        <f>G122*SHFS17!G128/100</f>
        <v>57.300555044525794</v>
      </c>
      <c r="H125" s="1305">
        <f>H122*SHFS17!H128/100</f>
        <v>42.466010877746186</v>
      </c>
      <c r="I125" s="1303">
        <f>I122*SHFS17!I128/100</f>
        <v>45.951644582174751</v>
      </c>
      <c r="J125" s="1303">
        <f>J122*SHFS17!J128/100</f>
        <v>54.448812225055917</v>
      </c>
      <c r="K125" s="1303">
        <f>K122*SHFS17!K128/100</f>
        <v>58.242516723713116</v>
      </c>
      <c r="L125" s="1306">
        <f>L122*SHFS17!L128/100</f>
        <v>55.761443004724825</v>
      </c>
      <c r="M125" s="1302">
        <f>M122*SHFS17!M128/100</f>
        <v>7.1647538323538136</v>
      </c>
      <c r="N125" s="1303">
        <f>N122*SHFS17!N128/100</f>
        <v>3.944768891713847</v>
      </c>
      <c r="O125" s="1303">
        <f>O122*SHFS17!O128/100</f>
        <v>8.2890775776741865</v>
      </c>
      <c r="P125" s="1303">
        <f>P122*SHFS17!P128/100</f>
        <v>10.045318944219662</v>
      </c>
      <c r="Q125" s="1304">
        <f>Q122*SHFS17!Q128/100</f>
        <v>32.363999056743872</v>
      </c>
      <c r="R125" s="1470" t="s">
        <v>36</v>
      </c>
      <c r="S125" s="1473" t="s">
        <v>36</v>
      </c>
      <c r="T125" s="1473" t="s">
        <v>36</v>
      </c>
      <c r="U125" s="1473" t="s">
        <v>36</v>
      </c>
      <c r="V125" s="1473" t="s">
        <v>36</v>
      </c>
      <c r="W125" s="1473" t="s">
        <v>36</v>
      </c>
      <c r="X125" s="1473" t="s">
        <v>36</v>
      </c>
      <c r="Y125" s="1473" t="s">
        <v>36</v>
      </c>
      <c r="Z125" s="2052" t="s">
        <v>36</v>
      </c>
      <c r="AA125" s="312"/>
      <c r="AB125" s="312"/>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633"/>
      <c r="BA125" s="2341"/>
      <c r="BB125" s="156" t="s">
        <v>16</v>
      </c>
      <c r="BC125" s="1044" t="s">
        <v>36</v>
      </c>
      <c r="BD125" s="1063" t="s">
        <v>36</v>
      </c>
      <c r="BE125" s="1063" t="s">
        <v>36</v>
      </c>
      <c r="BF125" s="1063" t="s">
        <v>36</v>
      </c>
      <c r="BG125" s="1083" t="s">
        <v>36</v>
      </c>
      <c r="BH125" s="1103" t="s">
        <v>36</v>
      </c>
      <c r="BI125" s="1063" t="s">
        <v>36</v>
      </c>
      <c r="BJ125" s="1063" t="s">
        <v>36</v>
      </c>
      <c r="BK125" s="1063" t="s">
        <v>36</v>
      </c>
      <c r="BL125" s="1083" t="s">
        <v>36</v>
      </c>
      <c r="BM125" s="1103" t="s">
        <v>36</v>
      </c>
      <c r="BN125" s="1063" t="s">
        <v>36</v>
      </c>
      <c r="BO125" s="1063" t="s">
        <v>36</v>
      </c>
      <c r="BP125" s="1063" t="s">
        <v>36</v>
      </c>
      <c r="BQ125" s="1083" t="s">
        <v>36</v>
      </c>
      <c r="BR125" s="1103" t="s">
        <v>36</v>
      </c>
      <c r="BS125" s="1063" t="s">
        <v>36</v>
      </c>
      <c r="BT125" s="1063" t="s">
        <v>36</v>
      </c>
      <c r="BU125" s="1063" t="s">
        <v>36</v>
      </c>
      <c r="BV125" s="1063" t="s">
        <v>36</v>
      </c>
      <c r="BW125" s="1063" t="s">
        <v>36</v>
      </c>
      <c r="BX125" s="1063" t="s">
        <v>36</v>
      </c>
      <c r="BY125" s="1121" t="s">
        <v>36</v>
      </c>
      <c r="BZ125" s="1121" t="s">
        <v>36</v>
      </c>
      <c r="CA125" s="1976"/>
      <c r="CB125" s="1976"/>
      <c r="CC125" s="1976"/>
      <c r="CD125" s="1976"/>
      <c r="CE125" s="1976"/>
      <c r="CF125" s="1976"/>
      <c r="CG125" s="1976"/>
      <c r="CH125" s="1976"/>
      <c r="CI125" s="1976"/>
      <c r="CJ125" s="1976"/>
      <c r="CK125" s="1976"/>
      <c r="CL125" s="1976"/>
      <c r="CM125" s="1976"/>
      <c r="CN125" s="1976"/>
      <c r="CO125" s="1976"/>
      <c r="CP125" s="1976"/>
      <c r="CQ125" s="1976"/>
      <c r="CR125" s="1976"/>
      <c r="CS125" s="1976"/>
      <c r="CT125" s="1976"/>
      <c r="CU125" s="1976"/>
      <c r="CV125" s="1976"/>
      <c r="CW125" s="1976"/>
      <c r="CX125" s="1976"/>
      <c r="CY125" s="1976"/>
      <c r="CZ125" s="1976"/>
    </row>
    <row r="126" s="135" customFormat="true" ht="15" customHeight="true" x14ac:dyDescent="0.2">
      <c r="A126" s="2420"/>
      <c r="B126" s="1394" t="s">
        <v>22</v>
      </c>
      <c r="C126" s="1302">
        <f>100-(C124+C125+C127)</f>
        <v>27.138062790122163</v>
      </c>
      <c r="D126" s="1303">
        <f t="shared" ref="D126:Q126" si="8">100-(D124+D125+D127)</f>
        <v>56.22889523626921</v>
      </c>
      <c r="E126" s="1303">
        <f t="shared" si="8"/>
        <v>21.356113290969773</v>
      </c>
      <c r="F126" s="1303">
        <f t="shared" si="8"/>
        <v>6.4929425068934137</v>
      </c>
      <c r="G126" s="1304">
        <f t="shared" si="8"/>
        <v>5.6050456010191567</v>
      </c>
      <c r="H126" s="1305">
        <f t="shared" si="8"/>
        <v>25.367616540833751</v>
      </c>
      <c r="I126" s="1303">
        <f t="shared" si="8"/>
        <v>17.492412176531957</v>
      </c>
      <c r="J126" s="1303">
        <f t="shared" si="8"/>
        <v>6.3231176092994303</v>
      </c>
      <c r="K126" s="1303">
        <f t="shared" si="8"/>
        <v>6.6518113902871931</v>
      </c>
      <c r="L126" s="1306">
        <f t="shared" si="8"/>
        <v>6.3956496650606738</v>
      </c>
      <c r="M126" s="1302">
        <f t="shared" si="8"/>
        <v>11.177803135075081</v>
      </c>
      <c r="N126" s="1303">
        <f t="shared" si="8"/>
        <v>59.321955352195111</v>
      </c>
      <c r="O126" s="1303">
        <f t="shared" si="8"/>
        <v>30.73534977509695</v>
      </c>
      <c r="P126" s="1303">
        <f t="shared" si="8"/>
        <v>44.943203512755886</v>
      </c>
      <c r="Q126" s="1304">
        <f t="shared" si="8"/>
        <v>15.50763198720243</v>
      </c>
      <c r="R126" s="1470" t="s">
        <v>36</v>
      </c>
      <c r="S126" s="1473" t="s">
        <v>36</v>
      </c>
      <c r="T126" s="1473" t="s">
        <v>36</v>
      </c>
      <c r="U126" s="1473" t="s">
        <v>36</v>
      </c>
      <c r="V126" s="1473" t="s">
        <v>36</v>
      </c>
      <c r="W126" s="1473" t="s">
        <v>36</v>
      </c>
      <c r="X126" s="1473" t="s">
        <v>36</v>
      </c>
      <c r="Y126" s="1473" t="s">
        <v>36</v>
      </c>
      <c r="Z126" s="2052" t="s">
        <v>36</v>
      </c>
      <c r="AA126" s="312"/>
      <c r="AB126" s="312"/>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633"/>
      <c r="BA126" s="2341"/>
      <c r="BB126" s="156" t="s">
        <v>22</v>
      </c>
      <c r="BC126" s="1044" t="s">
        <v>36</v>
      </c>
      <c r="BD126" s="1063" t="s">
        <v>36</v>
      </c>
      <c r="BE126" s="1063" t="s">
        <v>36</v>
      </c>
      <c r="BF126" s="1063" t="s">
        <v>36</v>
      </c>
      <c r="BG126" s="1083" t="s">
        <v>36</v>
      </c>
      <c r="BH126" s="1103" t="s">
        <v>36</v>
      </c>
      <c r="BI126" s="1063" t="s">
        <v>36</v>
      </c>
      <c r="BJ126" s="1063" t="s">
        <v>36</v>
      </c>
      <c r="BK126" s="1063" t="s">
        <v>36</v>
      </c>
      <c r="BL126" s="1083" t="s">
        <v>36</v>
      </c>
      <c r="BM126" s="1103" t="s">
        <v>36</v>
      </c>
      <c r="BN126" s="1063" t="s">
        <v>36</v>
      </c>
      <c r="BO126" s="1063" t="s">
        <v>36</v>
      </c>
      <c r="BP126" s="1063" t="s">
        <v>36</v>
      </c>
      <c r="BQ126" s="1083" t="s">
        <v>36</v>
      </c>
      <c r="BR126" s="1103" t="s">
        <v>36</v>
      </c>
      <c r="BS126" s="1063" t="s">
        <v>36</v>
      </c>
      <c r="BT126" s="1063" t="s">
        <v>36</v>
      </c>
      <c r="BU126" s="1063" t="s">
        <v>36</v>
      </c>
      <c r="BV126" s="1063" t="s">
        <v>36</v>
      </c>
      <c r="BW126" s="1063" t="s">
        <v>36</v>
      </c>
      <c r="BX126" s="1063" t="s">
        <v>36</v>
      </c>
      <c r="BY126" s="1121" t="s">
        <v>36</v>
      </c>
      <c r="BZ126" s="1121" t="s">
        <v>36</v>
      </c>
      <c r="CA126" s="1976"/>
      <c r="CB126" s="1976"/>
      <c r="CC126" s="1976"/>
      <c r="CD126" s="1976"/>
      <c r="CE126" s="1976"/>
      <c r="CF126" s="1976"/>
      <c r="CG126" s="1976"/>
      <c r="CH126" s="1976"/>
      <c r="CI126" s="1976"/>
      <c r="CJ126" s="1976"/>
      <c r="CK126" s="1976"/>
      <c r="CL126" s="1976"/>
      <c r="CM126" s="1976"/>
      <c r="CN126" s="1976"/>
      <c r="CO126" s="1976"/>
      <c r="CP126" s="1976"/>
      <c r="CQ126" s="1976"/>
      <c r="CR126" s="1976"/>
      <c r="CS126" s="1976"/>
      <c r="CT126" s="1976"/>
      <c r="CU126" s="1976"/>
      <c r="CV126" s="1976"/>
      <c r="CW126" s="1976"/>
      <c r="CX126" s="1976"/>
      <c r="CY126" s="1976"/>
      <c r="CZ126" s="1976"/>
    </row>
    <row r="127" s="135" customFormat="true" ht="15" customHeight="true" x14ac:dyDescent="0.2">
      <c r="A127" s="2420"/>
      <c r="B127" s="1394" t="s">
        <v>19</v>
      </c>
      <c r="C127" s="1302">
        <f>C155</f>
        <v>32.310031610808544</v>
      </c>
      <c r="D127" s="1303">
        <f t="shared" ref="D127:Q127" si="9">D155</f>
        <v>10.450584893930827</v>
      </c>
      <c r="E127" s="1303">
        <f t="shared" si="9"/>
        <v>6.6780369568600726</v>
      </c>
      <c r="F127" s="1303">
        <f t="shared" si="9"/>
        <v>6.5654450655953722</v>
      </c>
      <c r="G127" s="1304">
        <f t="shared" si="9"/>
        <v>3.3124468969536509</v>
      </c>
      <c r="H127" s="1305">
        <f t="shared" si="9"/>
        <v>2.1810104639178753</v>
      </c>
      <c r="I127" s="1303">
        <f t="shared" si="9"/>
        <v>2.5968870899293708</v>
      </c>
      <c r="J127" s="1303">
        <f t="shared" si="9"/>
        <v>5.5450928846801331</v>
      </c>
      <c r="K127" s="1303">
        <f t="shared" si="9"/>
        <v>6.4279119202462445</v>
      </c>
      <c r="L127" s="1306">
        <f t="shared" si="9"/>
        <v>2.6814515990509848</v>
      </c>
      <c r="M127" s="1302">
        <f t="shared" si="9"/>
        <v>75.377993900348741</v>
      </c>
      <c r="N127" s="1303">
        <f t="shared" si="9"/>
        <v>25.141389825735665</v>
      </c>
      <c r="O127" s="1303">
        <f t="shared" si="9"/>
        <v>42.343680126413282</v>
      </c>
      <c r="P127" s="1303">
        <f t="shared" si="9"/>
        <v>15.122436008990976</v>
      </c>
      <c r="Q127" s="1304">
        <f t="shared" si="9"/>
        <v>16.515031786155124</v>
      </c>
      <c r="R127" s="1470" t="s">
        <v>36</v>
      </c>
      <c r="S127" s="1473" t="s">
        <v>36</v>
      </c>
      <c r="T127" s="1473" t="s">
        <v>36</v>
      </c>
      <c r="U127" s="1473" t="s">
        <v>36</v>
      </c>
      <c r="V127" s="1473" t="s">
        <v>36</v>
      </c>
      <c r="W127" s="1473" t="s">
        <v>36</v>
      </c>
      <c r="X127" s="1473" t="s">
        <v>36</v>
      </c>
      <c r="Y127" s="1473" t="s">
        <v>36</v>
      </c>
      <c r="Z127" s="2052" t="s">
        <v>36</v>
      </c>
      <c r="AA127" s="312"/>
      <c r="AB127" s="312"/>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633"/>
      <c r="BA127" s="2341"/>
      <c r="BB127" s="156" t="s">
        <v>19</v>
      </c>
      <c r="BC127" s="1044" t="s">
        <v>36</v>
      </c>
      <c r="BD127" s="1063" t="s">
        <v>36</v>
      </c>
      <c r="BE127" s="1063" t="s">
        <v>36</v>
      </c>
      <c r="BF127" s="1063" t="s">
        <v>36</v>
      </c>
      <c r="BG127" s="1083" t="s">
        <v>36</v>
      </c>
      <c r="BH127" s="1103" t="s">
        <v>36</v>
      </c>
      <c r="BI127" s="1063" t="s">
        <v>36</v>
      </c>
      <c r="BJ127" s="1063" t="s">
        <v>36</v>
      </c>
      <c r="BK127" s="1063" t="s">
        <v>36</v>
      </c>
      <c r="BL127" s="1083" t="s">
        <v>36</v>
      </c>
      <c r="BM127" s="1103" t="s">
        <v>36</v>
      </c>
      <c r="BN127" s="1063" t="s">
        <v>36</v>
      </c>
      <c r="BO127" s="1063" t="s">
        <v>36</v>
      </c>
      <c r="BP127" s="1063" t="s">
        <v>36</v>
      </c>
      <c r="BQ127" s="1083" t="s">
        <v>36</v>
      </c>
      <c r="BR127" s="1103" t="s">
        <v>36</v>
      </c>
      <c r="BS127" s="1063" t="s">
        <v>36</v>
      </c>
      <c r="BT127" s="1063" t="s">
        <v>36</v>
      </c>
      <c r="BU127" s="1063" t="s">
        <v>36</v>
      </c>
      <c r="BV127" s="1063" t="s">
        <v>36</v>
      </c>
      <c r="BW127" s="1063" t="s">
        <v>36</v>
      </c>
      <c r="BX127" s="1063" t="s">
        <v>36</v>
      </c>
      <c r="BY127" s="1121" t="s">
        <v>36</v>
      </c>
      <c r="BZ127" s="1121" t="s">
        <v>36</v>
      </c>
      <c r="CA127" s="1976"/>
      <c r="CB127" s="1976"/>
      <c r="CC127" s="1976"/>
      <c r="CD127" s="1976"/>
      <c r="CE127" s="1976"/>
      <c r="CF127" s="1976"/>
      <c r="CG127" s="1976"/>
      <c r="CH127" s="1976"/>
      <c r="CI127" s="1976"/>
      <c r="CJ127" s="1976"/>
      <c r="CK127" s="1976"/>
      <c r="CL127" s="1976"/>
      <c r="CM127" s="1976"/>
      <c r="CN127" s="1976"/>
      <c r="CO127" s="1976"/>
      <c r="CP127" s="1976"/>
      <c r="CQ127" s="1976"/>
      <c r="CR127" s="1976"/>
      <c r="CS127" s="1976"/>
      <c r="CT127" s="1976"/>
      <c r="CU127" s="1976"/>
      <c r="CV127" s="1976"/>
      <c r="CW127" s="1976"/>
      <c r="CX127" s="1976"/>
      <c r="CY127" s="1976"/>
      <c r="CZ127" s="1976"/>
    </row>
    <row r="128" s="135" customFormat="true" ht="15" customHeight="true" x14ac:dyDescent="0.2">
      <c r="A128" s="2420" t="s">
        <v>166</v>
      </c>
      <c r="B128" s="1394" t="s">
        <v>50</v>
      </c>
      <c r="C128" s="1417" t="s">
        <v>36</v>
      </c>
      <c r="D128" s="1427" t="s">
        <v>36</v>
      </c>
      <c r="E128" s="1427" t="s">
        <v>36</v>
      </c>
      <c r="F128" s="1427" t="s">
        <v>36</v>
      </c>
      <c r="G128" s="1437" t="s">
        <v>36</v>
      </c>
      <c r="H128" s="1447" t="s">
        <v>36</v>
      </c>
      <c r="I128" s="1427" t="s">
        <v>36</v>
      </c>
      <c r="J128" s="1427" t="s">
        <v>36</v>
      </c>
      <c r="K128" s="1427" t="s">
        <v>36</v>
      </c>
      <c r="L128" s="1457" t="s">
        <v>36</v>
      </c>
      <c r="M128" s="1417" t="s">
        <v>36</v>
      </c>
      <c r="N128" s="1427" t="s">
        <v>36</v>
      </c>
      <c r="O128" s="1427" t="s">
        <v>36</v>
      </c>
      <c r="P128" s="1427" t="s">
        <v>36</v>
      </c>
      <c r="Q128" s="1437" t="s">
        <v>36</v>
      </c>
      <c r="R128" s="1470" t="s">
        <v>36</v>
      </c>
      <c r="S128" s="1473" t="s">
        <v>36</v>
      </c>
      <c r="T128" s="1473" t="s">
        <v>36</v>
      </c>
      <c r="U128" s="1473" t="s">
        <v>36</v>
      </c>
      <c r="V128" s="1473" t="s">
        <v>36</v>
      </c>
      <c r="W128" s="1473" t="s">
        <v>36</v>
      </c>
      <c r="X128" s="1473" t="s">
        <v>36</v>
      </c>
      <c r="Y128" s="1473" t="s">
        <v>36</v>
      </c>
      <c r="Z128" s="2052" t="s">
        <v>36</v>
      </c>
      <c r="AA128" s="312"/>
      <c r="AB128" s="312"/>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633"/>
      <c r="BA128" s="2341" t="s">
        <v>108</v>
      </c>
      <c r="BB128" s="156" t="s">
        <v>50</v>
      </c>
      <c r="BC128" s="1044" t="s">
        <v>36</v>
      </c>
      <c r="BD128" s="1063" t="s">
        <v>36</v>
      </c>
      <c r="BE128" s="1063" t="s">
        <v>36</v>
      </c>
      <c r="BF128" s="1063" t="s">
        <v>36</v>
      </c>
      <c r="BG128" s="1083" t="s">
        <v>36</v>
      </c>
      <c r="BH128" s="1103" t="s">
        <v>36</v>
      </c>
      <c r="BI128" s="1063" t="s">
        <v>36</v>
      </c>
      <c r="BJ128" s="1063" t="s">
        <v>36</v>
      </c>
      <c r="BK128" s="1063" t="s">
        <v>36</v>
      </c>
      <c r="BL128" s="1083" t="s">
        <v>36</v>
      </c>
      <c r="BM128" s="1103" t="s">
        <v>36</v>
      </c>
      <c r="BN128" s="1063" t="s">
        <v>36</v>
      </c>
      <c r="BO128" s="1063" t="s">
        <v>36</v>
      </c>
      <c r="BP128" s="1063" t="s">
        <v>36</v>
      </c>
      <c r="BQ128" s="1083" t="s">
        <v>36</v>
      </c>
      <c r="BR128" s="1103" t="s">
        <v>36</v>
      </c>
      <c r="BS128" s="1063" t="s">
        <v>36</v>
      </c>
      <c r="BT128" s="1063" t="s">
        <v>36</v>
      </c>
      <c r="BU128" s="1063" t="s">
        <v>36</v>
      </c>
      <c r="BV128" s="1063" t="s">
        <v>36</v>
      </c>
      <c r="BW128" s="1063" t="s">
        <v>36</v>
      </c>
      <c r="BX128" s="1063" t="s">
        <v>36</v>
      </c>
      <c r="BY128" s="1121" t="s">
        <v>36</v>
      </c>
      <c r="BZ128" s="1121" t="s">
        <v>36</v>
      </c>
      <c r="CA128" s="1976"/>
      <c r="CB128" s="1976"/>
      <c r="CC128" s="1976"/>
      <c r="CD128" s="1976"/>
      <c r="CE128" s="1976"/>
      <c r="CF128" s="1976"/>
      <c r="CG128" s="1976"/>
      <c r="CH128" s="1976"/>
      <c r="CI128" s="1976"/>
      <c r="CJ128" s="1976"/>
      <c r="CK128" s="1976"/>
      <c r="CL128" s="1976"/>
      <c r="CM128" s="1976"/>
      <c r="CN128" s="1976"/>
      <c r="CO128" s="1976"/>
      <c r="CP128" s="1976"/>
      <c r="CQ128" s="1976"/>
      <c r="CR128" s="1976"/>
      <c r="CS128" s="1976"/>
      <c r="CT128" s="1976"/>
      <c r="CU128" s="1976"/>
      <c r="CV128" s="1976"/>
      <c r="CW128" s="1976"/>
      <c r="CX128" s="1976"/>
      <c r="CY128" s="1976"/>
      <c r="CZ128" s="1976"/>
    </row>
    <row r="129" s="135" customFormat="true" ht="15" customHeight="true" x14ac:dyDescent="0.2">
      <c r="A129" s="2421"/>
      <c r="B129" s="1395" t="s">
        <v>49</v>
      </c>
      <c r="C129" s="1418" t="s">
        <v>36</v>
      </c>
      <c r="D129" s="1428" t="s">
        <v>36</v>
      </c>
      <c r="E129" s="1428" t="s">
        <v>36</v>
      </c>
      <c r="F129" s="1428" t="s">
        <v>36</v>
      </c>
      <c r="G129" s="1438" t="s">
        <v>36</v>
      </c>
      <c r="H129" s="1448" t="s">
        <v>36</v>
      </c>
      <c r="I129" s="1428" t="s">
        <v>36</v>
      </c>
      <c r="J129" s="1428" t="s">
        <v>36</v>
      </c>
      <c r="K129" s="1428" t="s">
        <v>36</v>
      </c>
      <c r="L129" s="1458" t="s">
        <v>36</v>
      </c>
      <c r="M129" s="1418" t="s">
        <v>36</v>
      </c>
      <c r="N129" s="1428" t="s">
        <v>36</v>
      </c>
      <c r="O129" s="1428" t="s">
        <v>36</v>
      </c>
      <c r="P129" s="1428" t="s">
        <v>36</v>
      </c>
      <c r="Q129" s="1438" t="s">
        <v>36</v>
      </c>
      <c r="R129" s="1471" t="s">
        <v>36</v>
      </c>
      <c r="S129" s="1474" t="s">
        <v>36</v>
      </c>
      <c r="T129" s="1474" t="s">
        <v>36</v>
      </c>
      <c r="U129" s="1474" t="s">
        <v>36</v>
      </c>
      <c r="V129" s="1474" t="s">
        <v>36</v>
      </c>
      <c r="W129" s="1474" t="s">
        <v>36</v>
      </c>
      <c r="X129" s="1474" t="s">
        <v>36</v>
      </c>
      <c r="Y129" s="1474" t="s">
        <v>36</v>
      </c>
      <c r="Z129" s="2053" t="s">
        <v>36</v>
      </c>
      <c r="AA129" s="312"/>
      <c r="AB129" s="312"/>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633"/>
      <c r="BA129" s="2342"/>
      <c r="BB129" s="157" t="s">
        <v>49</v>
      </c>
      <c r="BC129" s="1045" t="s">
        <v>36</v>
      </c>
      <c r="BD129" s="1064" t="s">
        <v>36</v>
      </c>
      <c r="BE129" s="1064" t="s">
        <v>36</v>
      </c>
      <c r="BF129" s="1064" t="s">
        <v>36</v>
      </c>
      <c r="BG129" s="1084" t="s">
        <v>36</v>
      </c>
      <c r="BH129" s="1104" t="s">
        <v>36</v>
      </c>
      <c r="BI129" s="1064" t="s">
        <v>36</v>
      </c>
      <c r="BJ129" s="1064" t="s">
        <v>36</v>
      </c>
      <c r="BK129" s="1064" t="s">
        <v>36</v>
      </c>
      <c r="BL129" s="1084" t="s">
        <v>36</v>
      </c>
      <c r="BM129" s="1104" t="s">
        <v>36</v>
      </c>
      <c r="BN129" s="1064" t="s">
        <v>36</v>
      </c>
      <c r="BO129" s="1064" t="s">
        <v>36</v>
      </c>
      <c r="BP129" s="1064" t="s">
        <v>36</v>
      </c>
      <c r="BQ129" s="1084" t="s">
        <v>36</v>
      </c>
      <c r="BR129" s="1104" t="s">
        <v>36</v>
      </c>
      <c r="BS129" s="1064" t="s">
        <v>36</v>
      </c>
      <c r="BT129" s="1064" t="s">
        <v>36</v>
      </c>
      <c r="BU129" s="1064" t="s">
        <v>36</v>
      </c>
      <c r="BV129" s="1064" t="s">
        <v>36</v>
      </c>
      <c r="BW129" s="1064" t="s">
        <v>36</v>
      </c>
      <c r="BX129" s="1064" t="s">
        <v>36</v>
      </c>
      <c r="BY129" s="1122" t="s">
        <v>36</v>
      </c>
      <c r="BZ129" s="1122" t="s">
        <v>36</v>
      </c>
      <c r="CA129" s="1979"/>
      <c r="CB129" s="1979"/>
      <c r="CC129" s="1979"/>
      <c r="CD129" s="1979"/>
      <c r="CE129" s="1979"/>
      <c r="CF129" s="1979"/>
      <c r="CG129" s="1979"/>
      <c r="CH129" s="1979"/>
      <c r="CI129" s="1979"/>
      <c r="CJ129" s="1979"/>
      <c r="CK129" s="1979"/>
      <c r="CL129" s="1979"/>
      <c r="CM129" s="1979"/>
      <c r="CN129" s="1979"/>
      <c r="CO129" s="1979"/>
      <c r="CP129" s="1979"/>
      <c r="CQ129" s="1979"/>
      <c r="CR129" s="1979"/>
      <c r="CS129" s="1979"/>
      <c r="CT129" s="1979"/>
      <c r="CU129" s="1979"/>
      <c r="CV129" s="1979"/>
      <c r="CW129" s="1979"/>
      <c r="CX129" s="1979"/>
      <c r="CY129" s="1979"/>
      <c r="CZ129" s="1979"/>
    </row>
    <row r="130" s="131" customFormat="true" ht="15" hidden="true" customHeight="true" x14ac:dyDescent="0.2">
      <c r="A130" s="2270" t="s">
        <v>48</v>
      </c>
      <c r="B130" s="248" t="s">
        <v>43</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8"/>
      <c r="AA130" s="599"/>
      <c r="AB130" s="599"/>
      <c r="AC130" s="599"/>
      <c r="AD130" s="599"/>
      <c r="AE130" s="599"/>
      <c r="AF130" s="599"/>
      <c r="AG130" s="599"/>
      <c r="AH130" s="599"/>
      <c r="AI130" s="599"/>
      <c r="AJ130" s="599"/>
      <c r="AK130" s="599"/>
      <c r="AL130" s="599"/>
      <c r="AM130" s="599"/>
      <c r="AN130" s="599"/>
      <c r="AO130" s="599"/>
      <c r="AP130" s="599"/>
      <c r="AQ130" s="599"/>
      <c r="AR130" s="599"/>
      <c r="AS130" s="599"/>
      <c r="AT130" s="599"/>
      <c r="AU130" s="599"/>
      <c r="AV130" s="599"/>
      <c r="AW130" s="599"/>
      <c r="AX130" s="599"/>
      <c r="AY130" s="599"/>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271"/>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3"/>
      <c r="AA131" s="599"/>
      <c r="AB131" s="599"/>
      <c r="AC131" s="599"/>
      <c r="AD131" s="599"/>
      <c r="AE131" s="599"/>
      <c r="AF131" s="599"/>
      <c r="AG131" s="599"/>
      <c r="AH131" s="599"/>
      <c r="AI131" s="599"/>
      <c r="AJ131" s="599"/>
      <c r="AK131" s="599"/>
      <c r="AL131" s="599"/>
      <c r="AM131" s="599"/>
      <c r="AN131" s="599"/>
      <c r="AO131" s="599"/>
      <c r="AP131" s="599"/>
      <c r="AQ131" s="599"/>
      <c r="AR131" s="599"/>
      <c r="AS131" s="599"/>
      <c r="AT131" s="599"/>
      <c r="AU131" s="599"/>
      <c r="AV131" s="599"/>
      <c r="AW131" s="599"/>
      <c r="AX131" s="599"/>
      <c r="AY131" s="599"/>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272"/>
      <c r="B132" s="241" t="s">
        <v>47</v>
      </c>
      <c r="C132" s="264"/>
      <c r="D132" s="265"/>
      <c r="E132" s="265"/>
      <c r="F132" s="265"/>
      <c r="G132" s="266"/>
      <c r="H132" s="267"/>
      <c r="I132" s="265"/>
      <c r="J132" s="265"/>
      <c r="K132" s="265"/>
      <c r="L132" s="268"/>
      <c r="M132" s="264"/>
      <c r="N132" s="265"/>
      <c r="O132" s="265"/>
      <c r="P132" s="265"/>
      <c r="Q132" s="266"/>
      <c r="R132" s="1815"/>
      <c r="S132" s="1816"/>
      <c r="T132" s="1816"/>
      <c r="U132" s="1816"/>
      <c r="V132" s="1816"/>
      <c r="W132" s="1816"/>
      <c r="X132" s="1816"/>
      <c r="Y132" s="1816"/>
      <c r="Z132" s="1857"/>
      <c r="AA132" s="599"/>
      <c r="AB132" s="599"/>
      <c r="AC132" s="599"/>
      <c r="AD132" s="599"/>
      <c r="AE132" s="599"/>
      <c r="AF132" s="599"/>
      <c r="AG132" s="599"/>
      <c r="AH132" s="599"/>
      <c r="AI132" s="599"/>
      <c r="AJ132" s="599"/>
      <c r="AK132" s="599"/>
      <c r="AL132" s="599"/>
      <c r="AM132" s="599"/>
      <c r="AN132" s="599"/>
      <c r="AO132" s="599"/>
      <c r="AP132" s="599"/>
      <c r="AQ132" s="599"/>
      <c r="AR132" s="599"/>
      <c r="AS132" s="599"/>
      <c r="AT132" s="599"/>
      <c r="AU132" s="599"/>
      <c r="AV132" s="599"/>
      <c r="AW132" s="599"/>
      <c r="AX132" s="599"/>
      <c r="AY132" s="599"/>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273" t="s">
        <v>114</v>
      </c>
      <c r="D133" s="2274"/>
      <c r="E133" s="2274"/>
      <c r="F133" s="2274"/>
      <c r="G133" s="2275"/>
      <c r="H133" s="2413" t="s">
        <v>39</v>
      </c>
      <c r="I133" s="2414"/>
      <c r="J133" s="2414"/>
      <c r="K133" s="2414"/>
      <c r="L133" s="2415"/>
      <c r="M133" s="2416" t="s">
        <v>38</v>
      </c>
      <c r="N133" s="2414"/>
      <c r="O133" s="2414"/>
      <c r="P133" s="2414"/>
      <c r="Q133" s="2415"/>
      <c r="R133" s="2030" t="s">
        <v>137</v>
      </c>
      <c r="S133" s="2040"/>
      <c r="T133" s="2040"/>
      <c r="U133" s="2040"/>
      <c r="V133" s="2040"/>
      <c r="W133" s="2040"/>
      <c r="X133" s="2040"/>
      <c r="Y133" s="2040"/>
      <c r="Z133" s="2041"/>
      <c r="AA133" s="312"/>
      <c r="AB133" s="312"/>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633"/>
      <c r="BA133" s="217" t="s">
        <v>128</v>
      </c>
      <c r="BB133" s="116" t="s">
        <v>98</v>
      </c>
      <c r="BC133" s="2343" t="s">
        <v>114</v>
      </c>
      <c r="BD133" s="2344"/>
      <c r="BE133" s="2344"/>
      <c r="BF133" s="2344"/>
      <c r="BG133" s="2345"/>
      <c r="BH133" s="2359" t="s">
        <v>39</v>
      </c>
      <c r="BI133" s="2344"/>
      <c r="BJ133" s="2344"/>
      <c r="BK133" s="2344"/>
      <c r="BL133" s="2345"/>
      <c r="BM133" s="2359" t="s">
        <v>38</v>
      </c>
      <c r="BN133" s="2344"/>
      <c r="BO133" s="2344"/>
      <c r="BP133" s="2344"/>
      <c r="BQ133" s="2360"/>
      <c r="BR133" s="1830" t="s">
        <v>137</v>
      </c>
      <c r="BS133" s="1831"/>
      <c r="BT133" s="1831"/>
      <c r="BU133" s="1831"/>
      <c r="BV133" s="1831"/>
      <c r="BW133" s="1831"/>
      <c r="BX133" s="1831"/>
      <c r="BY133" s="1832"/>
      <c r="BZ133" s="313"/>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24" x14ac:dyDescent="0.2">
      <c r="A134" s="189" t="s">
        <v>69</v>
      </c>
      <c r="B134" s="246"/>
      <c r="C134" s="282" t="s">
        <v>0</v>
      </c>
      <c r="D134" s="283" t="s">
        <v>1</v>
      </c>
      <c r="E134" s="283" t="s">
        <v>2</v>
      </c>
      <c r="F134" s="283" t="s">
        <v>3</v>
      </c>
      <c r="G134" s="284" t="s">
        <v>4</v>
      </c>
      <c r="H134" s="1191" t="s">
        <v>0</v>
      </c>
      <c r="I134" s="1149" t="s">
        <v>1</v>
      </c>
      <c r="J134" s="1149" t="s">
        <v>2</v>
      </c>
      <c r="K134" s="1149" t="s">
        <v>3</v>
      </c>
      <c r="L134" s="1150" t="s">
        <v>4</v>
      </c>
      <c r="M134" s="1179" t="s">
        <v>0</v>
      </c>
      <c r="N134" s="1149" t="s">
        <v>1</v>
      </c>
      <c r="O134" s="1149" t="s">
        <v>2</v>
      </c>
      <c r="P134" s="1149" t="s">
        <v>3</v>
      </c>
      <c r="Q134" s="1207" t="s">
        <v>4</v>
      </c>
      <c r="R134" s="1191" t="s">
        <v>290</v>
      </c>
      <c r="S134" s="1149" t="s">
        <v>291</v>
      </c>
      <c r="T134" s="1149" t="s">
        <v>292</v>
      </c>
      <c r="U134" s="1149" t="s">
        <v>293</v>
      </c>
      <c r="V134" s="1149" t="s">
        <v>294</v>
      </c>
      <c r="W134" s="1149" t="s">
        <v>295</v>
      </c>
      <c r="X134" s="1149" t="s">
        <v>296</v>
      </c>
      <c r="Y134" s="1149" t="s">
        <v>297</v>
      </c>
      <c r="Z134" s="1151" t="s">
        <v>298</v>
      </c>
      <c r="AA134" s="312"/>
      <c r="AB134" s="312"/>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633"/>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290</v>
      </c>
      <c r="BS134" s="174" t="s">
        <v>291</v>
      </c>
      <c r="BT134" s="174" t="s">
        <v>292</v>
      </c>
      <c r="BU134" s="174" t="s">
        <v>293</v>
      </c>
      <c r="BV134" s="174" t="s">
        <v>294</v>
      </c>
      <c r="BW134" s="174" t="s">
        <v>295</v>
      </c>
      <c r="BX134" s="174" t="s">
        <v>296</v>
      </c>
      <c r="BY134" s="175" t="s">
        <v>297</v>
      </c>
      <c r="BZ134" s="175" t="s">
        <v>298</v>
      </c>
      <c r="CA134" s="1983"/>
      <c r="CB134" s="1983"/>
      <c r="CC134" s="1983"/>
      <c r="CD134" s="1983"/>
      <c r="CE134" s="1983"/>
      <c r="CF134" s="1983"/>
      <c r="CG134" s="1983"/>
      <c r="CH134" s="1983"/>
      <c r="CI134" s="1983"/>
      <c r="CJ134" s="1983"/>
      <c r="CK134" s="1983"/>
      <c r="CL134" s="1983"/>
      <c r="CM134" s="1983"/>
      <c r="CN134" s="1983"/>
      <c r="CO134" s="1983"/>
      <c r="CP134" s="1983"/>
      <c r="CQ134" s="1983"/>
      <c r="CR134" s="1983"/>
      <c r="CS134" s="1983"/>
      <c r="CT134" s="1983"/>
      <c r="CU134" s="1983"/>
      <c r="CV134" s="1983"/>
      <c r="CW134" s="1983"/>
      <c r="CX134" s="1983"/>
      <c r="CY134" s="1983"/>
      <c r="CZ134" s="1983"/>
    </row>
    <row r="135" s="135" customFormat="true" ht="15" customHeight="true" x14ac:dyDescent="0.2">
      <c r="A135" s="2417" t="s">
        <v>46</v>
      </c>
      <c r="B135" s="1396" t="s">
        <v>45</v>
      </c>
      <c r="C135" s="1307">
        <f>C153</f>
        <v>13.063252877708068</v>
      </c>
      <c r="D135" s="1308">
        <f t="shared" ref="D135:Z135" si="10">D153</f>
        <v>12.543022801453931</v>
      </c>
      <c r="E135" s="1308">
        <f t="shared" si="10"/>
        <v>33.185656397592766</v>
      </c>
      <c r="F135" s="1308">
        <f t="shared" si="10"/>
        <v>11.762660769100563</v>
      </c>
      <c r="G135" s="1309">
        <f t="shared" si="10"/>
        <v>26.940803068809345</v>
      </c>
      <c r="H135" s="1310">
        <f t="shared" si="10"/>
        <v>13.139354002691356</v>
      </c>
      <c r="I135" s="1308">
        <f t="shared" si="10"/>
        <v>17.269234227455176</v>
      </c>
      <c r="J135" s="1308">
        <f t="shared" si="10"/>
        <v>14.074958197611659</v>
      </c>
      <c r="K135" s="1308">
        <f t="shared" si="10"/>
        <v>15.596212405981019</v>
      </c>
      <c r="L135" s="1311">
        <f t="shared" si="10"/>
        <v>31.18223872550691</v>
      </c>
      <c r="M135" s="1307">
        <f t="shared" si="10"/>
        <v>5.9554714818422259</v>
      </c>
      <c r="N135" s="1308">
        <f t="shared" si="10"/>
        <v>10.443507272256952</v>
      </c>
      <c r="O135" s="1308">
        <f t="shared" si="10"/>
        <v>19.139961017036068</v>
      </c>
      <c r="P135" s="1308">
        <f t="shared" si="10"/>
        <v>8.6751415279800987</v>
      </c>
      <c r="Q135" s="1309">
        <f t="shared" si="10"/>
        <v>4.2382653712594625</v>
      </c>
      <c r="R135" s="1310">
        <f t="shared" si="10"/>
        <v>5.6059992713707594</v>
      </c>
      <c r="S135" s="1308">
        <f t="shared" si="10"/>
        <v>36.888857325058119</v>
      </c>
      <c r="T135" s="1308">
        <f t="shared" si="10"/>
        <v>19.678850443536167</v>
      </c>
      <c r="U135" s="1308">
        <f t="shared" si="10"/>
        <v>13.557207159177537</v>
      </c>
      <c r="V135" s="1308">
        <f t="shared" si="10"/>
        <v>22.602119832333646</v>
      </c>
      <c r="W135" s="1308">
        <f t="shared" si="10"/>
        <v>9.412628280980547</v>
      </c>
      <c r="X135" s="1308">
        <f t="shared" si="10"/>
        <v>6.9375192126097556</v>
      </c>
      <c r="Y135" s="1308">
        <f t="shared" si="10"/>
        <v>14.790051704667947</v>
      </c>
      <c r="Z135" s="1311">
        <f t="shared" si="10"/>
        <v>21.167328523690941</v>
      </c>
      <c r="AA135" s="312"/>
      <c r="AB135" s="312"/>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633"/>
      <c r="BA135" s="2361" t="s">
        <v>46</v>
      </c>
      <c r="BB135" s="158" t="s">
        <v>45</v>
      </c>
      <c r="BC135" s="1046" t="s">
        <v>36</v>
      </c>
      <c r="BD135" s="1065" t="s">
        <v>36</v>
      </c>
      <c r="BE135" s="1065" t="s">
        <v>36</v>
      </c>
      <c r="BF135" s="1065" t="s">
        <v>36</v>
      </c>
      <c r="BG135" s="1085" t="s">
        <v>36</v>
      </c>
      <c r="BH135" s="1105" t="s">
        <v>36</v>
      </c>
      <c r="BI135" s="1065" t="s">
        <v>36</v>
      </c>
      <c r="BJ135" s="1065" t="s">
        <v>36</v>
      </c>
      <c r="BK135" s="1065" t="s">
        <v>36</v>
      </c>
      <c r="BL135" s="1085" t="s">
        <v>36</v>
      </c>
      <c r="BM135" s="1105" t="s">
        <v>36</v>
      </c>
      <c r="BN135" s="1065" t="s">
        <v>36</v>
      </c>
      <c r="BO135" s="1065" t="s">
        <v>36</v>
      </c>
      <c r="BP135" s="1065" t="s">
        <v>36</v>
      </c>
      <c r="BQ135" s="1085" t="s">
        <v>36</v>
      </c>
      <c r="BR135" s="1105" t="s">
        <v>36</v>
      </c>
      <c r="BS135" s="1065" t="s">
        <v>36</v>
      </c>
      <c r="BT135" s="1065" t="s">
        <v>36</v>
      </c>
      <c r="BU135" s="1065" t="s">
        <v>36</v>
      </c>
      <c r="BV135" s="1065" t="s">
        <v>36</v>
      </c>
      <c r="BW135" s="1065" t="s">
        <v>36</v>
      </c>
      <c r="BX135" s="1065" t="s">
        <v>36</v>
      </c>
      <c r="BY135" s="1123" t="s">
        <v>36</v>
      </c>
      <c r="BZ135" s="1123" t="s">
        <v>36</v>
      </c>
      <c r="CA135" s="1985"/>
      <c r="CB135" s="1985"/>
      <c r="CC135" s="1985"/>
      <c r="CD135" s="1985"/>
      <c r="CE135" s="1985"/>
      <c r="CF135" s="1985"/>
      <c r="CG135" s="1985"/>
      <c r="CH135" s="1985"/>
      <c r="CI135" s="1985"/>
      <c r="CJ135" s="1985"/>
      <c r="CK135" s="1985"/>
      <c r="CL135" s="1985"/>
      <c r="CM135" s="1985"/>
      <c r="CN135" s="1985"/>
      <c r="CO135" s="1985"/>
      <c r="CP135" s="1985"/>
      <c r="CQ135" s="1985"/>
      <c r="CR135" s="1985"/>
      <c r="CS135" s="1985"/>
      <c r="CT135" s="1985"/>
      <c r="CU135" s="1985"/>
      <c r="CV135" s="1985"/>
      <c r="CW135" s="1985"/>
      <c r="CX135" s="1985"/>
      <c r="CY135" s="1985"/>
      <c r="CZ135" s="1985"/>
    </row>
    <row r="136" s="135" customFormat="true" ht="15" customHeight="true" x14ac:dyDescent="0.2">
      <c r="A136" s="2418"/>
      <c r="B136" s="1397" t="s">
        <v>44</v>
      </c>
      <c r="C136" s="1419" t="s">
        <v>36</v>
      </c>
      <c r="D136" s="1429" t="s">
        <v>36</v>
      </c>
      <c r="E136" s="1429" t="s">
        <v>36</v>
      </c>
      <c r="F136" s="1429" t="s">
        <v>36</v>
      </c>
      <c r="G136" s="1439" t="s">
        <v>36</v>
      </c>
      <c r="H136" s="1449" t="s">
        <v>36</v>
      </c>
      <c r="I136" s="1429" t="s">
        <v>36</v>
      </c>
      <c r="J136" s="1429" t="s">
        <v>36</v>
      </c>
      <c r="K136" s="1429" t="s">
        <v>36</v>
      </c>
      <c r="L136" s="1459" t="s">
        <v>36</v>
      </c>
      <c r="M136" s="1419" t="s">
        <v>36</v>
      </c>
      <c r="N136" s="1429" t="s">
        <v>36</v>
      </c>
      <c r="O136" s="1429" t="s">
        <v>36</v>
      </c>
      <c r="P136" s="1429" t="s">
        <v>36</v>
      </c>
      <c r="Q136" s="1439" t="s">
        <v>36</v>
      </c>
      <c r="R136" s="1449" t="s">
        <v>36</v>
      </c>
      <c r="S136" s="1429" t="s">
        <v>36</v>
      </c>
      <c r="T136" s="1429" t="s">
        <v>36</v>
      </c>
      <c r="U136" s="1429" t="s">
        <v>36</v>
      </c>
      <c r="V136" s="1429" t="s">
        <v>36</v>
      </c>
      <c r="W136" s="1429" t="s">
        <v>36</v>
      </c>
      <c r="X136" s="1429" t="s">
        <v>36</v>
      </c>
      <c r="Y136" s="1429" t="s">
        <v>36</v>
      </c>
      <c r="Z136" s="1459" t="s">
        <v>36</v>
      </c>
      <c r="AA136" s="312"/>
      <c r="AB136" s="312"/>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633"/>
      <c r="BA136" s="2314"/>
      <c r="BB136" s="159" t="s">
        <v>44</v>
      </c>
      <c r="BC136" s="1047" t="s">
        <v>36</v>
      </c>
      <c r="BD136" s="1066" t="s">
        <v>36</v>
      </c>
      <c r="BE136" s="1066" t="s">
        <v>36</v>
      </c>
      <c r="BF136" s="1066" t="s">
        <v>36</v>
      </c>
      <c r="BG136" s="1086" t="s">
        <v>36</v>
      </c>
      <c r="BH136" s="1106" t="s">
        <v>36</v>
      </c>
      <c r="BI136" s="1066" t="s">
        <v>36</v>
      </c>
      <c r="BJ136" s="1066" t="s">
        <v>36</v>
      </c>
      <c r="BK136" s="1066" t="s">
        <v>36</v>
      </c>
      <c r="BL136" s="1086" t="s">
        <v>36</v>
      </c>
      <c r="BM136" s="1106" t="s">
        <v>36</v>
      </c>
      <c r="BN136" s="1066" t="s">
        <v>36</v>
      </c>
      <c r="BO136" s="1066" t="s">
        <v>36</v>
      </c>
      <c r="BP136" s="1066" t="s">
        <v>36</v>
      </c>
      <c r="BQ136" s="1086" t="s">
        <v>36</v>
      </c>
      <c r="BR136" s="1106" t="s">
        <v>36</v>
      </c>
      <c r="BS136" s="1066" t="s">
        <v>36</v>
      </c>
      <c r="BT136" s="1066" t="s">
        <v>36</v>
      </c>
      <c r="BU136" s="1066" t="s">
        <v>36</v>
      </c>
      <c r="BV136" s="1066" t="s">
        <v>36</v>
      </c>
      <c r="BW136" s="1066" t="s">
        <v>36</v>
      </c>
      <c r="BX136" s="1066" t="s">
        <v>36</v>
      </c>
      <c r="BY136" s="1124" t="s">
        <v>36</v>
      </c>
      <c r="BZ136" s="1124" t="s">
        <v>36</v>
      </c>
      <c r="CA136" s="1987"/>
      <c r="CB136" s="1987"/>
      <c r="CC136" s="1987"/>
      <c r="CD136" s="1987"/>
      <c r="CE136" s="1987"/>
      <c r="CF136" s="1987"/>
      <c r="CG136" s="1987"/>
      <c r="CH136" s="1987"/>
      <c r="CI136" s="1987"/>
      <c r="CJ136" s="1987"/>
      <c r="CK136" s="1987"/>
      <c r="CL136" s="1987"/>
      <c r="CM136" s="1987"/>
      <c r="CN136" s="1987"/>
      <c r="CO136" s="1987"/>
      <c r="CP136" s="1987"/>
      <c r="CQ136" s="1987"/>
      <c r="CR136" s="1987"/>
      <c r="CS136" s="1987"/>
      <c r="CT136" s="1987"/>
      <c r="CU136" s="1987"/>
      <c r="CV136" s="1987"/>
      <c r="CW136" s="1987"/>
      <c r="CX136" s="1987"/>
      <c r="CY136" s="1987"/>
      <c r="CZ136" s="1987"/>
    </row>
    <row r="137" s="135" customFormat="true" ht="15" customHeight="true" x14ac:dyDescent="0.2">
      <c r="A137" s="2418"/>
      <c r="B137" s="1397" t="s">
        <v>43</v>
      </c>
      <c r="C137" s="1419" t="s">
        <v>36</v>
      </c>
      <c r="D137" s="1429" t="s">
        <v>36</v>
      </c>
      <c r="E137" s="1429" t="s">
        <v>36</v>
      </c>
      <c r="F137" s="1429" t="s">
        <v>36</v>
      </c>
      <c r="G137" s="1439" t="s">
        <v>36</v>
      </c>
      <c r="H137" s="1449" t="s">
        <v>36</v>
      </c>
      <c r="I137" s="1429" t="s">
        <v>36</v>
      </c>
      <c r="J137" s="1429" t="s">
        <v>36</v>
      </c>
      <c r="K137" s="1429" t="s">
        <v>36</v>
      </c>
      <c r="L137" s="1459" t="s">
        <v>36</v>
      </c>
      <c r="M137" s="1419" t="s">
        <v>36</v>
      </c>
      <c r="N137" s="1429" t="s">
        <v>36</v>
      </c>
      <c r="O137" s="1429" t="s">
        <v>36</v>
      </c>
      <c r="P137" s="1429" t="s">
        <v>36</v>
      </c>
      <c r="Q137" s="1439" t="s">
        <v>36</v>
      </c>
      <c r="R137" s="1449" t="s">
        <v>36</v>
      </c>
      <c r="S137" s="1429" t="s">
        <v>36</v>
      </c>
      <c r="T137" s="1429" t="s">
        <v>36</v>
      </c>
      <c r="U137" s="1429" t="s">
        <v>36</v>
      </c>
      <c r="V137" s="1429" t="s">
        <v>36</v>
      </c>
      <c r="W137" s="1429" t="s">
        <v>36</v>
      </c>
      <c r="X137" s="1429" t="s">
        <v>36</v>
      </c>
      <c r="Y137" s="1429" t="s">
        <v>36</v>
      </c>
      <c r="Z137" s="1459" t="s">
        <v>36</v>
      </c>
      <c r="AA137" s="312"/>
      <c r="AB137" s="312"/>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633"/>
      <c r="BA137" s="2314"/>
      <c r="BB137" s="159" t="s">
        <v>43</v>
      </c>
      <c r="BC137" s="1047" t="s">
        <v>36</v>
      </c>
      <c r="BD137" s="1066" t="s">
        <v>36</v>
      </c>
      <c r="BE137" s="1066" t="s">
        <v>36</v>
      </c>
      <c r="BF137" s="1066" t="s">
        <v>36</v>
      </c>
      <c r="BG137" s="1086" t="s">
        <v>36</v>
      </c>
      <c r="BH137" s="1106" t="s">
        <v>36</v>
      </c>
      <c r="BI137" s="1066" t="s">
        <v>36</v>
      </c>
      <c r="BJ137" s="1066" t="s">
        <v>36</v>
      </c>
      <c r="BK137" s="1066" t="s">
        <v>36</v>
      </c>
      <c r="BL137" s="1086" t="s">
        <v>36</v>
      </c>
      <c r="BM137" s="1106" t="s">
        <v>36</v>
      </c>
      <c r="BN137" s="1066" t="s">
        <v>36</v>
      </c>
      <c r="BO137" s="1066" t="s">
        <v>36</v>
      </c>
      <c r="BP137" s="1066" t="s">
        <v>36</v>
      </c>
      <c r="BQ137" s="1086" t="s">
        <v>36</v>
      </c>
      <c r="BR137" s="1106" t="s">
        <v>36</v>
      </c>
      <c r="BS137" s="1066" t="s">
        <v>36</v>
      </c>
      <c r="BT137" s="1066" t="s">
        <v>36</v>
      </c>
      <c r="BU137" s="1066" t="s">
        <v>36</v>
      </c>
      <c r="BV137" s="1066" t="s">
        <v>36</v>
      </c>
      <c r="BW137" s="1066" t="s">
        <v>36</v>
      </c>
      <c r="BX137" s="1066" t="s">
        <v>36</v>
      </c>
      <c r="BY137" s="1124" t="s">
        <v>36</v>
      </c>
      <c r="BZ137" s="1124" t="s">
        <v>36</v>
      </c>
      <c r="CA137" s="1987"/>
      <c r="CB137" s="1987"/>
      <c r="CC137" s="1987"/>
      <c r="CD137" s="1987"/>
      <c r="CE137" s="1987"/>
      <c r="CF137" s="1987"/>
      <c r="CG137" s="1987"/>
      <c r="CH137" s="1987"/>
      <c r="CI137" s="1987"/>
      <c r="CJ137" s="1987"/>
      <c r="CK137" s="1987"/>
      <c r="CL137" s="1987"/>
      <c r="CM137" s="1987"/>
      <c r="CN137" s="1987"/>
      <c r="CO137" s="1987"/>
      <c r="CP137" s="1987"/>
      <c r="CQ137" s="1987"/>
      <c r="CR137" s="1987"/>
      <c r="CS137" s="1987"/>
      <c r="CT137" s="1987"/>
      <c r="CU137" s="1987"/>
      <c r="CV137" s="1987"/>
      <c r="CW137" s="1987"/>
      <c r="CX137" s="1987"/>
      <c r="CY137" s="1987"/>
      <c r="CZ137" s="1987"/>
    </row>
    <row r="138" s="135" customFormat="true" ht="15" customHeight="true" x14ac:dyDescent="0.2">
      <c r="A138" s="2418"/>
      <c r="B138" s="1397" t="s">
        <v>42</v>
      </c>
      <c r="C138" s="1419" t="s">
        <v>36</v>
      </c>
      <c r="D138" s="1429" t="s">
        <v>36</v>
      </c>
      <c r="E138" s="1429" t="s">
        <v>36</v>
      </c>
      <c r="F138" s="1429" t="s">
        <v>36</v>
      </c>
      <c r="G138" s="1439" t="s">
        <v>36</v>
      </c>
      <c r="H138" s="1449" t="s">
        <v>36</v>
      </c>
      <c r="I138" s="1429" t="s">
        <v>36</v>
      </c>
      <c r="J138" s="1429" t="s">
        <v>36</v>
      </c>
      <c r="K138" s="1429" t="s">
        <v>36</v>
      </c>
      <c r="L138" s="1459" t="s">
        <v>36</v>
      </c>
      <c r="M138" s="1419" t="s">
        <v>36</v>
      </c>
      <c r="N138" s="1429" t="s">
        <v>36</v>
      </c>
      <c r="O138" s="1429" t="s">
        <v>36</v>
      </c>
      <c r="P138" s="1429" t="s">
        <v>36</v>
      </c>
      <c r="Q138" s="1439" t="s">
        <v>36</v>
      </c>
      <c r="R138" s="1449" t="s">
        <v>36</v>
      </c>
      <c r="S138" s="1429" t="s">
        <v>36</v>
      </c>
      <c r="T138" s="1429" t="s">
        <v>36</v>
      </c>
      <c r="U138" s="1429" t="s">
        <v>36</v>
      </c>
      <c r="V138" s="1429" t="s">
        <v>36</v>
      </c>
      <c r="W138" s="1429" t="s">
        <v>36</v>
      </c>
      <c r="X138" s="1429" t="s">
        <v>36</v>
      </c>
      <c r="Y138" s="1429" t="s">
        <v>36</v>
      </c>
      <c r="Z138" s="1459" t="s">
        <v>36</v>
      </c>
      <c r="AA138" s="312"/>
      <c r="AB138" s="312"/>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633"/>
      <c r="BA138" s="2314"/>
      <c r="BB138" s="159" t="s">
        <v>42</v>
      </c>
      <c r="BC138" s="1047" t="s">
        <v>36</v>
      </c>
      <c r="BD138" s="1066" t="s">
        <v>36</v>
      </c>
      <c r="BE138" s="1066" t="s">
        <v>36</v>
      </c>
      <c r="BF138" s="1066" t="s">
        <v>36</v>
      </c>
      <c r="BG138" s="1086" t="s">
        <v>36</v>
      </c>
      <c r="BH138" s="1106" t="s">
        <v>36</v>
      </c>
      <c r="BI138" s="1066" t="s">
        <v>36</v>
      </c>
      <c r="BJ138" s="1066" t="s">
        <v>36</v>
      </c>
      <c r="BK138" s="1066" t="s">
        <v>36</v>
      </c>
      <c r="BL138" s="1086" t="s">
        <v>36</v>
      </c>
      <c r="BM138" s="1106" t="s">
        <v>36</v>
      </c>
      <c r="BN138" s="1066" t="s">
        <v>36</v>
      </c>
      <c r="BO138" s="1066" t="s">
        <v>36</v>
      </c>
      <c r="BP138" s="1066" t="s">
        <v>36</v>
      </c>
      <c r="BQ138" s="1086" t="s">
        <v>36</v>
      </c>
      <c r="BR138" s="1106" t="s">
        <v>36</v>
      </c>
      <c r="BS138" s="1066" t="s">
        <v>36</v>
      </c>
      <c r="BT138" s="1066" t="s">
        <v>36</v>
      </c>
      <c r="BU138" s="1066" t="s">
        <v>36</v>
      </c>
      <c r="BV138" s="1066" t="s">
        <v>36</v>
      </c>
      <c r="BW138" s="1066" t="s">
        <v>36</v>
      </c>
      <c r="BX138" s="1066" t="s">
        <v>36</v>
      </c>
      <c r="BY138" s="1124" t="s">
        <v>36</v>
      </c>
      <c r="BZ138" s="1124" t="s">
        <v>36</v>
      </c>
      <c r="CA138" s="1987"/>
      <c r="CB138" s="1987"/>
      <c r="CC138" s="1987"/>
      <c r="CD138" s="1987"/>
      <c r="CE138" s="1987"/>
      <c r="CF138" s="1987"/>
      <c r="CG138" s="1987"/>
      <c r="CH138" s="1987"/>
      <c r="CI138" s="1987"/>
      <c r="CJ138" s="1987"/>
      <c r="CK138" s="1987"/>
      <c r="CL138" s="1987"/>
      <c r="CM138" s="1987"/>
      <c r="CN138" s="1987"/>
      <c r="CO138" s="1987"/>
      <c r="CP138" s="1987"/>
      <c r="CQ138" s="1987"/>
      <c r="CR138" s="1987"/>
      <c r="CS138" s="1987"/>
      <c r="CT138" s="1987"/>
      <c r="CU138" s="1987"/>
      <c r="CV138" s="1987"/>
      <c r="CW138" s="1987"/>
      <c r="CX138" s="1987"/>
      <c r="CY138" s="1987"/>
      <c r="CZ138" s="1987"/>
    </row>
    <row r="139" s="135" customFormat="true" ht="15" customHeight="true" x14ac:dyDescent="0.2">
      <c r="A139" s="2418"/>
      <c r="B139" s="1397" t="s">
        <v>19</v>
      </c>
      <c r="C139" s="1312">
        <f>C155</f>
        <v>32.310031610808544</v>
      </c>
      <c r="D139" s="1313">
        <f t="shared" ref="D139:Z139" si="11">D155</f>
        <v>10.450584893930827</v>
      </c>
      <c r="E139" s="1313">
        <f t="shared" si="11"/>
        <v>6.6780369568600726</v>
      </c>
      <c r="F139" s="1313">
        <f t="shared" si="11"/>
        <v>6.5654450655953722</v>
      </c>
      <c r="G139" s="1314">
        <f t="shared" si="11"/>
        <v>3.3124468969536509</v>
      </c>
      <c r="H139" s="1315">
        <f t="shared" si="11"/>
        <v>2.1810104639178753</v>
      </c>
      <c r="I139" s="1313">
        <f t="shared" si="11"/>
        <v>2.5968870899293708</v>
      </c>
      <c r="J139" s="1313">
        <f t="shared" si="11"/>
        <v>5.5450928846801331</v>
      </c>
      <c r="K139" s="1313">
        <f t="shared" si="11"/>
        <v>6.4279119202462445</v>
      </c>
      <c r="L139" s="1316">
        <f t="shared" si="11"/>
        <v>2.6814515990509848</v>
      </c>
      <c r="M139" s="1312">
        <f t="shared" si="11"/>
        <v>75.377993900348741</v>
      </c>
      <c r="N139" s="1313">
        <f t="shared" si="11"/>
        <v>25.141389825735665</v>
      </c>
      <c r="O139" s="1313">
        <f t="shared" si="11"/>
        <v>42.343680126413282</v>
      </c>
      <c r="P139" s="1313">
        <f t="shared" si="11"/>
        <v>15.122436008990976</v>
      </c>
      <c r="Q139" s="1314">
        <f t="shared" si="11"/>
        <v>16.515031786155124</v>
      </c>
      <c r="R139" s="1315">
        <f t="shared" si="11"/>
        <v>48.341424470051059</v>
      </c>
      <c r="S139" s="1313">
        <f t="shared" si="11"/>
        <v>0.76538055948800576</v>
      </c>
      <c r="T139" s="1313">
        <f t="shared" si="11"/>
        <v>5.4416164615776239</v>
      </c>
      <c r="U139" s="1313">
        <f t="shared" si="11"/>
        <v>0.90172419130596992</v>
      </c>
      <c r="V139" s="1313">
        <f t="shared" si="11"/>
        <v>9.9714195022702654</v>
      </c>
      <c r="W139" s="1313">
        <f t="shared" si="11"/>
        <v>25.438395881972898</v>
      </c>
      <c r="X139" s="1313">
        <f t="shared" si="11"/>
        <v>7.246648098440291</v>
      </c>
      <c r="Y139" s="1313">
        <f t="shared" si="11"/>
        <v>10.94824837807956</v>
      </c>
      <c r="Z139" s="1316">
        <f t="shared" si="11"/>
        <v>13.147345332552209</v>
      </c>
      <c r="AA139" s="312"/>
      <c r="AB139" s="312"/>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633"/>
      <c r="BA139" s="2314"/>
      <c r="BB139" s="159" t="s">
        <v>19</v>
      </c>
      <c r="BC139" s="1047" t="s">
        <v>36</v>
      </c>
      <c r="BD139" s="1066" t="s">
        <v>36</v>
      </c>
      <c r="BE139" s="1066" t="s">
        <v>36</v>
      </c>
      <c r="BF139" s="1066" t="s">
        <v>36</v>
      </c>
      <c r="BG139" s="1086" t="s">
        <v>36</v>
      </c>
      <c r="BH139" s="1106" t="s">
        <v>36</v>
      </c>
      <c r="BI139" s="1066" t="s">
        <v>36</v>
      </c>
      <c r="BJ139" s="1066" t="s">
        <v>36</v>
      </c>
      <c r="BK139" s="1066" t="s">
        <v>36</v>
      </c>
      <c r="BL139" s="1086" t="s">
        <v>36</v>
      </c>
      <c r="BM139" s="1106" t="s">
        <v>36</v>
      </c>
      <c r="BN139" s="1066" t="s">
        <v>36</v>
      </c>
      <c r="BO139" s="1066" t="s">
        <v>36</v>
      </c>
      <c r="BP139" s="1066" t="s">
        <v>36</v>
      </c>
      <c r="BQ139" s="1086" t="s">
        <v>36</v>
      </c>
      <c r="BR139" s="1106" t="s">
        <v>36</v>
      </c>
      <c r="BS139" s="1066" t="s">
        <v>36</v>
      </c>
      <c r="BT139" s="1066" t="s">
        <v>36</v>
      </c>
      <c r="BU139" s="1066" t="s">
        <v>36</v>
      </c>
      <c r="BV139" s="1066" t="s">
        <v>36</v>
      </c>
      <c r="BW139" s="1066" t="s">
        <v>36</v>
      </c>
      <c r="BX139" s="1066" t="s">
        <v>36</v>
      </c>
      <c r="BY139" s="1124" t="s">
        <v>36</v>
      </c>
      <c r="BZ139" s="1124" t="s">
        <v>36</v>
      </c>
      <c r="CA139" s="1987"/>
      <c r="CB139" s="1987"/>
      <c r="CC139" s="1987"/>
      <c r="CD139" s="1987"/>
      <c r="CE139" s="1987"/>
      <c r="CF139" s="1987"/>
      <c r="CG139" s="1987"/>
      <c r="CH139" s="1987"/>
      <c r="CI139" s="1987"/>
      <c r="CJ139" s="1987"/>
      <c r="CK139" s="1987"/>
      <c r="CL139" s="1987"/>
      <c r="CM139" s="1987"/>
      <c r="CN139" s="1987"/>
      <c r="CO139" s="1987"/>
      <c r="CP139" s="1987"/>
      <c r="CQ139" s="1987"/>
      <c r="CR139" s="1987"/>
      <c r="CS139" s="1987"/>
      <c r="CT139" s="1987"/>
      <c r="CU139" s="1987"/>
      <c r="CV139" s="1987"/>
      <c r="CW139" s="1987"/>
      <c r="CX139" s="1987"/>
      <c r="CY139" s="1987"/>
      <c r="CZ139" s="1987"/>
    </row>
    <row r="140" s="130" customFormat="true" ht="15" customHeight="true" x14ac:dyDescent="0.2">
      <c r="A140" s="2313" t="s">
        <v>106</v>
      </c>
      <c r="B140" s="252" t="s">
        <v>64</v>
      </c>
      <c r="C140" s="1002" t="s">
        <v>36</v>
      </c>
      <c r="D140" s="1008" t="s">
        <v>36</v>
      </c>
      <c r="E140" s="1008" t="s">
        <v>36</v>
      </c>
      <c r="F140" s="1008" t="s">
        <v>36</v>
      </c>
      <c r="G140" s="1014" t="s">
        <v>36</v>
      </c>
      <c r="H140" s="1020" t="s">
        <v>36</v>
      </c>
      <c r="I140" s="1008" t="s">
        <v>36</v>
      </c>
      <c r="J140" s="1008" t="s">
        <v>36</v>
      </c>
      <c r="K140" s="1008" t="s">
        <v>36</v>
      </c>
      <c r="L140" s="1026" t="s">
        <v>36</v>
      </c>
      <c r="M140" s="1032" t="s">
        <v>36</v>
      </c>
      <c r="N140" s="1008" t="s">
        <v>36</v>
      </c>
      <c r="O140" s="1008" t="s">
        <v>36</v>
      </c>
      <c r="P140" s="1008" t="s">
        <v>36</v>
      </c>
      <c r="Q140" s="1014" t="s">
        <v>36</v>
      </c>
      <c r="R140" s="1020" t="s">
        <v>36</v>
      </c>
      <c r="S140" s="1008" t="s">
        <v>36</v>
      </c>
      <c r="T140" s="1008" t="s">
        <v>36</v>
      </c>
      <c r="U140" s="1008" t="s">
        <v>36</v>
      </c>
      <c r="V140" s="1008" t="s">
        <v>36</v>
      </c>
      <c r="W140" s="1008" t="s">
        <v>36</v>
      </c>
      <c r="X140" s="1008" t="s">
        <v>36</v>
      </c>
      <c r="Y140" s="1037" t="s">
        <v>36</v>
      </c>
      <c r="Z140" s="2054" t="s">
        <v>36</v>
      </c>
      <c r="AA140" s="1896"/>
      <c r="AB140" s="1896"/>
      <c r="AC140" s="1896"/>
      <c r="AD140" s="1896"/>
      <c r="AE140" s="1896"/>
      <c r="AF140" s="1896"/>
      <c r="AG140" s="1896"/>
      <c r="AH140" s="1896"/>
      <c r="AI140" s="1896"/>
      <c r="AJ140" s="1896"/>
      <c r="AK140" s="1896"/>
      <c r="AL140" s="1896"/>
      <c r="AM140" s="1896"/>
      <c r="AN140" s="1896"/>
      <c r="AO140" s="1896"/>
      <c r="AP140" s="1896"/>
      <c r="AQ140" s="1896"/>
      <c r="AR140" s="1896"/>
      <c r="AS140" s="1896"/>
      <c r="AT140" s="1896"/>
      <c r="AU140" s="1896"/>
      <c r="AV140" s="1896"/>
      <c r="AW140" s="1896"/>
      <c r="AX140" s="1896"/>
      <c r="AY140" s="634"/>
      <c r="AZ140" s="215"/>
      <c r="BA140" s="2314" t="s">
        <v>106</v>
      </c>
      <c r="BB140" s="159" t="s">
        <v>64</v>
      </c>
      <c r="BC140" s="1047" t="s">
        <v>36</v>
      </c>
      <c r="BD140" s="1066" t="s">
        <v>36</v>
      </c>
      <c r="BE140" s="1066" t="s">
        <v>36</v>
      </c>
      <c r="BF140" s="1066" t="s">
        <v>36</v>
      </c>
      <c r="BG140" s="1086" t="s">
        <v>36</v>
      </c>
      <c r="BH140" s="1106" t="s">
        <v>36</v>
      </c>
      <c r="BI140" s="1066" t="s">
        <v>36</v>
      </c>
      <c r="BJ140" s="1066" t="s">
        <v>36</v>
      </c>
      <c r="BK140" s="1066" t="s">
        <v>36</v>
      </c>
      <c r="BL140" s="1086" t="s">
        <v>36</v>
      </c>
      <c r="BM140" s="1106" t="s">
        <v>36</v>
      </c>
      <c r="BN140" s="1066" t="s">
        <v>36</v>
      </c>
      <c r="BO140" s="1066" t="s">
        <v>36</v>
      </c>
      <c r="BP140" s="1066" t="s">
        <v>36</v>
      </c>
      <c r="BQ140" s="1086" t="s">
        <v>36</v>
      </c>
      <c r="BR140" s="1106" t="s">
        <v>36</v>
      </c>
      <c r="BS140" s="1066" t="s">
        <v>36</v>
      </c>
      <c r="BT140" s="1066" t="s">
        <v>36</v>
      </c>
      <c r="BU140" s="1066" t="s">
        <v>36</v>
      </c>
      <c r="BV140" s="1066" t="s">
        <v>36</v>
      </c>
      <c r="BW140" s="1066" t="s">
        <v>36</v>
      </c>
      <c r="BX140" s="1066" t="s">
        <v>36</v>
      </c>
      <c r="BY140" s="1124" t="s">
        <v>36</v>
      </c>
      <c r="BZ140" s="1124" t="s">
        <v>36</v>
      </c>
      <c r="CA140" s="1987"/>
      <c r="CB140" s="1987"/>
      <c r="CC140" s="1987"/>
      <c r="CD140" s="1987"/>
      <c r="CE140" s="1987"/>
      <c r="CF140" s="1987"/>
      <c r="CG140" s="1987"/>
      <c r="CH140" s="1987"/>
      <c r="CI140" s="1987"/>
      <c r="CJ140" s="1987"/>
      <c r="CK140" s="1987"/>
      <c r="CL140" s="1987"/>
      <c r="CM140" s="1987"/>
      <c r="CN140" s="1987"/>
      <c r="CO140" s="1987"/>
      <c r="CP140" s="1987"/>
      <c r="CQ140" s="1987"/>
      <c r="CR140" s="1987"/>
      <c r="CS140" s="1987"/>
      <c r="CT140" s="1987"/>
      <c r="CU140" s="1987"/>
      <c r="CV140" s="1987"/>
      <c r="CW140" s="1987"/>
      <c r="CX140" s="1987"/>
      <c r="CY140" s="1987"/>
      <c r="CZ140" s="1987"/>
    </row>
    <row r="141" s="130" customFormat="true" ht="15" customHeight="true" x14ac:dyDescent="0.2">
      <c r="A141" s="2313"/>
      <c r="B141" s="252" t="s">
        <v>65</v>
      </c>
      <c r="C141" s="1002" t="s">
        <v>36</v>
      </c>
      <c r="D141" s="1008" t="s">
        <v>36</v>
      </c>
      <c r="E141" s="1008" t="s">
        <v>36</v>
      </c>
      <c r="F141" s="1008" t="s">
        <v>36</v>
      </c>
      <c r="G141" s="1014" t="s">
        <v>36</v>
      </c>
      <c r="H141" s="1020" t="s">
        <v>36</v>
      </c>
      <c r="I141" s="1008" t="s">
        <v>36</v>
      </c>
      <c r="J141" s="1008" t="s">
        <v>36</v>
      </c>
      <c r="K141" s="1008" t="s">
        <v>36</v>
      </c>
      <c r="L141" s="1026" t="s">
        <v>36</v>
      </c>
      <c r="M141" s="1032" t="s">
        <v>36</v>
      </c>
      <c r="N141" s="1008" t="s">
        <v>36</v>
      </c>
      <c r="O141" s="1008" t="s">
        <v>36</v>
      </c>
      <c r="P141" s="1008" t="s">
        <v>36</v>
      </c>
      <c r="Q141" s="1014" t="s">
        <v>36</v>
      </c>
      <c r="R141" s="1020" t="s">
        <v>36</v>
      </c>
      <c r="S141" s="1008" t="s">
        <v>36</v>
      </c>
      <c r="T141" s="1008" t="s">
        <v>36</v>
      </c>
      <c r="U141" s="1008" t="s">
        <v>36</v>
      </c>
      <c r="V141" s="1008" t="s">
        <v>36</v>
      </c>
      <c r="W141" s="1008" t="s">
        <v>36</v>
      </c>
      <c r="X141" s="1008" t="s">
        <v>36</v>
      </c>
      <c r="Y141" s="1037" t="s">
        <v>36</v>
      </c>
      <c r="Z141" s="2054" t="s">
        <v>36</v>
      </c>
      <c r="AA141" s="1896"/>
      <c r="AB141" s="1896"/>
      <c r="AC141" s="1896"/>
      <c r="AD141" s="1896"/>
      <c r="AE141" s="1896"/>
      <c r="AF141" s="1896"/>
      <c r="AG141" s="1896"/>
      <c r="AH141" s="1896"/>
      <c r="AI141" s="1896"/>
      <c r="AJ141" s="1896"/>
      <c r="AK141" s="1896"/>
      <c r="AL141" s="1896"/>
      <c r="AM141" s="1896"/>
      <c r="AN141" s="1896"/>
      <c r="AO141" s="1896"/>
      <c r="AP141" s="1896"/>
      <c r="AQ141" s="1896"/>
      <c r="AR141" s="1896"/>
      <c r="AS141" s="1896"/>
      <c r="AT141" s="1896"/>
      <c r="AU141" s="1896"/>
      <c r="AV141" s="1896"/>
      <c r="AW141" s="1896"/>
      <c r="AX141" s="1896"/>
      <c r="AY141" s="634"/>
      <c r="AZ141" s="215"/>
      <c r="BA141" s="2314"/>
      <c r="BB141" s="159" t="s">
        <v>65</v>
      </c>
      <c r="BC141" s="1047" t="s">
        <v>36</v>
      </c>
      <c r="BD141" s="1066" t="s">
        <v>36</v>
      </c>
      <c r="BE141" s="1066" t="s">
        <v>36</v>
      </c>
      <c r="BF141" s="1066" t="s">
        <v>36</v>
      </c>
      <c r="BG141" s="1086" t="s">
        <v>36</v>
      </c>
      <c r="BH141" s="1106" t="s">
        <v>36</v>
      </c>
      <c r="BI141" s="1066" t="s">
        <v>36</v>
      </c>
      <c r="BJ141" s="1066" t="s">
        <v>36</v>
      </c>
      <c r="BK141" s="1066" t="s">
        <v>36</v>
      </c>
      <c r="BL141" s="1086" t="s">
        <v>36</v>
      </c>
      <c r="BM141" s="1106" t="s">
        <v>36</v>
      </c>
      <c r="BN141" s="1066" t="s">
        <v>36</v>
      </c>
      <c r="BO141" s="1066" t="s">
        <v>36</v>
      </c>
      <c r="BP141" s="1066" t="s">
        <v>36</v>
      </c>
      <c r="BQ141" s="1086" t="s">
        <v>36</v>
      </c>
      <c r="BR141" s="1106" t="s">
        <v>36</v>
      </c>
      <c r="BS141" s="1066" t="s">
        <v>36</v>
      </c>
      <c r="BT141" s="1066" t="s">
        <v>36</v>
      </c>
      <c r="BU141" s="1066" t="s">
        <v>36</v>
      </c>
      <c r="BV141" s="1066" t="s">
        <v>36</v>
      </c>
      <c r="BW141" s="1066" t="s">
        <v>36</v>
      </c>
      <c r="BX141" s="1066" t="s">
        <v>36</v>
      </c>
      <c r="BY141" s="1124" t="s">
        <v>36</v>
      </c>
      <c r="BZ141" s="1124" t="s">
        <v>36</v>
      </c>
      <c r="CA141" s="1987"/>
      <c r="CB141" s="1987"/>
      <c r="CC141" s="1987"/>
      <c r="CD141" s="1987"/>
      <c r="CE141" s="1987"/>
      <c r="CF141" s="1987"/>
      <c r="CG141" s="1987"/>
      <c r="CH141" s="1987"/>
      <c r="CI141" s="1987"/>
      <c r="CJ141" s="1987"/>
      <c r="CK141" s="1987"/>
      <c r="CL141" s="1987"/>
      <c r="CM141" s="1987"/>
      <c r="CN141" s="1987"/>
      <c r="CO141" s="1987"/>
      <c r="CP141" s="1987"/>
      <c r="CQ141" s="1987"/>
      <c r="CR141" s="1987"/>
      <c r="CS141" s="1987"/>
      <c r="CT141" s="1987"/>
      <c r="CU141" s="1987"/>
      <c r="CV141" s="1987"/>
      <c r="CW141" s="1987"/>
      <c r="CX141" s="1987"/>
      <c r="CY141" s="1987"/>
      <c r="CZ141" s="1987"/>
    </row>
    <row r="142" s="130" customFormat="true" ht="15" customHeight="true" x14ac:dyDescent="0.2">
      <c r="A142" s="2313"/>
      <c r="B142" s="252" t="s">
        <v>66</v>
      </c>
      <c r="C142" s="1002" t="s">
        <v>36</v>
      </c>
      <c r="D142" s="1008" t="s">
        <v>36</v>
      </c>
      <c r="E142" s="1008" t="s">
        <v>36</v>
      </c>
      <c r="F142" s="1008" t="s">
        <v>36</v>
      </c>
      <c r="G142" s="1014" t="s">
        <v>36</v>
      </c>
      <c r="H142" s="1020" t="s">
        <v>36</v>
      </c>
      <c r="I142" s="1008" t="s">
        <v>36</v>
      </c>
      <c r="J142" s="1008" t="s">
        <v>36</v>
      </c>
      <c r="K142" s="1008" t="s">
        <v>36</v>
      </c>
      <c r="L142" s="1026" t="s">
        <v>36</v>
      </c>
      <c r="M142" s="1032" t="s">
        <v>36</v>
      </c>
      <c r="N142" s="1008" t="s">
        <v>36</v>
      </c>
      <c r="O142" s="1008" t="s">
        <v>36</v>
      </c>
      <c r="P142" s="1008" t="s">
        <v>36</v>
      </c>
      <c r="Q142" s="1014" t="s">
        <v>36</v>
      </c>
      <c r="R142" s="1020" t="s">
        <v>36</v>
      </c>
      <c r="S142" s="1008" t="s">
        <v>36</v>
      </c>
      <c r="T142" s="1008" t="s">
        <v>36</v>
      </c>
      <c r="U142" s="1008" t="s">
        <v>36</v>
      </c>
      <c r="V142" s="1008" t="s">
        <v>36</v>
      </c>
      <c r="W142" s="1008" t="s">
        <v>36</v>
      </c>
      <c r="X142" s="1008" t="s">
        <v>36</v>
      </c>
      <c r="Y142" s="1037" t="s">
        <v>36</v>
      </c>
      <c r="Z142" s="2054" t="s">
        <v>36</v>
      </c>
      <c r="AA142" s="1896"/>
      <c r="AB142" s="1896"/>
      <c r="AC142" s="1896"/>
      <c r="AD142" s="1896"/>
      <c r="AE142" s="1896"/>
      <c r="AF142" s="1896"/>
      <c r="AG142" s="1896"/>
      <c r="AH142" s="1896"/>
      <c r="AI142" s="1896"/>
      <c r="AJ142" s="1896"/>
      <c r="AK142" s="1896"/>
      <c r="AL142" s="1896"/>
      <c r="AM142" s="1896"/>
      <c r="AN142" s="1896"/>
      <c r="AO142" s="1896"/>
      <c r="AP142" s="1896"/>
      <c r="AQ142" s="1896"/>
      <c r="AR142" s="1896"/>
      <c r="AS142" s="1896"/>
      <c r="AT142" s="1896"/>
      <c r="AU142" s="1896"/>
      <c r="AV142" s="1896"/>
      <c r="AW142" s="1896"/>
      <c r="AX142" s="1896"/>
      <c r="AY142" s="634"/>
      <c r="AZ142" s="215"/>
      <c r="BA142" s="2314"/>
      <c r="BB142" s="159" t="s">
        <v>66</v>
      </c>
      <c r="BC142" s="1047" t="s">
        <v>36</v>
      </c>
      <c r="BD142" s="1066" t="s">
        <v>36</v>
      </c>
      <c r="BE142" s="1066" t="s">
        <v>36</v>
      </c>
      <c r="BF142" s="1066" t="s">
        <v>36</v>
      </c>
      <c r="BG142" s="1086" t="s">
        <v>36</v>
      </c>
      <c r="BH142" s="1106" t="s">
        <v>36</v>
      </c>
      <c r="BI142" s="1066" t="s">
        <v>36</v>
      </c>
      <c r="BJ142" s="1066" t="s">
        <v>36</v>
      </c>
      <c r="BK142" s="1066" t="s">
        <v>36</v>
      </c>
      <c r="BL142" s="1086" t="s">
        <v>36</v>
      </c>
      <c r="BM142" s="1106" t="s">
        <v>36</v>
      </c>
      <c r="BN142" s="1066" t="s">
        <v>36</v>
      </c>
      <c r="BO142" s="1066" t="s">
        <v>36</v>
      </c>
      <c r="BP142" s="1066" t="s">
        <v>36</v>
      </c>
      <c r="BQ142" s="1086" t="s">
        <v>36</v>
      </c>
      <c r="BR142" s="1106" t="s">
        <v>36</v>
      </c>
      <c r="BS142" s="1066" t="s">
        <v>36</v>
      </c>
      <c r="BT142" s="1066" t="s">
        <v>36</v>
      </c>
      <c r="BU142" s="1066" t="s">
        <v>36</v>
      </c>
      <c r="BV142" s="1066" t="s">
        <v>36</v>
      </c>
      <c r="BW142" s="1066" t="s">
        <v>36</v>
      </c>
      <c r="BX142" s="1066" t="s">
        <v>36</v>
      </c>
      <c r="BY142" s="1124" t="s">
        <v>36</v>
      </c>
      <c r="BZ142" s="1124" t="s">
        <v>36</v>
      </c>
      <c r="CA142" s="1987"/>
      <c r="CB142" s="1987"/>
      <c r="CC142" s="1987"/>
      <c r="CD142" s="1987"/>
      <c r="CE142" s="1987"/>
      <c r="CF142" s="1987"/>
      <c r="CG142" s="1987"/>
      <c r="CH142" s="1987"/>
      <c r="CI142" s="1987"/>
      <c r="CJ142" s="1987"/>
      <c r="CK142" s="1987"/>
      <c r="CL142" s="1987"/>
      <c r="CM142" s="1987"/>
      <c r="CN142" s="1987"/>
      <c r="CO142" s="1987"/>
      <c r="CP142" s="1987"/>
      <c r="CQ142" s="1987"/>
      <c r="CR142" s="1987"/>
      <c r="CS142" s="1987"/>
      <c r="CT142" s="1987"/>
      <c r="CU142" s="1987"/>
      <c r="CV142" s="1987"/>
      <c r="CW142" s="1987"/>
      <c r="CX142" s="1987"/>
      <c r="CY142" s="1987"/>
      <c r="CZ142" s="1987"/>
    </row>
    <row r="143" s="130" customFormat="true" ht="15" customHeight="true" x14ac:dyDescent="0.2">
      <c r="A143" s="2313"/>
      <c r="B143" s="252" t="s">
        <v>67</v>
      </c>
      <c r="C143" s="1002" t="s">
        <v>36</v>
      </c>
      <c r="D143" s="1008" t="s">
        <v>36</v>
      </c>
      <c r="E143" s="1008" t="s">
        <v>36</v>
      </c>
      <c r="F143" s="1008" t="s">
        <v>36</v>
      </c>
      <c r="G143" s="1014" t="s">
        <v>36</v>
      </c>
      <c r="H143" s="1020" t="s">
        <v>36</v>
      </c>
      <c r="I143" s="1008" t="s">
        <v>36</v>
      </c>
      <c r="J143" s="1008" t="s">
        <v>36</v>
      </c>
      <c r="K143" s="1008" t="s">
        <v>36</v>
      </c>
      <c r="L143" s="1026" t="s">
        <v>36</v>
      </c>
      <c r="M143" s="1032" t="s">
        <v>36</v>
      </c>
      <c r="N143" s="1008" t="s">
        <v>36</v>
      </c>
      <c r="O143" s="1008" t="s">
        <v>36</v>
      </c>
      <c r="P143" s="1008" t="s">
        <v>36</v>
      </c>
      <c r="Q143" s="1014" t="s">
        <v>36</v>
      </c>
      <c r="R143" s="1020" t="s">
        <v>36</v>
      </c>
      <c r="S143" s="1008" t="s">
        <v>36</v>
      </c>
      <c r="T143" s="1008" t="s">
        <v>36</v>
      </c>
      <c r="U143" s="1008" t="s">
        <v>36</v>
      </c>
      <c r="V143" s="1008" t="s">
        <v>36</v>
      </c>
      <c r="W143" s="1008" t="s">
        <v>36</v>
      </c>
      <c r="X143" s="1008" t="s">
        <v>36</v>
      </c>
      <c r="Y143" s="1037" t="s">
        <v>36</v>
      </c>
      <c r="Z143" s="2054" t="s">
        <v>36</v>
      </c>
      <c r="AA143" s="1896"/>
      <c r="AB143" s="1896"/>
      <c r="AC143" s="1896"/>
      <c r="AD143" s="1896"/>
      <c r="AE143" s="1896"/>
      <c r="AF143" s="1896"/>
      <c r="AG143" s="1896"/>
      <c r="AH143" s="1896"/>
      <c r="AI143" s="1896"/>
      <c r="AJ143" s="1896"/>
      <c r="AK143" s="1896"/>
      <c r="AL143" s="1896"/>
      <c r="AM143" s="1896"/>
      <c r="AN143" s="1896"/>
      <c r="AO143" s="1896"/>
      <c r="AP143" s="1896"/>
      <c r="AQ143" s="1896"/>
      <c r="AR143" s="1896"/>
      <c r="AS143" s="1896"/>
      <c r="AT143" s="1896"/>
      <c r="AU143" s="1896"/>
      <c r="AV143" s="1896"/>
      <c r="AW143" s="1896"/>
      <c r="AX143" s="1896"/>
      <c r="AY143" s="634"/>
      <c r="AZ143" s="215"/>
      <c r="BA143" s="2314"/>
      <c r="BB143" s="159" t="s">
        <v>67</v>
      </c>
      <c r="BC143" s="1047" t="s">
        <v>36</v>
      </c>
      <c r="BD143" s="1066" t="s">
        <v>36</v>
      </c>
      <c r="BE143" s="1066" t="s">
        <v>36</v>
      </c>
      <c r="BF143" s="1066" t="s">
        <v>36</v>
      </c>
      <c r="BG143" s="1086" t="s">
        <v>36</v>
      </c>
      <c r="BH143" s="1106" t="s">
        <v>36</v>
      </c>
      <c r="BI143" s="1066" t="s">
        <v>36</v>
      </c>
      <c r="BJ143" s="1066" t="s">
        <v>36</v>
      </c>
      <c r="BK143" s="1066" t="s">
        <v>36</v>
      </c>
      <c r="BL143" s="1086" t="s">
        <v>36</v>
      </c>
      <c r="BM143" s="1106" t="s">
        <v>36</v>
      </c>
      <c r="BN143" s="1066" t="s">
        <v>36</v>
      </c>
      <c r="BO143" s="1066" t="s">
        <v>36</v>
      </c>
      <c r="BP143" s="1066" t="s">
        <v>36</v>
      </c>
      <c r="BQ143" s="1086" t="s">
        <v>36</v>
      </c>
      <c r="BR143" s="1106" t="s">
        <v>36</v>
      </c>
      <c r="BS143" s="1066" t="s">
        <v>36</v>
      </c>
      <c r="BT143" s="1066" t="s">
        <v>36</v>
      </c>
      <c r="BU143" s="1066" t="s">
        <v>36</v>
      </c>
      <c r="BV143" s="1066" t="s">
        <v>36</v>
      </c>
      <c r="BW143" s="1066" t="s">
        <v>36</v>
      </c>
      <c r="BX143" s="1066" t="s">
        <v>36</v>
      </c>
      <c r="BY143" s="1124" t="s">
        <v>36</v>
      </c>
      <c r="BZ143" s="1124" t="s">
        <v>36</v>
      </c>
      <c r="CA143" s="1987"/>
      <c r="CB143" s="1987"/>
      <c r="CC143" s="1987"/>
      <c r="CD143" s="1987"/>
      <c r="CE143" s="1987"/>
      <c r="CF143" s="1987"/>
      <c r="CG143" s="1987"/>
      <c r="CH143" s="1987"/>
      <c r="CI143" s="1987"/>
      <c r="CJ143" s="1987"/>
      <c r="CK143" s="1987"/>
      <c r="CL143" s="1987"/>
      <c r="CM143" s="1987"/>
      <c r="CN143" s="1987"/>
      <c r="CO143" s="1987"/>
      <c r="CP143" s="1987"/>
      <c r="CQ143" s="1987"/>
      <c r="CR143" s="1987"/>
      <c r="CS143" s="1987"/>
      <c r="CT143" s="1987"/>
      <c r="CU143" s="1987"/>
      <c r="CV143" s="1987"/>
      <c r="CW143" s="1987"/>
      <c r="CX143" s="1987"/>
      <c r="CY143" s="1987"/>
      <c r="CZ143" s="1987"/>
    </row>
    <row r="144" s="130" customFormat="true" ht="15" customHeight="true" x14ac:dyDescent="0.2">
      <c r="A144" s="2313" t="s">
        <v>107</v>
      </c>
      <c r="B144" s="252" t="s">
        <v>64</v>
      </c>
      <c r="C144" s="1002" t="s">
        <v>36</v>
      </c>
      <c r="D144" s="1008" t="s">
        <v>36</v>
      </c>
      <c r="E144" s="1008" t="s">
        <v>36</v>
      </c>
      <c r="F144" s="1008" t="s">
        <v>36</v>
      </c>
      <c r="G144" s="1014" t="s">
        <v>36</v>
      </c>
      <c r="H144" s="1020" t="s">
        <v>36</v>
      </c>
      <c r="I144" s="1008" t="s">
        <v>36</v>
      </c>
      <c r="J144" s="1008" t="s">
        <v>36</v>
      </c>
      <c r="K144" s="1008" t="s">
        <v>36</v>
      </c>
      <c r="L144" s="1026" t="s">
        <v>36</v>
      </c>
      <c r="M144" s="1032" t="s">
        <v>36</v>
      </c>
      <c r="N144" s="1008" t="s">
        <v>36</v>
      </c>
      <c r="O144" s="1008" t="s">
        <v>36</v>
      </c>
      <c r="P144" s="1008" t="s">
        <v>36</v>
      </c>
      <c r="Q144" s="1014" t="s">
        <v>36</v>
      </c>
      <c r="R144" s="1020" t="s">
        <v>36</v>
      </c>
      <c r="S144" s="1008" t="s">
        <v>36</v>
      </c>
      <c r="T144" s="1008" t="s">
        <v>36</v>
      </c>
      <c r="U144" s="1008" t="s">
        <v>36</v>
      </c>
      <c r="V144" s="1008" t="s">
        <v>36</v>
      </c>
      <c r="W144" s="1008" t="s">
        <v>36</v>
      </c>
      <c r="X144" s="1008" t="s">
        <v>36</v>
      </c>
      <c r="Y144" s="1037" t="s">
        <v>36</v>
      </c>
      <c r="Z144" s="2054" t="s">
        <v>36</v>
      </c>
      <c r="AA144" s="1896"/>
      <c r="AB144" s="1896"/>
      <c r="AC144" s="1896"/>
      <c r="AD144" s="1896"/>
      <c r="AE144" s="1896"/>
      <c r="AF144" s="1896"/>
      <c r="AG144" s="1896"/>
      <c r="AH144" s="1896"/>
      <c r="AI144" s="1896"/>
      <c r="AJ144" s="1896"/>
      <c r="AK144" s="1896"/>
      <c r="AL144" s="1896"/>
      <c r="AM144" s="1896"/>
      <c r="AN144" s="1896"/>
      <c r="AO144" s="1896"/>
      <c r="AP144" s="1896"/>
      <c r="AQ144" s="1896"/>
      <c r="AR144" s="1896"/>
      <c r="AS144" s="1896"/>
      <c r="AT144" s="1896"/>
      <c r="AU144" s="1896"/>
      <c r="AV144" s="1896"/>
      <c r="AW144" s="1896"/>
      <c r="AX144" s="1896"/>
      <c r="AY144" s="634"/>
      <c r="AZ144" s="215"/>
      <c r="BA144" s="2314" t="s">
        <v>107</v>
      </c>
      <c r="BB144" s="159" t="s">
        <v>64</v>
      </c>
      <c r="BC144" s="1047" t="s">
        <v>36</v>
      </c>
      <c r="BD144" s="1066" t="s">
        <v>36</v>
      </c>
      <c r="BE144" s="1066" t="s">
        <v>36</v>
      </c>
      <c r="BF144" s="1066" t="s">
        <v>36</v>
      </c>
      <c r="BG144" s="1086" t="s">
        <v>36</v>
      </c>
      <c r="BH144" s="1106" t="s">
        <v>36</v>
      </c>
      <c r="BI144" s="1066" t="s">
        <v>36</v>
      </c>
      <c r="BJ144" s="1066" t="s">
        <v>36</v>
      </c>
      <c r="BK144" s="1066" t="s">
        <v>36</v>
      </c>
      <c r="BL144" s="1086" t="s">
        <v>36</v>
      </c>
      <c r="BM144" s="1106" t="s">
        <v>36</v>
      </c>
      <c r="BN144" s="1066" t="s">
        <v>36</v>
      </c>
      <c r="BO144" s="1066" t="s">
        <v>36</v>
      </c>
      <c r="BP144" s="1066" t="s">
        <v>36</v>
      </c>
      <c r="BQ144" s="1086" t="s">
        <v>36</v>
      </c>
      <c r="BR144" s="1106" t="s">
        <v>36</v>
      </c>
      <c r="BS144" s="1066" t="s">
        <v>36</v>
      </c>
      <c r="BT144" s="1066" t="s">
        <v>36</v>
      </c>
      <c r="BU144" s="1066" t="s">
        <v>36</v>
      </c>
      <c r="BV144" s="1066" t="s">
        <v>36</v>
      </c>
      <c r="BW144" s="1066" t="s">
        <v>36</v>
      </c>
      <c r="BX144" s="1066" t="s">
        <v>36</v>
      </c>
      <c r="BY144" s="1124" t="s">
        <v>36</v>
      </c>
      <c r="BZ144" s="1124" t="s">
        <v>36</v>
      </c>
      <c r="CA144" s="1987"/>
      <c r="CB144" s="1987"/>
      <c r="CC144" s="1987"/>
      <c r="CD144" s="1987"/>
      <c r="CE144" s="1987"/>
      <c r="CF144" s="1987"/>
      <c r="CG144" s="1987"/>
      <c r="CH144" s="1987"/>
      <c r="CI144" s="1987"/>
      <c r="CJ144" s="1987"/>
      <c r="CK144" s="1987"/>
      <c r="CL144" s="1987"/>
      <c r="CM144" s="1987"/>
      <c r="CN144" s="1987"/>
      <c r="CO144" s="1987"/>
      <c r="CP144" s="1987"/>
      <c r="CQ144" s="1987"/>
      <c r="CR144" s="1987"/>
      <c r="CS144" s="1987"/>
      <c r="CT144" s="1987"/>
      <c r="CU144" s="1987"/>
      <c r="CV144" s="1987"/>
      <c r="CW144" s="1987"/>
      <c r="CX144" s="1987"/>
      <c r="CY144" s="1987"/>
      <c r="CZ144" s="1987"/>
    </row>
    <row r="145" s="130" customFormat="true" ht="15" customHeight="true" x14ac:dyDescent="0.2">
      <c r="A145" s="2313"/>
      <c r="B145" s="252" t="s">
        <v>65</v>
      </c>
      <c r="C145" s="1002" t="s">
        <v>36</v>
      </c>
      <c r="D145" s="1008" t="s">
        <v>36</v>
      </c>
      <c r="E145" s="1008" t="s">
        <v>36</v>
      </c>
      <c r="F145" s="1008" t="s">
        <v>36</v>
      </c>
      <c r="G145" s="1014" t="s">
        <v>36</v>
      </c>
      <c r="H145" s="1020" t="s">
        <v>36</v>
      </c>
      <c r="I145" s="1008" t="s">
        <v>36</v>
      </c>
      <c r="J145" s="1008" t="s">
        <v>36</v>
      </c>
      <c r="K145" s="1008" t="s">
        <v>36</v>
      </c>
      <c r="L145" s="1026" t="s">
        <v>36</v>
      </c>
      <c r="M145" s="1032" t="s">
        <v>36</v>
      </c>
      <c r="N145" s="1008" t="s">
        <v>36</v>
      </c>
      <c r="O145" s="1008" t="s">
        <v>36</v>
      </c>
      <c r="P145" s="1008" t="s">
        <v>36</v>
      </c>
      <c r="Q145" s="1014" t="s">
        <v>36</v>
      </c>
      <c r="R145" s="1020" t="s">
        <v>36</v>
      </c>
      <c r="S145" s="1008" t="s">
        <v>36</v>
      </c>
      <c r="T145" s="1008" t="s">
        <v>36</v>
      </c>
      <c r="U145" s="1008" t="s">
        <v>36</v>
      </c>
      <c r="V145" s="1008" t="s">
        <v>36</v>
      </c>
      <c r="W145" s="1008" t="s">
        <v>36</v>
      </c>
      <c r="X145" s="1008" t="s">
        <v>36</v>
      </c>
      <c r="Y145" s="1037" t="s">
        <v>36</v>
      </c>
      <c r="Z145" s="2054" t="s">
        <v>36</v>
      </c>
      <c r="AA145" s="1896"/>
      <c r="AB145" s="1896"/>
      <c r="AC145" s="1896"/>
      <c r="AD145" s="1896"/>
      <c r="AE145" s="1896"/>
      <c r="AF145" s="1896"/>
      <c r="AG145" s="1896"/>
      <c r="AH145" s="1896"/>
      <c r="AI145" s="1896"/>
      <c r="AJ145" s="1896"/>
      <c r="AK145" s="1896"/>
      <c r="AL145" s="1896"/>
      <c r="AM145" s="1896"/>
      <c r="AN145" s="1896"/>
      <c r="AO145" s="1896"/>
      <c r="AP145" s="1896"/>
      <c r="AQ145" s="1896"/>
      <c r="AR145" s="1896"/>
      <c r="AS145" s="1896"/>
      <c r="AT145" s="1896"/>
      <c r="AU145" s="1896"/>
      <c r="AV145" s="1896"/>
      <c r="AW145" s="1896"/>
      <c r="AX145" s="1896"/>
      <c r="AY145" s="634"/>
      <c r="AZ145" s="215"/>
      <c r="BA145" s="2314"/>
      <c r="BB145" s="159" t="s">
        <v>65</v>
      </c>
      <c r="BC145" s="1047" t="s">
        <v>36</v>
      </c>
      <c r="BD145" s="1066" t="s">
        <v>36</v>
      </c>
      <c r="BE145" s="1066" t="s">
        <v>36</v>
      </c>
      <c r="BF145" s="1066" t="s">
        <v>36</v>
      </c>
      <c r="BG145" s="1086" t="s">
        <v>36</v>
      </c>
      <c r="BH145" s="1106" t="s">
        <v>36</v>
      </c>
      <c r="BI145" s="1066" t="s">
        <v>36</v>
      </c>
      <c r="BJ145" s="1066" t="s">
        <v>36</v>
      </c>
      <c r="BK145" s="1066" t="s">
        <v>36</v>
      </c>
      <c r="BL145" s="1086" t="s">
        <v>36</v>
      </c>
      <c r="BM145" s="1106" t="s">
        <v>36</v>
      </c>
      <c r="BN145" s="1066" t="s">
        <v>36</v>
      </c>
      <c r="BO145" s="1066" t="s">
        <v>36</v>
      </c>
      <c r="BP145" s="1066" t="s">
        <v>36</v>
      </c>
      <c r="BQ145" s="1086" t="s">
        <v>36</v>
      </c>
      <c r="BR145" s="1106" t="s">
        <v>36</v>
      </c>
      <c r="BS145" s="1066" t="s">
        <v>36</v>
      </c>
      <c r="BT145" s="1066" t="s">
        <v>36</v>
      </c>
      <c r="BU145" s="1066" t="s">
        <v>36</v>
      </c>
      <c r="BV145" s="1066" t="s">
        <v>36</v>
      </c>
      <c r="BW145" s="1066" t="s">
        <v>36</v>
      </c>
      <c r="BX145" s="1066" t="s">
        <v>36</v>
      </c>
      <c r="BY145" s="1124" t="s">
        <v>36</v>
      </c>
      <c r="BZ145" s="1124" t="s">
        <v>36</v>
      </c>
      <c r="CA145" s="1987"/>
      <c r="CB145" s="1987"/>
      <c r="CC145" s="1987"/>
      <c r="CD145" s="1987"/>
      <c r="CE145" s="1987"/>
      <c r="CF145" s="1987"/>
      <c r="CG145" s="1987"/>
      <c r="CH145" s="1987"/>
      <c r="CI145" s="1987"/>
      <c r="CJ145" s="1987"/>
      <c r="CK145" s="1987"/>
      <c r="CL145" s="1987"/>
      <c r="CM145" s="1987"/>
      <c r="CN145" s="1987"/>
      <c r="CO145" s="1987"/>
      <c r="CP145" s="1987"/>
      <c r="CQ145" s="1987"/>
      <c r="CR145" s="1987"/>
      <c r="CS145" s="1987"/>
      <c r="CT145" s="1987"/>
      <c r="CU145" s="1987"/>
      <c r="CV145" s="1987"/>
      <c r="CW145" s="1987"/>
      <c r="CX145" s="1987"/>
      <c r="CY145" s="1987"/>
      <c r="CZ145" s="1987"/>
    </row>
    <row r="146" s="130" customFormat="true" ht="15" customHeight="true" x14ac:dyDescent="0.2">
      <c r="A146" s="2313"/>
      <c r="B146" s="252" t="s">
        <v>66</v>
      </c>
      <c r="C146" s="1002" t="s">
        <v>36</v>
      </c>
      <c r="D146" s="1008" t="s">
        <v>36</v>
      </c>
      <c r="E146" s="1008" t="s">
        <v>36</v>
      </c>
      <c r="F146" s="1008" t="s">
        <v>36</v>
      </c>
      <c r="G146" s="1014" t="s">
        <v>36</v>
      </c>
      <c r="H146" s="1020" t="s">
        <v>36</v>
      </c>
      <c r="I146" s="1008" t="s">
        <v>36</v>
      </c>
      <c r="J146" s="1008" t="s">
        <v>36</v>
      </c>
      <c r="K146" s="1008" t="s">
        <v>36</v>
      </c>
      <c r="L146" s="1026" t="s">
        <v>36</v>
      </c>
      <c r="M146" s="1032" t="s">
        <v>36</v>
      </c>
      <c r="N146" s="1008" t="s">
        <v>36</v>
      </c>
      <c r="O146" s="1008" t="s">
        <v>36</v>
      </c>
      <c r="P146" s="1008" t="s">
        <v>36</v>
      </c>
      <c r="Q146" s="1014" t="s">
        <v>36</v>
      </c>
      <c r="R146" s="1020" t="s">
        <v>36</v>
      </c>
      <c r="S146" s="1008" t="s">
        <v>36</v>
      </c>
      <c r="T146" s="1008" t="s">
        <v>36</v>
      </c>
      <c r="U146" s="1008" t="s">
        <v>36</v>
      </c>
      <c r="V146" s="1008" t="s">
        <v>36</v>
      </c>
      <c r="W146" s="1008" t="s">
        <v>36</v>
      </c>
      <c r="X146" s="1008" t="s">
        <v>36</v>
      </c>
      <c r="Y146" s="1037" t="s">
        <v>36</v>
      </c>
      <c r="Z146" s="2054" t="s">
        <v>36</v>
      </c>
      <c r="AA146" s="1896"/>
      <c r="AB146" s="1896"/>
      <c r="AC146" s="1896"/>
      <c r="AD146" s="1896"/>
      <c r="AE146" s="1896"/>
      <c r="AF146" s="1896"/>
      <c r="AG146" s="1896"/>
      <c r="AH146" s="1896"/>
      <c r="AI146" s="1896"/>
      <c r="AJ146" s="1896"/>
      <c r="AK146" s="1896"/>
      <c r="AL146" s="1896"/>
      <c r="AM146" s="1896"/>
      <c r="AN146" s="1896"/>
      <c r="AO146" s="1896"/>
      <c r="AP146" s="1896"/>
      <c r="AQ146" s="1896"/>
      <c r="AR146" s="1896"/>
      <c r="AS146" s="1896"/>
      <c r="AT146" s="1896"/>
      <c r="AU146" s="1896"/>
      <c r="AV146" s="1896"/>
      <c r="AW146" s="1896"/>
      <c r="AX146" s="1896"/>
      <c r="AY146" s="634"/>
      <c r="AZ146" s="215"/>
      <c r="BA146" s="2314"/>
      <c r="BB146" s="159" t="s">
        <v>66</v>
      </c>
      <c r="BC146" s="1047" t="s">
        <v>36</v>
      </c>
      <c r="BD146" s="1066" t="s">
        <v>36</v>
      </c>
      <c r="BE146" s="1066" t="s">
        <v>36</v>
      </c>
      <c r="BF146" s="1066" t="s">
        <v>36</v>
      </c>
      <c r="BG146" s="1086" t="s">
        <v>36</v>
      </c>
      <c r="BH146" s="1106" t="s">
        <v>36</v>
      </c>
      <c r="BI146" s="1066" t="s">
        <v>36</v>
      </c>
      <c r="BJ146" s="1066" t="s">
        <v>36</v>
      </c>
      <c r="BK146" s="1066" t="s">
        <v>36</v>
      </c>
      <c r="BL146" s="1086" t="s">
        <v>36</v>
      </c>
      <c r="BM146" s="1106" t="s">
        <v>36</v>
      </c>
      <c r="BN146" s="1066" t="s">
        <v>36</v>
      </c>
      <c r="BO146" s="1066" t="s">
        <v>36</v>
      </c>
      <c r="BP146" s="1066" t="s">
        <v>36</v>
      </c>
      <c r="BQ146" s="1086" t="s">
        <v>36</v>
      </c>
      <c r="BR146" s="1106" t="s">
        <v>36</v>
      </c>
      <c r="BS146" s="1066" t="s">
        <v>36</v>
      </c>
      <c r="BT146" s="1066" t="s">
        <v>36</v>
      </c>
      <c r="BU146" s="1066" t="s">
        <v>36</v>
      </c>
      <c r="BV146" s="1066" t="s">
        <v>36</v>
      </c>
      <c r="BW146" s="1066" t="s">
        <v>36</v>
      </c>
      <c r="BX146" s="1066" t="s">
        <v>36</v>
      </c>
      <c r="BY146" s="1124" t="s">
        <v>36</v>
      </c>
      <c r="BZ146" s="1124" t="s">
        <v>36</v>
      </c>
      <c r="CA146" s="1987"/>
      <c r="CB146" s="1987"/>
      <c r="CC146" s="1987"/>
      <c r="CD146" s="1987"/>
      <c r="CE146" s="1987"/>
      <c r="CF146" s="1987"/>
      <c r="CG146" s="1987"/>
      <c r="CH146" s="1987"/>
      <c r="CI146" s="1987"/>
      <c r="CJ146" s="1987"/>
      <c r="CK146" s="1987"/>
      <c r="CL146" s="1987"/>
      <c r="CM146" s="1987"/>
      <c r="CN146" s="1987"/>
      <c r="CO146" s="1987"/>
      <c r="CP146" s="1987"/>
      <c r="CQ146" s="1987"/>
      <c r="CR146" s="1987"/>
      <c r="CS146" s="1987"/>
      <c r="CT146" s="1987"/>
      <c r="CU146" s="1987"/>
      <c r="CV146" s="1987"/>
      <c r="CW146" s="1987"/>
      <c r="CX146" s="1987"/>
      <c r="CY146" s="1987"/>
      <c r="CZ146" s="1987"/>
    </row>
    <row r="147" s="130" customFormat="true" ht="15" customHeight="true" x14ac:dyDescent="0.2">
      <c r="A147" s="2313"/>
      <c r="B147" s="252" t="s">
        <v>67</v>
      </c>
      <c r="C147" s="1002" t="s">
        <v>36</v>
      </c>
      <c r="D147" s="1008" t="s">
        <v>36</v>
      </c>
      <c r="E147" s="1008" t="s">
        <v>36</v>
      </c>
      <c r="F147" s="1008" t="s">
        <v>36</v>
      </c>
      <c r="G147" s="1014" t="s">
        <v>36</v>
      </c>
      <c r="H147" s="1020" t="s">
        <v>36</v>
      </c>
      <c r="I147" s="1008" t="s">
        <v>36</v>
      </c>
      <c r="J147" s="1008" t="s">
        <v>36</v>
      </c>
      <c r="K147" s="1008" t="s">
        <v>36</v>
      </c>
      <c r="L147" s="1026" t="s">
        <v>36</v>
      </c>
      <c r="M147" s="1032" t="s">
        <v>36</v>
      </c>
      <c r="N147" s="1008" t="s">
        <v>36</v>
      </c>
      <c r="O147" s="1008" t="s">
        <v>36</v>
      </c>
      <c r="P147" s="1008" t="s">
        <v>36</v>
      </c>
      <c r="Q147" s="1014" t="s">
        <v>36</v>
      </c>
      <c r="R147" s="1020" t="s">
        <v>36</v>
      </c>
      <c r="S147" s="1008" t="s">
        <v>36</v>
      </c>
      <c r="T147" s="1008" t="s">
        <v>36</v>
      </c>
      <c r="U147" s="1008" t="s">
        <v>36</v>
      </c>
      <c r="V147" s="1008" t="s">
        <v>36</v>
      </c>
      <c r="W147" s="1008" t="s">
        <v>36</v>
      </c>
      <c r="X147" s="1008" t="s">
        <v>36</v>
      </c>
      <c r="Y147" s="1037" t="s">
        <v>36</v>
      </c>
      <c r="Z147" s="2054" t="s">
        <v>36</v>
      </c>
      <c r="AA147" s="1896"/>
      <c r="AB147" s="1896"/>
      <c r="AC147" s="1896"/>
      <c r="AD147" s="1896"/>
      <c r="AE147" s="1896"/>
      <c r="AF147" s="1896"/>
      <c r="AG147" s="1896"/>
      <c r="AH147" s="1896"/>
      <c r="AI147" s="1896"/>
      <c r="AJ147" s="1896"/>
      <c r="AK147" s="1896"/>
      <c r="AL147" s="1896"/>
      <c r="AM147" s="1896"/>
      <c r="AN147" s="1896"/>
      <c r="AO147" s="1896"/>
      <c r="AP147" s="1896"/>
      <c r="AQ147" s="1896"/>
      <c r="AR147" s="1896"/>
      <c r="AS147" s="1896"/>
      <c r="AT147" s="1896"/>
      <c r="AU147" s="1896"/>
      <c r="AV147" s="1896"/>
      <c r="AW147" s="1896"/>
      <c r="AX147" s="1896"/>
      <c r="AY147" s="634"/>
      <c r="AZ147" s="215"/>
      <c r="BA147" s="2314"/>
      <c r="BB147" s="159" t="s">
        <v>67</v>
      </c>
      <c r="BC147" s="1047" t="s">
        <v>36</v>
      </c>
      <c r="BD147" s="1066" t="s">
        <v>36</v>
      </c>
      <c r="BE147" s="1066" t="s">
        <v>36</v>
      </c>
      <c r="BF147" s="1066" t="s">
        <v>36</v>
      </c>
      <c r="BG147" s="1086" t="s">
        <v>36</v>
      </c>
      <c r="BH147" s="1106" t="s">
        <v>36</v>
      </c>
      <c r="BI147" s="1066" t="s">
        <v>36</v>
      </c>
      <c r="BJ147" s="1066" t="s">
        <v>36</v>
      </c>
      <c r="BK147" s="1066" t="s">
        <v>36</v>
      </c>
      <c r="BL147" s="1086" t="s">
        <v>36</v>
      </c>
      <c r="BM147" s="1106" t="s">
        <v>36</v>
      </c>
      <c r="BN147" s="1066" t="s">
        <v>36</v>
      </c>
      <c r="BO147" s="1066" t="s">
        <v>36</v>
      </c>
      <c r="BP147" s="1066" t="s">
        <v>36</v>
      </c>
      <c r="BQ147" s="1086" t="s">
        <v>36</v>
      </c>
      <c r="BR147" s="1106" t="s">
        <v>36</v>
      </c>
      <c r="BS147" s="1066" t="s">
        <v>36</v>
      </c>
      <c r="BT147" s="1066" t="s">
        <v>36</v>
      </c>
      <c r="BU147" s="1066" t="s">
        <v>36</v>
      </c>
      <c r="BV147" s="1066" t="s">
        <v>36</v>
      </c>
      <c r="BW147" s="1066" t="s">
        <v>36</v>
      </c>
      <c r="BX147" s="1066" t="s">
        <v>36</v>
      </c>
      <c r="BY147" s="1124" t="s">
        <v>36</v>
      </c>
      <c r="BZ147" s="1124" t="s">
        <v>36</v>
      </c>
      <c r="CA147" s="1987"/>
      <c r="CB147" s="1987"/>
      <c r="CC147" s="1987"/>
      <c r="CD147" s="1987"/>
      <c r="CE147" s="1987"/>
      <c r="CF147" s="1987"/>
      <c r="CG147" s="1987"/>
      <c r="CH147" s="1987"/>
      <c r="CI147" s="1987"/>
      <c r="CJ147" s="1987"/>
      <c r="CK147" s="1987"/>
      <c r="CL147" s="1987"/>
      <c r="CM147" s="1987"/>
      <c r="CN147" s="1987"/>
      <c r="CO147" s="1987"/>
      <c r="CP147" s="1987"/>
      <c r="CQ147" s="1987"/>
      <c r="CR147" s="1987"/>
      <c r="CS147" s="1987"/>
      <c r="CT147" s="1987"/>
      <c r="CU147" s="1987"/>
      <c r="CV147" s="1987"/>
      <c r="CW147" s="1987"/>
      <c r="CX147" s="1987"/>
      <c r="CY147" s="1987"/>
      <c r="CZ147" s="1987"/>
    </row>
    <row r="148" s="130" customFormat="true" ht="15" customHeight="true" x14ac:dyDescent="0.2">
      <c r="A148" s="2313" t="s">
        <v>108</v>
      </c>
      <c r="B148" s="252" t="s">
        <v>50</v>
      </c>
      <c r="C148" s="1002" t="s">
        <v>36</v>
      </c>
      <c r="D148" s="1008" t="s">
        <v>36</v>
      </c>
      <c r="E148" s="1008" t="s">
        <v>36</v>
      </c>
      <c r="F148" s="1008" t="s">
        <v>36</v>
      </c>
      <c r="G148" s="1014" t="s">
        <v>36</v>
      </c>
      <c r="H148" s="1020" t="s">
        <v>36</v>
      </c>
      <c r="I148" s="1008" t="s">
        <v>36</v>
      </c>
      <c r="J148" s="1008" t="s">
        <v>36</v>
      </c>
      <c r="K148" s="1008" t="s">
        <v>36</v>
      </c>
      <c r="L148" s="1026" t="s">
        <v>36</v>
      </c>
      <c r="M148" s="1032" t="s">
        <v>36</v>
      </c>
      <c r="N148" s="1008" t="s">
        <v>36</v>
      </c>
      <c r="O148" s="1008" t="s">
        <v>36</v>
      </c>
      <c r="P148" s="1008" t="s">
        <v>36</v>
      </c>
      <c r="Q148" s="1014" t="s">
        <v>36</v>
      </c>
      <c r="R148" s="1020" t="s">
        <v>36</v>
      </c>
      <c r="S148" s="1008" t="s">
        <v>36</v>
      </c>
      <c r="T148" s="1008" t="s">
        <v>36</v>
      </c>
      <c r="U148" s="1008" t="s">
        <v>36</v>
      </c>
      <c r="V148" s="1008" t="s">
        <v>36</v>
      </c>
      <c r="W148" s="1008" t="s">
        <v>36</v>
      </c>
      <c r="X148" s="1008" t="s">
        <v>36</v>
      </c>
      <c r="Y148" s="1037" t="s">
        <v>36</v>
      </c>
      <c r="Z148" s="2054" t="s">
        <v>36</v>
      </c>
      <c r="AA148" s="1896"/>
      <c r="AB148" s="1896"/>
      <c r="AC148" s="1896"/>
      <c r="AD148" s="1896"/>
      <c r="AE148" s="1896"/>
      <c r="AF148" s="1896"/>
      <c r="AG148" s="1896"/>
      <c r="AH148" s="1896"/>
      <c r="AI148" s="1896"/>
      <c r="AJ148" s="1896"/>
      <c r="AK148" s="1896"/>
      <c r="AL148" s="1896"/>
      <c r="AM148" s="1896"/>
      <c r="AN148" s="1896"/>
      <c r="AO148" s="1896"/>
      <c r="AP148" s="1896"/>
      <c r="AQ148" s="1896"/>
      <c r="AR148" s="1896"/>
      <c r="AS148" s="1896"/>
      <c r="AT148" s="1896"/>
      <c r="AU148" s="1896"/>
      <c r="AV148" s="1896"/>
      <c r="AW148" s="1896"/>
      <c r="AX148" s="1896"/>
      <c r="AY148" s="634"/>
      <c r="AZ148" s="215"/>
      <c r="BA148" s="2314" t="s">
        <v>108</v>
      </c>
      <c r="BB148" s="159" t="s">
        <v>50</v>
      </c>
      <c r="BC148" s="1047" t="s">
        <v>36</v>
      </c>
      <c r="BD148" s="1066" t="s">
        <v>36</v>
      </c>
      <c r="BE148" s="1066" t="s">
        <v>36</v>
      </c>
      <c r="BF148" s="1066" t="s">
        <v>36</v>
      </c>
      <c r="BG148" s="1086" t="s">
        <v>36</v>
      </c>
      <c r="BH148" s="1106" t="s">
        <v>36</v>
      </c>
      <c r="BI148" s="1066" t="s">
        <v>36</v>
      </c>
      <c r="BJ148" s="1066" t="s">
        <v>36</v>
      </c>
      <c r="BK148" s="1066" t="s">
        <v>36</v>
      </c>
      <c r="BL148" s="1086" t="s">
        <v>36</v>
      </c>
      <c r="BM148" s="1106" t="s">
        <v>36</v>
      </c>
      <c r="BN148" s="1066" t="s">
        <v>36</v>
      </c>
      <c r="BO148" s="1066" t="s">
        <v>36</v>
      </c>
      <c r="BP148" s="1066" t="s">
        <v>36</v>
      </c>
      <c r="BQ148" s="1086" t="s">
        <v>36</v>
      </c>
      <c r="BR148" s="1106" t="s">
        <v>36</v>
      </c>
      <c r="BS148" s="1066" t="s">
        <v>36</v>
      </c>
      <c r="BT148" s="1066" t="s">
        <v>36</v>
      </c>
      <c r="BU148" s="1066" t="s">
        <v>36</v>
      </c>
      <c r="BV148" s="1066" t="s">
        <v>36</v>
      </c>
      <c r="BW148" s="1066" t="s">
        <v>36</v>
      </c>
      <c r="BX148" s="1066" t="s">
        <v>36</v>
      </c>
      <c r="BY148" s="1124" t="s">
        <v>36</v>
      </c>
      <c r="BZ148" s="1124" t="s">
        <v>36</v>
      </c>
      <c r="CA148" s="1987"/>
      <c r="CB148" s="1987"/>
      <c r="CC148" s="1987"/>
      <c r="CD148" s="1987"/>
      <c r="CE148" s="1987"/>
      <c r="CF148" s="1987"/>
      <c r="CG148" s="1987"/>
      <c r="CH148" s="1987"/>
      <c r="CI148" s="1987"/>
      <c r="CJ148" s="1987"/>
      <c r="CK148" s="1987"/>
      <c r="CL148" s="1987"/>
      <c r="CM148" s="1987"/>
      <c r="CN148" s="1987"/>
      <c r="CO148" s="1987"/>
      <c r="CP148" s="1987"/>
      <c r="CQ148" s="1987"/>
      <c r="CR148" s="1987"/>
      <c r="CS148" s="1987"/>
      <c r="CT148" s="1987"/>
      <c r="CU148" s="1987"/>
      <c r="CV148" s="1987"/>
      <c r="CW148" s="1987"/>
      <c r="CX148" s="1987"/>
      <c r="CY148" s="1987"/>
      <c r="CZ148" s="1987"/>
    </row>
    <row r="149" s="130" customFormat="true" ht="15" customHeight="true" x14ac:dyDescent="0.2">
      <c r="A149" s="2313"/>
      <c r="B149" s="252" t="s">
        <v>49</v>
      </c>
      <c r="C149" s="1002" t="s">
        <v>36</v>
      </c>
      <c r="D149" s="1008" t="s">
        <v>36</v>
      </c>
      <c r="E149" s="1008" t="s">
        <v>36</v>
      </c>
      <c r="F149" s="1008" t="s">
        <v>36</v>
      </c>
      <c r="G149" s="1014" t="s">
        <v>36</v>
      </c>
      <c r="H149" s="1020" t="s">
        <v>36</v>
      </c>
      <c r="I149" s="1008" t="s">
        <v>36</v>
      </c>
      <c r="J149" s="1008" t="s">
        <v>36</v>
      </c>
      <c r="K149" s="1008" t="s">
        <v>36</v>
      </c>
      <c r="L149" s="1026" t="s">
        <v>36</v>
      </c>
      <c r="M149" s="1032" t="s">
        <v>36</v>
      </c>
      <c r="N149" s="1008" t="s">
        <v>36</v>
      </c>
      <c r="O149" s="1008" t="s">
        <v>36</v>
      </c>
      <c r="P149" s="1008" t="s">
        <v>36</v>
      </c>
      <c r="Q149" s="1014" t="s">
        <v>36</v>
      </c>
      <c r="R149" s="1020" t="s">
        <v>36</v>
      </c>
      <c r="S149" s="1008" t="s">
        <v>36</v>
      </c>
      <c r="T149" s="1008" t="s">
        <v>36</v>
      </c>
      <c r="U149" s="1008" t="s">
        <v>36</v>
      </c>
      <c r="V149" s="1008" t="s">
        <v>36</v>
      </c>
      <c r="W149" s="1008" t="s">
        <v>36</v>
      </c>
      <c r="X149" s="1008" t="s">
        <v>36</v>
      </c>
      <c r="Y149" s="1037" t="s">
        <v>36</v>
      </c>
      <c r="Z149" s="2054" t="s">
        <v>36</v>
      </c>
      <c r="AA149" s="1896"/>
      <c r="AB149" s="1896"/>
      <c r="AC149" s="1896"/>
      <c r="AD149" s="1896"/>
      <c r="AE149" s="1896"/>
      <c r="AF149" s="1896"/>
      <c r="AG149" s="1896"/>
      <c r="AH149" s="1896"/>
      <c r="AI149" s="1896"/>
      <c r="AJ149" s="1896"/>
      <c r="AK149" s="1896"/>
      <c r="AL149" s="1896"/>
      <c r="AM149" s="1896"/>
      <c r="AN149" s="1896"/>
      <c r="AO149" s="1896"/>
      <c r="AP149" s="1896"/>
      <c r="AQ149" s="1896"/>
      <c r="AR149" s="1896"/>
      <c r="AS149" s="1896"/>
      <c r="AT149" s="1896"/>
      <c r="AU149" s="1896"/>
      <c r="AV149" s="1896"/>
      <c r="AW149" s="1896"/>
      <c r="AX149" s="1896"/>
      <c r="AY149" s="634"/>
      <c r="AZ149" s="215"/>
      <c r="BA149" s="2314"/>
      <c r="BB149" s="159" t="s">
        <v>49</v>
      </c>
      <c r="BC149" s="1047" t="s">
        <v>36</v>
      </c>
      <c r="BD149" s="1066" t="s">
        <v>36</v>
      </c>
      <c r="BE149" s="1066" t="s">
        <v>36</v>
      </c>
      <c r="BF149" s="1066" t="s">
        <v>36</v>
      </c>
      <c r="BG149" s="1086" t="s">
        <v>36</v>
      </c>
      <c r="BH149" s="1106" t="s">
        <v>36</v>
      </c>
      <c r="BI149" s="1066" t="s">
        <v>36</v>
      </c>
      <c r="BJ149" s="1066" t="s">
        <v>36</v>
      </c>
      <c r="BK149" s="1066" t="s">
        <v>36</v>
      </c>
      <c r="BL149" s="1086" t="s">
        <v>36</v>
      </c>
      <c r="BM149" s="1106" t="s">
        <v>36</v>
      </c>
      <c r="BN149" s="1066" t="s">
        <v>36</v>
      </c>
      <c r="BO149" s="1066" t="s">
        <v>36</v>
      </c>
      <c r="BP149" s="1066" t="s">
        <v>36</v>
      </c>
      <c r="BQ149" s="1086" t="s">
        <v>36</v>
      </c>
      <c r="BR149" s="1106" t="s">
        <v>36</v>
      </c>
      <c r="BS149" s="1066" t="s">
        <v>36</v>
      </c>
      <c r="BT149" s="1066" t="s">
        <v>36</v>
      </c>
      <c r="BU149" s="1066" t="s">
        <v>36</v>
      </c>
      <c r="BV149" s="1066" t="s">
        <v>36</v>
      </c>
      <c r="BW149" s="1066" t="s">
        <v>36</v>
      </c>
      <c r="BX149" s="1066" t="s">
        <v>36</v>
      </c>
      <c r="BY149" s="1124" t="s">
        <v>36</v>
      </c>
      <c r="BZ149" s="1124" t="s">
        <v>36</v>
      </c>
      <c r="CA149" s="1987"/>
      <c r="CB149" s="1987"/>
      <c r="CC149" s="1987"/>
      <c r="CD149" s="1987"/>
      <c r="CE149" s="1987"/>
      <c r="CF149" s="1987"/>
      <c r="CG149" s="1987"/>
      <c r="CH149" s="1987"/>
      <c r="CI149" s="1987"/>
      <c r="CJ149" s="1987"/>
      <c r="CK149" s="1987"/>
      <c r="CL149" s="1987"/>
      <c r="CM149" s="1987"/>
      <c r="CN149" s="1987"/>
      <c r="CO149" s="1987"/>
      <c r="CP149" s="1987"/>
      <c r="CQ149" s="1987"/>
      <c r="CR149" s="1987"/>
      <c r="CS149" s="1987"/>
      <c r="CT149" s="1987"/>
      <c r="CU149" s="1987"/>
      <c r="CV149" s="1987"/>
      <c r="CW149" s="1987"/>
      <c r="CX149" s="1987"/>
      <c r="CY149" s="1987"/>
      <c r="CZ149" s="1987"/>
    </row>
    <row r="150" s="130" customFormat="true" ht="15" customHeight="true" x14ac:dyDescent="0.2">
      <c r="A150" s="2313"/>
      <c r="B150" s="252" t="s">
        <v>110</v>
      </c>
      <c r="C150" s="1002" t="s">
        <v>36</v>
      </c>
      <c r="D150" s="1008" t="s">
        <v>36</v>
      </c>
      <c r="E150" s="1008" t="s">
        <v>36</v>
      </c>
      <c r="F150" s="1008" t="s">
        <v>36</v>
      </c>
      <c r="G150" s="1014" t="s">
        <v>36</v>
      </c>
      <c r="H150" s="1020" t="s">
        <v>36</v>
      </c>
      <c r="I150" s="1008" t="s">
        <v>36</v>
      </c>
      <c r="J150" s="1008" t="s">
        <v>36</v>
      </c>
      <c r="K150" s="1008" t="s">
        <v>36</v>
      </c>
      <c r="L150" s="1026" t="s">
        <v>36</v>
      </c>
      <c r="M150" s="1032" t="s">
        <v>36</v>
      </c>
      <c r="N150" s="1008" t="s">
        <v>36</v>
      </c>
      <c r="O150" s="1008" t="s">
        <v>36</v>
      </c>
      <c r="P150" s="1008" t="s">
        <v>36</v>
      </c>
      <c r="Q150" s="1014" t="s">
        <v>36</v>
      </c>
      <c r="R150" s="1020" t="s">
        <v>36</v>
      </c>
      <c r="S150" s="1008" t="s">
        <v>36</v>
      </c>
      <c r="T150" s="1008" t="s">
        <v>36</v>
      </c>
      <c r="U150" s="1008" t="s">
        <v>36</v>
      </c>
      <c r="V150" s="1008" t="s">
        <v>36</v>
      </c>
      <c r="W150" s="1008" t="s">
        <v>36</v>
      </c>
      <c r="X150" s="1008" t="s">
        <v>36</v>
      </c>
      <c r="Y150" s="1037" t="s">
        <v>36</v>
      </c>
      <c r="Z150" s="2054" t="s">
        <v>36</v>
      </c>
      <c r="AA150" s="1896"/>
      <c r="AB150" s="1896"/>
      <c r="AC150" s="1896"/>
      <c r="AD150" s="1896"/>
      <c r="AE150" s="1896"/>
      <c r="AF150" s="1896"/>
      <c r="AG150" s="1896"/>
      <c r="AH150" s="1896"/>
      <c r="AI150" s="1896"/>
      <c r="AJ150" s="1896"/>
      <c r="AK150" s="1896"/>
      <c r="AL150" s="1896"/>
      <c r="AM150" s="1896"/>
      <c r="AN150" s="1896"/>
      <c r="AO150" s="1896"/>
      <c r="AP150" s="1896"/>
      <c r="AQ150" s="1896"/>
      <c r="AR150" s="1896"/>
      <c r="AS150" s="1896"/>
      <c r="AT150" s="1896"/>
      <c r="AU150" s="1896"/>
      <c r="AV150" s="1896"/>
      <c r="AW150" s="1896"/>
      <c r="AX150" s="1896"/>
      <c r="AY150" s="634"/>
      <c r="AZ150" s="215"/>
      <c r="BA150" s="2314"/>
      <c r="BB150" s="159" t="s">
        <v>110</v>
      </c>
      <c r="BC150" s="1047" t="s">
        <v>36</v>
      </c>
      <c r="BD150" s="1066" t="s">
        <v>36</v>
      </c>
      <c r="BE150" s="1066" t="s">
        <v>36</v>
      </c>
      <c r="BF150" s="1066" t="s">
        <v>36</v>
      </c>
      <c r="BG150" s="1086" t="s">
        <v>36</v>
      </c>
      <c r="BH150" s="1106" t="s">
        <v>36</v>
      </c>
      <c r="BI150" s="1066" t="s">
        <v>36</v>
      </c>
      <c r="BJ150" s="1066" t="s">
        <v>36</v>
      </c>
      <c r="BK150" s="1066" t="s">
        <v>36</v>
      </c>
      <c r="BL150" s="1086" t="s">
        <v>36</v>
      </c>
      <c r="BM150" s="1106" t="s">
        <v>36</v>
      </c>
      <c r="BN150" s="1066" t="s">
        <v>36</v>
      </c>
      <c r="BO150" s="1066" t="s">
        <v>36</v>
      </c>
      <c r="BP150" s="1066" t="s">
        <v>36</v>
      </c>
      <c r="BQ150" s="1086" t="s">
        <v>36</v>
      </c>
      <c r="BR150" s="1106" t="s">
        <v>36</v>
      </c>
      <c r="BS150" s="1066" t="s">
        <v>36</v>
      </c>
      <c r="BT150" s="1066" t="s">
        <v>36</v>
      </c>
      <c r="BU150" s="1066" t="s">
        <v>36</v>
      </c>
      <c r="BV150" s="1066" t="s">
        <v>36</v>
      </c>
      <c r="BW150" s="1066" t="s">
        <v>36</v>
      </c>
      <c r="BX150" s="1066" t="s">
        <v>36</v>
      </c>
      <c r="BY150" s="1124" t="s">
        <v>36</v>
      </c>
      <c r="BZ150" s="1124" t="s">
        <v>36</v>
      </c>
      <c r="CA150" s="1987"/>
      <c r="CB150" s="1987"/>
      <c r="CC150" s="1987"/>
      <c r="CD150" s="1987"/>
      <c r="CE150" s="1987"/>
      <c r="CF150" s="1987"/>
      <c r="CG150" s="1987"/>
      <c r="CH150" s="1987"/>
      <c r="CI150" s="1987"/>
      <c r="CJ150" s="1987"/>
      <c r="CK150" s="1987"/>
      <c r="CL150" s="1987"/>
      <c r="CM150" s="1987"/>
      <c r="CN150" s="1987"/>
      <c r="CO150" s="1987"/>
      <c r="CP150" s="1987"/>
      <c r="CQ150" s="1987"/>
      <c r="CR150" s="1987"/>
      <c r="CS150" s="1987"/>
      <c r="CT150" s="1987"/>
      <c r="CU150" s="1987"/>
      <c r="CV150" s="1987"/>
      <c r="CW150" s="1987"/>
      <c r="CX150" s="1987"/>
      <c r="CY150" s="1987"/>
      <c r="CZ150" s="1987"/>
    </row>
    <row r="151" s="130" customFormat="true" ht="15" customHeight="true" x14ac:dyDescent="0.2">
      <c r="A151" s="2313" t="s">
        <v>109</v>
      </c>
      <c r="B151" s="252" t="s">
        <v>50</v>
      </c>
      <c r="C151" s="1002" t="s">
        <v>36</v>
      </c>
      <c r="D151" s="1008" t="s">
        <v>36</v>
      </c>
      <c r="E151" s="1008" t="s">
        <v>36</v>
      </c>
      <c r="F151" s="1008" t="s">
        <v>36</v>
      </c>
      <c r="G151" s="1014" t="s">
        <v>36</v>
      </c>
      <c r="H151" s="1020" t="s">
        <v>36</v>
      </c>
      <c r="I151" s="1008" t="s">
        <v>36</v>
      </c>
      <c r="J151" s="1008" t="s">
        <v>36</v>
      </c>
      <c r="K151" s="1008" t="s">
        <v>36</v>
      </c>
      <c r="L151" s="1026" t="s">
        <v>36</v>
      </c>
      <c r="M151" s="1032" t="s">
        <v>36</v>
      </c>
      <c r="N151" s="1008" t="s">
        <v>36</v>
      </c>
      <c r="O151" s="1008" t="s">
        <v>36</v>
      </c>
      <c r="P151" s="1008" t="s">
        <v>36</v>
      </c>
      <c r="Q151" s="1014" t="s">
        <v>36</v>
      </c>
      <c r="R151" s="1020" t="s">
        <v>36</v>
      </c>
      <c r="S151" s="1008" t="s">
        <v>36</v>
      </c>
      <c r="T151" s="1008" t="s">
        <v>36</v>
      </c>
      <c r="U151" s="1008" t="s">
        <v>36</v>
      </c>
      <c r="V151" s="1008" t="s">
        <v>36</v>
      </c>
      <c r="W151" s="1008" t="s">
        <v>36</v>
      </c>
      <c r="X151" s="1008" t="s">
        <v>36</v>
      </c>
      <c r="Y151" s="1037" t="s">
        <v>36</v>
      </c>
      <c r="Z151" s="2054" t="s">
        <v>36</v>
      </c>
      <c r="AA151" s="1896"/>
      <c r="AB151" s="1896"/>
      <c r="AC151" s="1896"/>
      <c r="AD151" s="1896"/>
      <c r="AE151" s="1896"/>
      <c r="AF151" s="1896"/>
      <c r="AG151" s="1896"/>
      <c r="AH151" s="1896"/>
      <c r="AI151" s="1896"/>
      <c r="AJ151" s="1896"/>
      <c r="AK151" s="1896"/>
      <c r="AL151" s="1896"/>
      <c r="AM151" s="1896"/>
      <c r="AN151" s="1896"/>
      <c r="AO151" s="1896"/>
      <c r="AP151" s="1896"/>
      <c r="AQ151" s="1896"/>
      <c r="AR151" s="1896"/>
      <c r="AS151" s="1896"/>
      <c r="AT151" s="1896"/>
      <c r="AU151" s="1896"/>
      <c r="AV151" s="1896"/>
      <c r="AW151" s="1896"/>
      <c r="AX151" s="1896"/>
      <c r="AY151" s="634"/>
      <c r="AZ151" s="215"/>
      <c r="BA151" s="2314" t="s">
        <v>109</v>
      </c>
      <c r="BB151" s="159" t="s">
        <v>50</v>
      </c>
      <c r="BC151" s="1047" t="s">
        <v>36</v>
      </c>
      <c r="BD151" s="1066" t="s">
        <v>36</v>
      </c>
      <c r="BE151" s="1066" t="s">
        <v>36</v>
      </c>
      <c r="BF151" s="1066" t="s">
        <v>36</v>
      </c>
      <c r="BG151" s="1086" t="s">
        <v>36</v>
      </c>
      <c r="BH151" s="1106" t="s">
        <v>36</v>
      </c>
      <c r="BI151" s="1066" t="s">
        <v>36</v>
      </c>
      <c r="BJ151" s="1066" t="s">
        <v>36</v>
      </c>
      <c r="BK151" s="1066" t="s">
        <v>36</v>
      </c>
      <c r="BL151" s="1086" t="s">
        <v>36</v>
      </c>
      <c r="BM151" s="1106" t="s">
        <v>36</v>
      </c>
      <c r="BN151" s="1066" t="s">
        <v>36</v>
      </c>
      <c r="BO151" s="1066" t="s">
        <v>36</v>
      </c>
      <c r="BP151" s="1066" t="s">
        <v>36</v>
      </c>
      <c r="BQ151" s="1086" t="s">
        <v>36</v>
      </c>
      <c r="BR151" s="1106" t="s">
        <v>36</v>
      </c>
      <c r="BS151" s="1066" t="s">
        <v>36</v>
      </c>
      <c r="BT151" s="1066" t="s">
        <v>36</v>
      </c>
      <c r="BU151" s="1066" t="s">
        <v>36</v>
      </c>
      <c r="BV151" s="1066" t="s">
        <v>36</v>
      </c>
      <c r="BW151" s="1066" t="s">
        <v>36</v>
      </c>
      <c r="BX151" s="1066" t="s">
        <v>36</v>
      </c>
      <c r="BY151" s="1124" t="s">
        <v>36</v>
      </c>
      <c r="BZ151" s="1124" t="s">
        <v>36</v>
      </c>
      <c r="CA151" s="1987"/>
      <c r="CB151" s="1987"/>
      <c r="CC151" s="1987"/>
      <c r="CD151" s="1987"/>
      <c r="CE151" s="1987"/>
      <c r="CF151" s="1987"/>
      <c r="CG151" s="1987"/>
      <c r="CH151" s="1987"/>
      <c r="CI151" s="1987"/>
      <c r="CJ151" s="1987"/>
      <c r="CK151" s="1987"/>
      <c r="CL151" s="1987"/>
      <c r="CM151" s="1987"/>
      <c r="CN151" s="1987"/>
      <c r="CO151" s="1987"/>
      <c r="CP151" s="1987"/>
      <c r="CQ151" s="1987"/>
      <c r="CR151" s="1987"/>
      <c r="CS151" s="1987"/>
      <c r="CT151" s="1987"/>
      <c r="CU151" s="1987"/>
      <c r="CV151" s="1987"/>
      <c r="CW151" s="1987"/>
      <c r="CX151" s="1987"/>
      <c r="CY151" s="1987"/>
      <c r="CZ151" s="1987"/>
    </row>
    <row r="152" s="130" customFormat="true" ht="15" customHeight="true" x14ac:dyDescent="0.2">
      <c r="A152" s="2439"/>
      <c r="B152" s="253" t="s">
        <v>49</v>
      </c>
      <c r="C152" s="1420" t="s">
        <v>36</v>
      </c>
      <c r="D152" s="1430" t="s">
        <v>36</v>
      </c>
      <c r="E152" s="1430" t="s">
        <v>36</v>
      </c>
      <c r="F152" s="1430" t="s">
        <v>36</v>
      </c>
      <c r="G152" s="1440" t="s">
        <v>36</v>
      </c>
      <c r="H152" s="1450" t="s">
        <v>36</v>
      </c>
      <c r="I152" s="1430" t="s">
        <v>36</v>
      </c>
      <c r="J152" s="1430" t="s">
        <v>36</v>
      </c>
      <c r="K152" s="1430" t="s">
        <v>36</v>
      </c>
      <c r="L152" s="1460" t="s">
        <v>36</v>
      </c>
      <c r="M152" s="1465" t="s">
        <v>36</v>
      </c>
      <c r="N152" s="1430" t="s">
        <v>36</v>
      </c>
      <c r="O152" s="1430" t="s">
        <v>36</v>
      </c>
      <c r="P152" s="1430" t="s">
        <v>36</v>
      </c>
      <c r="Q152" s="1440" t="s">
        <v>36</v>
      </c>
      <c r="R152" s="1450" t="s">
        <v>36</v>
      </c>
      <c r="S152" s="1430" t="s">
        <v>36</v>
      </c>
      <c r="T152" s="1430" t="s">
        <v>36</v>
      </c>
      <c r="U152" s="1430" t="s">
        <v>36</v>
      </c>
      <c r="V152" s="1430" t="s">
        <v>36</v>
      </c>
      <c r="W152" s="1430" t="s">
        <v>36</v>
      </c>
      <c r="X152" s="1430" t="s">
        <v>36</v>
      </c>
      <c r="Y152" s="1475" t="s">
        <v>36</v>
      </c>
      <c r="Z152" s="2055" t="s">
        <v>36</v>
      </c>
      <c r="AA152" s="2075"/>
      <c r="AB152" s="2075"/>
      <c r="AC152" s="2075"/>
      <c r="AD152" s="2075"/>
      <c r="AE152" s="2075"/>
      <c r="AF152" s="2075"/>
      <c r="AG152" s="2075"/>
      <c r="AH152" s="2075"/>
      <c r="AI152" s="2075"/>
      <c r="AJ152" s="2075"/>
      <c r="AK152" s="2075"/>
      <c r="AL152" s="2075"/>
      <c r="AM152" s="2075"/>
      <c r="AN152" s="2075"/>
      <c r="AO152" s="2075"/>
      <c r="AP152" s="2075"/>
      <c r="AQ152" s="2075"/>
      <c r="AR152" s="2075"/>
      <c r="AS152" s="2075"/>
      <c r="AT152" s="2075"/>
      <c r="AU152" s="2075"/>
      <c r="AV152" s="2075"/>
      <c r="AW152" s="2075"/>
      <c r="AX152" s="2075"/>
      <c r="AY152" s="635"/>
      <c r="AZ152" s="215"/>
      <c r="BA152" s="2316"/>
      <c r="BB152" s="235" t="s">
        <v>49</v>
      </c>
      <c r="BC152" s="1048" t="s">
        <v>36</v>
      </c>
      <c r="BD152" s="1067" t="s">
        <v>36</v>
      </c>
      <c r="BE152" s="1067" t="s">
        <v>36</v>
      </c>
      <c r="BF152" s="1067" t="s">
        <v>36</v>
      </c>
      <c r="BG152" s="1087" t="s">
        <v>36</v>
      </c>
      <c r="BH152" s="1107" t="s">
        <v>36</v>
      </c>
      <c r="BI152" s="1067" t="s">
        <v>36</v>
      </c>
      <c r="BJ152" s="1067" t="s">
        <v>36</v>
      </c>
      <c r="BK152" s="1067" t="s">
        <v>36</v>
      </c>
      <c r="BL152" s="1087" t="s">
        <v>36</v>
      </c>
      <c r="BM152" s="1107" t="s">
        <v>36</v>
      </c>
      <c r="BN152" s="1067" t="s">
        <v>36</v>
      </c>
      <c r="BO152" s="1067" t="s">
        <v>36</v>
      </c>
      <c r="BP152" s="1067" t="s">
        <v>36</v>
      </c>
      <c r="BQ152" s="1087" t="s">
        <v>36</v>
      </c>
      <c r="BR152" s="1107" t="s">
        <v>36</v>
      </c>
      <c r="BS152" s="1067" t="s">
        <v>36</v>
      </c>
      <c r="BT152" s="1067" t="s">
        <v>36</v>
      </c>
      <c r="BU152" s="1067" t="s">
        <v>36</v>
      </c>
      <c r="BV152" s="1067" t="s">
        <v>36</v>
      </c>
      <c r="BW152" s="1067" t="s">
        <v>36</v>
      </c>
      <c r="BX152" s="1067" t="s">
        <v>36</v>
      </c>
      <c r="BY152" s="1125" t="s">
        <v>36</v>
      </c>
      <c r="BZ152" s="1125" t="s">
        <v>36</v>
      </c>
      <c r="CA152" s="1989"/>
      <c r="CB152" s="1989"/>
      <c r="CC152" s="1989"/>
      <c r="CD152" s="1989"/>
      <c r="CE152" s="1989"/>
      <c r="CF152" s="1989"/>
      <c r="CG152" s="1989"/>
      <c r="CH152" s="1989"/>
      <c r="CI152" s="1989"/>
      <c r="CJ152" s="1989"/>
      <c r="CK152" s="1989"/>
      <c r="CL152" s="1989"/>
      <c r="CM152" s="1989"/>
      <c r="CN152" s="1989"/>
      <c r="CO152" s="1989"/>
      <c r="CP152" s="1989"/>
      <c r="CQ152" s="1989"/>
      <c r="CR152" s="1989"/>
      <c r="CS152" s="1989"/>
      <c r="CT152" s="1989"/>
      <c r="CU152" s="1989"/>
      <c r="CV152" s="1989"/>
      <c r="CW152" s="1989"/>
      <c r="CX152" s="1989"/>
      <c r="CY152" s="1989"/>
      <c r="CZ152" s="1989"/>
    </row>
    <row r="153" s="135" customFormat="true" ht="15" customHeight="true" x14ac:dyDescent="0.2">
      <c r="A153" s="2418" t="s">
        <v>304</v>
      </c>
      <c r="B153" s="1397" t="s">
        <v>305</v>
      </c>
      <c r="C153" s="1312">
        <v>13.063252877708068</v>
      </c>
      <c r="D153" s="1317">
        <v>12.543022801453931</v>
      </c>
      <c r="E153" s="1317">
        <v>33.185656397592766</v>
      </c>
      <c r="F153" s="1317">
        <v>11.762660769100563</v>
      </c>
      <c r="G153" s="1318">
        <v>26.940803068809345</v>
      </c>
      <c r="H153" s="1319">
        <v>13.139354002691356</v>
      </c>
      <c r="I153" s="1317">
        <v>17.269234227455176</v>
      </c>
      <c r="J153" s="1317">
        <v>14.074958197611659</v>
      </c>
      <c r="K153" s="1317">
        <v>15.596212405981019</v>
      </c>
      <c r="L153" s="1320">
        <v>31.18223872550691</v>
      </c>
      <c r="M153" s="1321">
        <v>5.9554714818422259</v>
      </c>
      <c r="N153" s="1317">
        <v>10.443507272256952</v>
      </c>
      <c r="O153" s="1317">
        <v>19.139961017036068</v>
      </c>
      <c r="P153" s="1317">
        <v>8.6751415279800987</v>
      </c>
      <c r="Q153" s="1318">
        <v>4.2382653712594625</v>
      </c>
      <c r="R153" s="1319">
        <v>5.6059992713707594</v>
      </c>
      <c r="S153" s="1317">
        <v>36.888857325058119</v>
      </c>
      <c r="T153" s="1317">
        <v>19.678850443536167</v>
      </c>
      <c r="U153" s="1317">
        <v>13.557207159177537</v>
      </c>
      <c r="V153" s="1317">
        <v>22.602119832333646</v>
      </c>
      <c r="W153" s="1317">
        <v>9.412628280980547</v>
      </c>
      <c r="X153" s="1317">
        <v>6.9375192126097556</v>
      </c>
      <c r="Y153" s="1317">
        <v>14.790051704667947</v>
      </c>
      <c r="Z153" s="2056">
        <v>21.167328523690941</v>
      </c>
      <c r="AA153" s="312"/>
      <c r="AB153" s="312"/>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633"/>
      <c r="BA153" s="2440" t="s">
        <v>304</v>
      </c>
      <c r="BB153" s="1411" t="s">
        <v>305</v>
      </c>
      <c r="BC153" s="339">
        <v>1304.7210175132752</v>
      </c>
      <c r="BD153" s="305">
        <v>1094.4080012893676</v>
      </c>
      <c r="BE153" s="305">
        <v>3079.9338307285329</v>
      </c>
      <c r="BF153" s="305">
        <v>1087.6759835815426</v>
      </c>
      <c r="BG153" s="340">
        <v>2572.3185363006596</v>
      </c>
      <c r="BH153" s="351">
        <v>822.63397325515791</v>
      </c>
      <c r="BI153" s="305">
        <v>1077.8083886337283</v>
      </c>
      <c r="BJ153" s="305">
        <v>884.54422065734832</v>
      </c>
      <c r="BK153" s="305">
        <v>974.08452484130839</v>
      </c>
      <c r="BL153" s="340">
        <v>1960.8400839233409</v>
      </c>
      <c r="BM153" s="351">
        <v>136.54452285766601</v>
      </c>
      <c r="BN153" s="305">
        <v>192.165295753479</v>
      </c>
      <c r="BO153" s="305">
        <v>593.92139884948733</v>
      </c>
      <c r="BP153" s="305">
        <v>213.9957736587524</v>
      </c>
      <c r="BQ153" s="340">
        <v>102.6706504058838</v>
      </c>
      <c r="BR153" s="351">
        <v>220.80273010253904</v>
      </c>
      <c r="BS153" s="305">
        <v>3059.848781700131</v>
      </c>
      <c r="BT153" s="305">
        <v>1339.0926123619088</v>
      </c>
      <c r="BU153" s="305">
        <v>469.79154152870177</v>
      </c>
      <c r="BV153" s="305">
        <v>208.30690902709964</v>
      </c>
      <c r="BW153" s="305">
        <v>319.42846218109128</v>
      </c>
      <c r="BX153" s="305">
        <v>171.03102575302125</v>
      </c>
      <c r="BY153" s="306">
        <v>822.23480068206743</v>
      </c>
      <c r="BZ153" s="306">
        <v>2528.520506076813</v>
      </c>
      <c r="CA153" s="1987"/>
      <c r="CB153" s="1987"/>
      <c r="CC153" s="1987"/>
      <c r="CD153" s="1987"/>
      <c r="CE153" s="1987"/>
      <c r="CF153" s="1987"/>
      <c r="CG153" s="1987"/>
      <c r="CH153" s="1987"/>
      <c r="CI153" s="1987"/>
      <c r="CJ153" s="1987"/>
      <c r="CK153" s="1987"/>
      <c r="CL153" s="1987"/>
      <c r="CM153" s="1987"/>
      <c r="CN153" s="1987"/>
      <c r="CO153" s="1987"/>
      <c r="CP153" s="1987"/>
      <c r="CQ153" s="1987"/>
      <c r="CR153" s="1987"/>
      <c r="CS153" s="1987"/>
      <c r="CT153" s="1987"/>
      <c r="CU153" s="1987"/>
      <c r="CV153" s="1987"/>
      <c r="CW153" s="1987"/>
      <c r="CX153" s="1987"/>
      <c r="CY153" s="1987"/>
      <c r="CZ153" s="1991"/>
    </row>
    <row r="154" s="135" customFormat="true" ht="15" customHeight="true" x14ac:dyDescent="0.2">
      <c r="A154" s="2418"/>
      <c r="B154" s="1397" t="s">
        <v>306</v>
      </c>
      <c r="C154" s="1312">
        <v>54.626715511483383</v>
      </c>
      <c r="D154" s="1317">
        <v>77.006392304615133</v>
      </c>
      <c r="E154" s="1317">
        <v>60.13630664554713</v>
      </c>
      <c r="F154" s="1317">
        <v>81.671894165304153</v>
      </c>
      <c r="G154" s="1318">
        <v>69.74675003423701</v>
      </c>
      <c r="H154" s="1319">
        <v>84.679635533390822</v>
      </c>
      <c r="I154" s="1317">
        <v>80.133878682615489</v>
      </c>
      <c r="J154" s="1317">
        <v>80.379948917708134</v>
      </c>
      <c r="K154" s="1317">
        <v>77.975875673772777</v>
      </c>
      <c r="L154" s="1320">
        <v>66.136309675442178</v>
      </c>
      <c r="M154" s="1321">
        <v>18.666534617809084</v>
      </c>
      <c r="N154" s="1317">
        <v>64.415102902007405</v>
      </c>
      <c r="O154" s="1317">
        <v>38.516358856550646</v>
      </c>
      <c r="P154" s="1317">
        <v>76.20242246302891</v>
      </c>
      <c r="Q154" s="1318">
        <v>79.246702842585421</v>
      </c>
      <c r="R154" s="1319">
        <v>46.052576258578206</v>
      </c>
      <c r="S154" s="1317">
        <v>62.345762115453674</v>
      </c>
      <c r="T154" s="1317">
        <v>74.879533094886227</v>
      </c>
      <c r="U154" s="1317">
        <v>85.541068649516518</v>
      </c>
      <c r="V154" s="1317">
        <v>67.42646066539605</v>
      </c>
      <c r="W154" s="1317">
        <v>65.148975837046507</v>
      </c>
      <c r="X154" s="1317">
        <v>85.815832688949996</v>
      </c>
      <c r="Y154" s="1317">
        <v>74.261699917252372</v>
      </c>
      <c r="Z154" s="2056">
        <v>65.685326143756797</v>
      </c>
      <c r="AA154" s="312"/>
      <c r="AB154" s="312"/>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633"/>
      <c r="BA154" s="2441"/>
      <c r="BB154" s="1412" t="s">
        <v>306</v>
      </c>
      <c r="BC154" s="341">
        <v>5455.9629605865448</v>
      </c>
      <c r="BD154" s="307">
        <v>6718.987378292084</v>
      </c>
      <c r="BE154" s="307">
        <v>5581.2018021774302</v>
      </c>
      <c r="BF154" s="307">
        <v>7552.0802275085462</v>
      </c>
      <c r="BG154" s="342">
        <v>6659.4472889900253</v>
      </c>
      <c r="BH154" s="352">
        <v>5301.6567647361726</v>
      </c>
      <c r="BI154" s="307">
        <v>5001.3200076103167</v>
      </c>
      <c r="BJ154" s="307">
        <v>5051.4977219581588</v>
      </c>
      <c r="BK154" s="307">
        <v>4870.0987026596113</v>
      </c>
      <c r="BL154" s="342">
        <v>4158.8651846313496</v>
      </c>
      <c r="BM154" s="352">
        <v>427.97838434219369</v>
      </c>
      <c r="BN154" s="307">
        <v>1185.2672648620608</v>
      </c>
      <c r="BO154" s="307">
        <v>1195.179536170959</v>
      </c>
      <c r="BP154" s="307">
        <v>1879.7383647346501</v>
      </c>
      <c r="BQ154" s="342">
        <v>1919.7265415573122</v>
      </c>
      <c r="BR154" s="352">
        <v>1813.8665515136727</v>
      </c>
      <c r="BS154" s="307">
        <v>5171.4424920272731</v>
      </c>
      <c r="BT154" s="307">
        <v>5095.3499480152159</v>
      </c>
      <c r="BU154" s="307">
        <v>2964.2145342350013</v>
      </c>
      <c r="BV154" s="307">
        <v>621.41948242187493</v>
      </c>
      <c r="BW154" s="307">
        <v>2210.9060873413077</v>
      </c>
      <c r="BX154" s="307">
        <v>2115.6222333717351</v>
      </c>
      <c r="BY154" s="308">
        <v>4128.4882060623177</v>
      </c>
      <c r="BZ154" s="308">
        <v>7846.3701225662244</v>
      </c>
      <c r="CA154" s="1987"/>
      <c r="CB154" s="1987"/>
      <c r="CC154" s="1987"/>
      <c r="CD154" s="1987"/>
      <c r="CE154" s="1987"/>
      <c r="CF154" s="1987"/>
      <c r="CG154" s="1987"/>
      <c r="CH154" s="1987"/>
      <c r="CI154" s="1987"/>
      <c r="CJ154" s="1987"/>
      <c r="CK154" s="1987"/>
      <c r="CL154" s="1987"/>
      <c r="CM154" s="1987"/>
      <c r="CN154" s="1987"/>
      <c r="CO154" s="1987"/>
      <c r="CP154" s="1987"/>
      <c r="CQ154" s="1987"/>
      <c r="CR154" s="1987"/>
      <c r="CS154" s="1987"/>
      <c r="CT154" s="1987"/>
      <c r="CU154" s="1987"/>
      <c r="CV154" s="1987"/>
      <c r="CW154" s="1987"/>
      <c r="CX154" s="1987"/>
      <c r="CY154" s="1987"/>
      <c r="CZ154" s="1991"/>
    </row>
    <row r="155" s="135" customFormat="true" ht="15" customHeight="true" x14ac:dyDescent="0.2">
      <c r="A155" s="2418"/>
      <c r="B155" s="1397" t="s">
        <v>20</v>
      </c>
      <c r="C155" s="1312">
        <v>32.310031610808544</v>
      </c>
      <c r="D155" s="1317">
        <v>10.450584893930827</v>
      </c>
      <c r="E155" s="1317">
        <v>6.6780369568600726</v>
      </c>
      <c r="F155" s="1317">
        <v>6.5654450655953722</v>
      </c>
      <c r="G155" s="1318">
        <v>3.3124468969536509</v>
      </c>
      <c r="H155" s="1319">
        <v>2.1810104639178753</v>
      </c>
      <c r="I155" s="1317">
        <v>2.5968870899293708</v>
      </c>
      <c r="J155" s="1317">
        <v>5.5450928846801331</v>
      </c>
      <c r="K155" s="1317">
        <v>6.4279119202462445</v>
      </c>
      <c r="L155" s="1320">
        <v>2.6814515990509848</v>
      </c>
      <c r="M155" s="1321">
        <v>75.377993900348741</v>
      </c>
      <c r="N155" s="1317">
        <v>25.141389825735665</v>
      </c>
      <c r="O155" s="1317">
        <v>42.343680126413282</v>
      </c>
      <c r="P155" s="1317">
        <v>15.122436008990976</v>
      </c>
      <c r="Q155" s="1318">
        <v>16.515031786155124</v>
      </c>
      <c r="R155" s="1319">
        <v>48.341424470051059</v>
      </c>
      <c r="S155" s="1317">
        <v>0.76538055948800576</v>
      </c>
      <c r="T155" s="1317">
        <v>5.4416164615776239</v>
      </c>
      <c r="U155" s="1317">
        <v>0.90172419130596992</v>
      </c>
      <c r="V155" s="1317">
        <v>9.9714195022702654</v>
      </c>
      <c r="W155" s="1317">
        <v>25.438395881972898</v>
      </c>
      <c r="X155" s="1317">
        <v>7.246648098440291</v>
      </c>
      <c r="Y155" s="1317">
        <v>10.94824837807956</v>
      </c>
      <c r="Z155" s="2056">
        <v>13.147345332552209</v>
      </c>
      <c r="AA155" s="312"/>
      <c r="AB155" s="312"/>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633"/>
      <c r="BA155" s="2441"/>
      <c r="BB155" s="1412" t="s">
        <v>20</v>
      </c>
      <c r="BC155" s="341">
        <v>3227.0352349281284</v>
      </c>
      <c r="BD155" s="307">
        <v>911.83791236877471</v>
      </c>
      <c r="BE155" s="307">
        <v>619.78318885326371</v>
      </c>
      <c r="BF155" s="307">
        <v>607.09707263946518</v>
      </c>
      <c r="BG155" s="342">
        <v>316.27374031066893</v>
      </c>
      <c r="BH155" s="352">
        <v>136.54958251953127</v>
      </c>
      <c r="BI155" s="307">
        <v>162.07705871582033</v>
      </c>
      <c r="BJ155" s="307">
        <v>348.48273048400887</v>
      </c>
      <c r="BK155" s="307">
        <v>401.46475090026843</v>
      </c>
      <c r="BL155" s="342">
        <v>168.61835433959962</v>
      </c>
      <c r="BM155" s="352">
        <v>1728.2346565628047</v>
      </c>
      <c r="BN155" s="307">
        <v>462.6130365562438</v>
      </c>
      <c r="BO155" s="307">
        <v>1313.9429965782165</v>
      </c>
      <c r="BP155" s="307">
        <v>373.03568857192988</v>
      </c>
      <c r="BQ155" s="342">
        <v>400.07146944046036</v>
      </c>
      <c r="BR155" s="352">
        <v>1904.0171044158931</v>
      </c>
      <c r="BS155" s="307">
        <v>63.486617431640624</v>
      </c>
      <c r="BT155" s="307">
        <v>370.2873002624512</v>
      </c>
      <c r="BU155" s="307">
        <v>31.247025504112244</v>
      </c>
      <c r="BV155" s="307">
        <v>91.899148864746081</v>
      </c>
      <c r="BW155" s="307">
        <v>863.28148040771464</v>
      </c>
      <c r="BX155" s="307">
        <v>178.651996421814</v>
      </c>
      <c r="BY155" s="308">
        <v>608.6544525146486</v>
      </c>
      <c r="BZ155" s="308">
        <v>1570.5020232772815</v>
      </c>
      <c r="CA155" s="1991"/>
      <c r="CB155" s="1991"/>
      <c r="CC155" s="1991"/>
      <c r="CD155" s="1991"/>
      <c r="CE155" s="1991"/>
      <c r="CF155" s="1991"/>
      <c r="CG155" s="1991"/>
      <c r="CH155" s="1991"/>
      <c r="CI155" s="1991"/>
      <c r="CJ155" s="1991"/>
      <c r="CK155" s="1991"/>
      <c r="CL155" s="1991"/>
      <c r="CM155" s="1991"/>
      <c r="CN155" s="1991"/>
      <c r="CO155" s="1991"/>
      <c r="CP155" s="1991"/>
      <c r="CQ155" s="1991"/>
      <c r="CR155" s="1991"/>
      <c r="CS155" s="1991"/>
      <c r="CT155" s="1991"/>
      <c r="CU155" s="1991"/>
      <c r="CV155" s="1991"/>
      <c r="CW155" s="1991"/>
      <c r="CX155" s="1991"/>
      <c r="CY155" s="1991"/>
      <c r="CZ155" s="1991"/>
    </row>
    <row r="156" s="135" customFormat="true" ht="15" customHeight="true" x14ac:dyDescent="0.2">
      <c r="A156" s="709"/>
      <c r="B156" s="985"/>
      <c r="C156" s="905"/>
      <c r="D156" s="812"/>
      <c r="E156" s="812"/>
      <c r="F156" s="812"/>
      <c r="G156" s="813"/>
      <c r="H156" s="906"/>
      <c r="I156" s="812"/>
      <c r="J156" s="812"/>
      <c r="K156" s="812"/>
      <c r="L156" s="907"/>
      <c r="M156" s="905"/>
      <c r="N156" s="812"/>
      <c r="O156" s="812"/>
      <c r="P156" s="812"/>
      <c r="Q156" s="813"/>
      <c r="R156" s="906"/>
      <c r="S156" s="812"/>
      <c r="T156" s="812"/>
      <c r="U156" s="812"/>
      <c r="V156" s="812"/>
      <c r="W156" s="812"/>
      <c r="X156" s="812"/>
      <c r="Y156" s="812"/>
      <c r="Z156" s="907"/>
      <c r="AA156" s="312"/>
      <c r="AB156" s="312"/>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633"/>
      <c r="BA156" s="2442"/>
      <c r="BB156" s="1413" t="s">
        <v>176</v>
      </c>
      <c r="BC156" s="341">
        <v>9987.7192130279491</v>
      </c>
      <c r="BD156" s="307">
        <v>8725.2332919502351</v>
      </c>
      <c r="BE156" s="307">
        <v>9280.9188217592291</v>
      </c>
      <c r="BF156" s="307">
        <v>9246.8532837295461</v>
      </c>
      <c r="BG156" s="342">
        <v>9548.0395656013534</v>
      </c>
      <c r="BH156" s="352">
        <v>6260.8403205108589</v>
      </c>
      <c r="BI156" s="307">
        <v>6241.2054549598633</v>
      </c>
      <c r="BJ156" s="307">
        <v>6284.5246730995204</v>
      </c>
      <c r="BK156" s="307">
        <v>6245.6479784011854</v>
      </c>
      <c r="BL156" s="342">
        <v>6288.3236228942851</v>
      </c>
      <c r="BM156" s="352">
        <v>2292.7575637626633</v>
      </c>
      <c r="BN156" s="307">
        <v>1840.0455971717831</v>
      </c>
      <c r="BO156" s="307">
        <v>3103.0439315986628</v>
      </c>
      <c r="BP156" s="307">
        <v>2466.7698269653329</v>
      </c>
      <c r="BQ156" s="342">
        <v>2422.4686614036564</v>
      </c>
      <c r="BR156" s="352">
        <v>3938.6863860321037</v>
      </c>
      <c r="BS156" s="307">
        <v>8294.7778911590613</v>
      </c>
      <c r="BT156" s="307">
        <v>6804.7298606395743</v>
      </c>
      <c r="BU156" s="307">
        <v>3465.2531012678146</v>
      </c>
      <c r="BV156" s="307">
        <v>921.62554031372099</v>
      </c>
      <c r="BW156" s="307">
        <v>3393.6160299301155</v>
      </c>
      <c r="BX156" s="307">
        <v>2465.3052555465692</v>
      </c>
      <c r="BY156" s="308">
        <v>5559.3774592590407</v>
      </c>
      <c r="BZ156" s="308">
        <v>11945.392651920325</v>
      </c>
      <c r="CA156" s="1991"/>
      <c r="CB156" s="1991"/>
      <c r="CC156" s="1991"/>
      <c r="CD156" s="1991"/>
      <c r="CE156" s="1991"/>
      <c r="CF156" s="1991"/>
      <c r="CG156" s="1991"/>
      <c r="CH156" s="1991"/>
      <c r="CI156" s="1991"/>
      <c r="CJ156" s="1991"/>
      <c r="CK156" s="1991"/>
      <c r="CL156" s="1991"/>
      <c r="CM156" s="1991"/>
      <c r="CN156" s="1991"/>
      <c r="CO156" s="1991"/>
      <c r="CP156" s="1991"/>
      <c r="CQ156" s="1991"/>
      <c r="CR156" s="1991"/>
      <c r="CS156" s="1991"/>
      <c r="CT156" s="1991"/>
      <c r="CU156" s="1991"/>
      <c r="CV156" s="1991"/>
      <c r="CW156" s="1991"/>
      <c r="CX156" s="1991"/>
      <c r="CY156" s="1991"/>
      <c r="CZ156" s="1991"/>
    </row>
    <row r="157" s="135" customFormat="true" ht="15" customHeight="true" x14ac:dyDescent="0.2">
      <c r="A157" s="1215"/>
      <c r="B157" s="1398"/>
      <c r="C157" s="1157"/>
      <c r="D157" s="1158"/>
      <c r="E157" s="1158"/>
      <c r="F157" s="1158"/>
      <c r="G157" s="1202"/>
      <c r="H157" s="1192"/>
      <c r="I157" s="1158"/>
      <c r="J157" s="1158"/>
      <c r="K157" s="1158"/>
      <c r="L157" s="1169"/>
      <c r="M157" s="1180"/>
      <c r="N157" s="1158"/>
      <c r="O157" s="1158"/>
      <c r="P157" s="1158"/>
      <c r="Q157" s="1202"/>
      <c r="R157" s="1192"/>
      <c r="S157" s="1158"/>
      <c r="T157" s="1158"/>
      <c r="U157" s="1158"/>
      <c r="V157" s="1158"/>
      <c r="W157" s="1158"/>
      <c r="X157" s="1158"/>
      <c r="Y157" s="1158"/>
      <c r="Z157" s="2057"/>
      <c r="AA157" s="312"/>
      <c r="AB157" s="312"/>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633"/>
      <c r="BA157" s="383"/>
      <c r="BB157" s="159"/>
      <c r="BC157" s="341"/>
      <c r="BD157" s="307"/>
      <c r="BE157" s="307"/>
      <c r="BF157" s="307"/>
      <c r="BG157" s="342"/>
      <c r="BH157" s="352"/>
      <c r="BI157" s="307"/>
      <c r="BJ157" s="307"/>
      <c r="BK157" s="307"/>
      <c r="BL157" s="342"/>
      <c r="BM157" s="352"/>
      <c r="BN157" s="307"/>
      <c r="BO157" s="307"/>
      <c r="BP157" s="307"/>
      <c r="BQ157" s="342"/>
      <c r="BR157" s="352"/>
      <c r="BS157" s="307"/>
      <c r="BT157" s="307"/>
      <c r="BU157" s="307"/>
      <c r="BV157" s="307"/>
      <c r="BW157" s="307"/>
      <c r="BX157" s="307"/>
      <c r="BY157" s="308"/>
      <c r="BZ157" s="308"/>
      <c r="CA157" s="1991"/>
      <c r="CB157" s="1991"/>
      <c r="CC157" s="1991"/>
      <c r="CD157" s="1991"/>
      <c r="CE157" s="1991"/>
      <c r="CF157" s="1991"/>
      <c r="CG157" s="1991"/>
      <c r="CH157" s="1991"/>
      <c r="CI157" s="1991"/>
      <c r="CJ157" s="1991"/>
      <c r="CK157" s="1991"/>
      <c r="CL157" s="1991"/>
      <c r="CM157" s="1991"/>
      <c r="CN157" s="1991"/>
      <c r="CO157" s="1991"/>
      <c r="CP157" s="1991"/>
      <c r="CQ157" s="1991"/>
      <c r="CR157" s="1991"/>
      <c r="CS157" s="1991"/>
      <c r="CT157" s="1991"/>
      <c r="CU157" s="1991"/>
      <c r="CV157" s="1991"/>
      <c r="CW157" s="1991"/>
      <c r="CX157" s="1991"/>
      <c r="CY157" s="1991"/>
      <c r="CZ157" s="1991"/>
    </row>
    <row r="158" s="135" customFormat="true" ht="15" customHeight="true" x14ac:dyDescent="0.2">
      <c r="A158" s="1229"/>
      <c r="B158" s="1399"/>
      <c r="C158" s="1159"/>
      <c r="D158" s="1160"/>
      <c r="E158" s="1160"/>
      <c r="F158" s="1160"/>
      <c r="G158" s="1203"/>
      <c r="H158" s="1193"/>
      <c r="I158" s="1160"/>
      <c r="J158" s="1160"/>
      <c r="K158" s="1160"/>
      <c r="L158" s="1170"/>
      <c r="M158" s="1181"/>
      <c r="N158" s="1160"/>
      <c r="O158" s="1160"/>
      <c r="P158" s="1160"/>
      <c r="Q158" s="1203"/>
      <c r="R158" s="1193"/>
      <c r="S158" s="1160"/>
      <c r="T158" s="1160"/>
      <c r="U158" s="1160"/>
      <c r="V158" s="1160"/>
      <c r="W158" s="1160"/>
      <c r="X158" s="1160"/>
      <c r="Y158" s="1160"/>
      <c r="Z158" s="2058"/>
      <c r="AA158" s="312"/>
      <c r="AB158" s="312"/>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633"/>
      <c r="BA158" s="383"/>
      <c r="BB158" s="159"/>
      <c r="BC158" s="341"/>
      <c r="BD158" s="307"/>
      <c r="BE158" s="307"/>
      <c r="BF158" s="307"/>
      <c r="BG158" s="342"/>
      <c r="BH158" s="352"/>
      <c r="BI158" s="307"/>
      <c r="BJ158" s="307"/>
      <c r="BK158" s="307"/>
      <c r="BL158" s="342"/>
      <c r="BM158" s="352"/>
      <c r="BN158" s="307"/>
      <c r="BO158" s="307"/>
      <c r="BP158" s="307"/>
      <c r="BQ158" s="342"/>
      <c r="BR158" s="352"/>
      <c r="BS158" s="307"/>
      <c r="BT158" s="307"/>
      <c r="BU158" s="307"/>
      <c r="BV158" s="307"/>
      <c r="BW158" s="307"/>
      <c r="BX158" s="307"/>
      <c r="BY158" s="308"/>
      <c r="BZ158" s="308"/>
      <c r="CA158" s="1991"/>
      <c r="CB158" s="1991"/>
      <c r="CC158" s="1991"/>
      <c r="CD158" s="1991"/>
      <c r="CE158" s="1991"/>
      <c r="CF158" s="1991"/>
      <c r="CG158" s="1991"/>
      <c r="CH158" s="1991"/>
      <c r="CI158" s="1991"/>
      <c r="CJ158" s="1991"/>
      <c r="CK158" s="1991"/>
      <c r="CL158" s="1991"/>
      <c r="CM158" s="1991"/>
      <c r="CN158" s="1991"/>
      <c r="CO158" s="1991"/>
      <c r="CP158" s="1991"/>
      <c r="CQ158" s="1991"/>
      <c r="CR158" s="1991"/>
      <c r="CS158" s="1991"/>
      <c r="CT158" s="1991"/>
      <c r="CU158" s="1991"/>
      <c r="CV158" s="1991"/>
      <c r="CW158" s="1991"/>
      <c r="CX158" s="1991"/>
      <c r="CY158" s="1991"/>
      <c r="CZ158" s="1991"/>
    </row>
    <row r="159" s="135" customFormat="true" ht="15" customHeight="true" x14ac:dyDescent="0.2">
      <c r="A159" s="1135"/>
      <c r="B159" s="1400"/>
      <c r="C159" s="1322"/>
      <c r="D159" s="1323"/>
      <c r="E159" s="1323"/>
      <c r="F159" s="1323"/>
      <c r="G159" s="1324"/>
      <c r="H159" s="1325"/>
      <c r="I159" s="1323"/>
      <c r="J159" s="1323"/>
      <c r="K159" s="1323"/>
      <c r="L159" s="1326"/>
      <c r="M159" s="1327"/>
      <c r="N159" s="1323"/>
      <c r="O159" s="1323"/>
      <c r="P159" s="1323"/>
      <c r="Q159" s="1324"/>
      <c r="R159" s="1325"/>
      <c r="S159" s="1323"/>
      <c r="T159" s="1323"/>
      <c r="U159" s="1323"/>
      <c r="V159" s="1323"/>
      <c r="W159" s="1323"/>
      <c r="X159" s="1323"/>
      <c r="Y159" s="1323"/>
      <c r="Z159" s="2059"/>
      <c r="AA159" s="312"/>
      <c r="AB159" s="312"/>
      <c r="AC159" s="312"/>
      <c r="AD159" s="312"/>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633"/>
      <c r="BA159" s="383"/>
      <c r="BB159" s="159"/>
      <c r="BC159" s="341"/>
      <c r="BD159" s="307"/>
      <c r="BE159" s="307"/>
      <c r="BF159" s="307"/>
      <c r="BG159" s="342"/>
      <c r="BH159" s="352"/>
      <c r="BI159" s="307"/>
      <c r="BJ159" s="307"/>
      <c r="BK159" s="307"/>
      <c r="BL159" s="342"/>
      <c r="BM159" s="352"/>
      <c r="BN159" s="307"/>
      <c r="BO159" s="307"/>
      <c r="BP159" s="307"/>
      <c r="BQ159" s="342"/>
      <c r="BR159" s="352"/>
      <c r="BS159" s="307"/>
      <c r="BT159" s="307"/>
      <c r="BU159" s="307"/>
      <c r="BV159" s="307"/>
      <c r="BW159" s="307"/>
      <c r="BX159" s="307"/>
      <c r="BY159" s="308"/>
      <c r="BZ159" s="308"/>
      <c r="CA159" s="1991"/>
      <c r="CB159" s="1991"/>
      <c r="CC159" s="1991"/>
      <c r="CD159" s="1991"/>
      <c r="CE159" s="1991"/>
      <c r="CF159" s="1991"/>
      <c r="CG159" s="1991"/>
      <c r="CH159" s="1991"/>
      <c r="CI159" s="1991"/>
      <c r="CJ159" s="1991"/>
      <c r="CK159" s="1991"/>
      <c r="CL159" s="1991"/>
      <c r="CM159" s="1991"/>
      <c r="CN159" s="1991"/>
      <c r="CO159" s="1991"/>
      <c r="CP159" s="1991"/>
      <c r="CQ159" s="1991"/>
      <c r="CR159" s="1991"/>
      <c r="CS159" s="1991"/>
      <c r="CT159" s="1991"/>
      <c r="CU159" s="1991"/>
      <c r="CV159" s="1991"/>
      <c r="CW159" s="1991"/>
      <c r="CX159" s="1991"/>
      <c r="CY159" s="1991"/>
      <c r="CZ159" s="1991"/>
    </row>
    <row r="160" s="135" customFormat="true" ht="15" customHeight="true" x14ac:dyDescent="0.2">
      <c r="A160" s="1136"/>
      <c r="B160" s="1401"/>
      <c r="C160" s="1328"/>
      <c r="D160" s="1329"/>
      <c r="E160" s="1329"/>
      <c r="F160" s="1329"/>
      <c r="G160" s="1330"/>
      <c r="H160" s="1331"/>
      <c r="I160" s="1329"/>
      <c r="J160" s="1329"/>
      <c r="K160" s="1329"/>
      <c r="L160" s="1332"/>
      <c r="M160" s="1333"/>
      <c r="N160" s="1329"/>
      <c r="O160" s="1329"/>
      <c r="P160" s="1329"/>
      <c r="Q160" s="1330"/>
      <c r="R160" s="1331"/>
      <c r="S160" s="1329"/>
      <c r="T160" s="1329"/>
      <c r="U160" s="1329"/>
      <c r="V160" s="1329"/>
      <c r="W160" s="1329"/>
      <c r="X160" s="1329"/>
      <c r="Y160" s="1329"/>
      <c r="Z160" s="2060"/>
      <c r="AA160" s="312"/>
      <c r="AB160" s="312"/>
      <c r="AC160" s="312"/>
      <c r="AD160" s="312"/>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AZ160" s="633"/>
      <c r="BA160" s="383"/>
      <c r="BB160" s="159"/>
      <c r="BC160" s="341"/>
      <c r="BD160" s="307"/>
      <c r="BE160" s="307"/>
      <c r="BF160" s="307"/>
      <c r="BG160" s="342"/>
      <c r="BH160" s="352"/>
      <c r="BI160" s="307"/>
      <c r="BJ160" s="307"/>
      <c r="BK160" s="307"/>
      <c r="BL160" s="342"/>
      <c r="BM160" s="352"/>
      <c r="BN160" s="307"/>
      <c r="BO160" s="307"/>
      <c r="BP160" s="307"/>
      <c r="BQ160" s="342"/>
      <c r="BR160" s="352"/>
      <c r="BS160" s="307"/>
      <c r="BT160" s="307"/>
      <c r="BU160" s="307"/>
      <c r="BV160" s="307"/>
      <c r="BW160" s="307"/>
      <c r="BX160" s="307"/>
      <c r="BY160" s="308"/>
      <c r="BZ160" s="308"/>
      <c r="CA160" s="1991"/>
      <c r="CB160" s="1991"/>
      <c r="CC160" s="1991"/>
      <c r="CD160" s="1991"/>
      <c r="CE160" s="1991"/>
      <c r="CF160" s="1991"/>
      <c r="CG160" s="1991"/>
      <c r="CH160" s="1991"/>
      <c r="CI160" s="1991"/>
      <c r="CJ160" s="1991"/>
      <c r="CK160" s="1991"/>
      <c r="CL160" s="1991"/>
      <c r="CM160" s="1991"/>
      <c r="CN160" s="1991"/>
      <c r="CO160" s="1991"/>
      <c r="CP160" s="1991"/>
      <c r="CQ160" s="1991"/>
      <c r="CR160" s="1991"/>
      <c r="CS160" s="1991"/>
      <c r="CT160" s="1991"/>
      <c r="CU160" s="1991"/>
      <c r="CV160" s="1991"/>
      <c r="CW160" s="1991"/>
      <c r="CX160" s="1991"/>
      <c r="CY160" s="1991"/>
      <c r="CZ160" s="1991"/>
    </row>
    <row r="161" s="135" customFormat="true" ht="15" customHeight="true" x14ac:dyDescent="0.2">
      <c r="A161" s="1136"/>
      <c r="B161" s="1401"/>
      <c r="C161" s="1328"/>
      <c r="D161" s="1329"/>
      <c r="E161" s="1329"/>
      <c r="F161" s="1329"/>
      <c r="G161" s="1330"/>
      <c r="H161" s="1331"/>
      <c r="I161" s="1329"/>
      <c r="J161" s="1329"/>
      <c r="K161" s="1329"/>
      <c r="L161" s="1332"/>
      <c r="M161" s="1333"/>
      <c r="N161" s="1329"/>
      <c r="O161" s="1329"/>
      <c r="P161" s="1329"/>
      <c r="Q161" s="1330"/>
      <c r="R161" s="1331"/>
      <c r="S161" s="1329"/>
      <c r="T161" s="1329"/>
      <c r="U161" s="1329"/>
      <c r="V161" s="1329"/>
      <c r="W161" s="1329"/>
      <c r="X161" s="1329"/>
      <c r="Y161" s="1329"/>
      <c r="Z161" s="2060"/>
      <c r="AA161" s="312"/>
      <c r="AB161" s="312"/>
      <c r="AC161" s="312"/>
      <c r="AD161" s="312"/>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c r="AY161" s="312"/>
      <c r="AZ161" s="633"/>
      <c r="BA161" s="38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1991"/>
      <c r="CB161" s="1991"/>
      <c r="CC161" s="1991"/>
      <c r="CD161" s="1991"/>
      <c r="CE161" s="1991"/>
      <c r="CF161" s="1991"/>
      <c r="CG161" s="1991"/>
      <c r="CH161" s="1991"/>
      <c r="CI161" s="1991"/>
      <c r="CJ161" s="1991"/>
      <c r="CK161" s="1991"/>
      <c r="CL161" s="1991"/>
      <c r="CM161" s="1991"/>
      <c r="CN161" s="1991"/>
      <c r="CO161" s="1991"/>
      <c r="CP161" s="1991"/>
      <c r="CQ161" s="1991"/>
      <c r="CR161" s="1991"/>
      <c r="CS161" s="1991"/>
      <c r="CT161" s="1991"/>
      <c r="CU161" s="1991"/>
      <c r="CV161" s="1991"/>
      <c r="CW161" s="1991"/>
      <c r="CX161" s="1991"/>
      <c r="CY161" s="1991"/>
      <c r="CZ161" s="1991"/>
    </row>
    <row r="162" s="135" customFormat="true" ht="15" customHeight="true" x14ac:dyDescent="0.2">
      <c r="A162" s="1228"/>
      <c r="B162" s="1402"/>
      <c r="C162" s="1334"/>
      <c r="D162" s="1335"/>
      <c r="E162" s="1335"/>
      <c r="F162" s="1335"/>
      <c r="G162" s="1336"/>
      <c r="H162" s="1337"/>
      <c r="I162" s="1335"/>
      <c r="J162" s="1335"/>
      <c r="K162" s="1335"/>
      <c r="L162" s="1338"/>
      <c r="M162" s="1339"/>
      <c r="N162" s="1335"/>
      <c r="O162" s="1335"/>
      <c r="P162" s="1335"/>
      <c r="Q162" s="1336"/>
      <c r="R162" s="1337"/>
      <c r="S162" s="1335"/>
      <c r="T162" s="1335"/>
      <c r="U162" s="1335"/>
      <c r="V162" s="1335"/>
      <c r="W162" s="1335"/>
      <c r="X162" s="1335"/>
      <c r="Y162" s="1335"/>
      <c r="Z162" s="2061"/>
      <c r="AA162" s="312"/>
      <c r="AB162" s="312"/>
      <c r="AC162" s="312"/>
      <c r="AD162" s="312"/>
      <c r="AE162" s="312"/>
      <c r="AF162" s="312"/>
      <c r="AG162" s="312"/>
      <c r="AH162" s="312"/>
      <c r="AI162" s="312"/>
      <c r="AJ162" s="312"/>
      <c r="AK162" s="312"/>
      <c r="AL162" s="312"/>
      <c r="AM162" s="312"/>
      <c r="AN162" s="312"/>
      <c r="AO162" s="312"/>
      <c r="AP162" s="312"/>
      <c r="AQ162" s="312"/>
      <c r="AR162" s="312"/>
      <c r="AS162" s="312"/>
      <c r="AT162" s="312"/>
      <c r="AU162" s="312"/>
      <c r="AV162" s="312"/>
      <c r="AW162" s="312"/>
      <c r="AX162" s="312"/>
      <c r="AY162" s="312"/>
      <c r="AZ162" s="633"/>
      <c r="BA162" s="38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1991"/>
      <c r="CB162" s="1991"/>
      <c r="CC162" s="1991"/>
      <c r="CD162" s="1991"/>
      <c r="CE162" s="1991"/>
      <c r="CF162" s="1991"/>
      <c r="CG162" s="1991"/>
      <c r="CH162" s="1991"/>
      <c r="CI162" s="1991"/>
      <c r="CJ162" s="1991"/>
      <c r="CK162" s="1991"/>
      <c r="CL162" s="1991"/>
      <c r="CM162" s="1991"/>
      <c r="CN162" s="1991"/>
      <c r="CO162" s="1991"/>
      <c r="CP162" s="1991"/>
      <c r="CQ162" s="1991"/>
      <c r="CR162" s="1991"/>
      <c r="CS162" s="1991"/>
      <c r="CT162" s="1991"/>
      <c r="CU162" s="1991"/>
      <c r="CV162" s="1991"/>
      <c r="CW162" s="1991"/>
      <c r="CX162" s="1991"/>
      <c r="CY162" s="1991"/>
      <c r="CZ162" s="1991"/>
    </row>
    <row r="163" s="413" customFormat="true" ht="15" customHeight="true" x14ac:dyDescent="0.2">
      <c r="A163" s="781"/>
      <c r="B163" s="796"/>
      <c r="C163" s="1340"/>
      <c r="D163" s="1341"/>
      <c r="E163" s="1341"/>
      <c r="F163" s="1341"/>
      <c r="G163" s="1342"/>
      <c r="H163" s="1343"/>
      <c r="I163" s="1341"/>
      <c r="J163" s="1341"/>
      <c r="K163" s="1341"/>
      <c r="L163" s="1344"/>
      <c r="M163" s="1345"/>
      <c r="N163" s="1341"/>
      <c r="O163" s="1341"/>
      <c r="P163" s="1341"/>
      <c r="Q163" s="1342"/>
      <c r="R163" s="1343"/>
      <c r="S163" s="1341"/>
      <c r="T163" s="1341"/>
      <c r="U163" s="1341"/>
      <c r="V163" s="1341"/>
      <c r="W163" s="1341"/>
      <c r="X163" s="1341"/>
      <c r="Y163" s="1341"/>
      <c r="Z163" s="2062"/>
      <c r="AA163" s="599"/>
      <c r="AB163" s="599"/>
      <c r="AC163" s="599"/>
      <c r="AD163" s="599"/>
      <c r="AE163" s="599"/>
      <c r="AF163" s="599"/>
      <c r="AG163" s="599"/>
      <c r="AH163" s="599"/>
      <c r="AI163" s="599"/>
      <c r="AJ163" s="599"/>
      <c r="AK163" s="599"/>
      <c r="AL163" s="599"/>
      <c r="AM163" s="599"/>
      <c r="AN163" s="599"/>
      <c r="AO163" s="599"/>
      <c r="AP163" s="599"/>
      <c r="AQ163" s="599"/>
      <c r="AR163" s="599"/>
      <c r="AS163" s="599"/>
      <c r="AT163" s="599"/>
      <c r="AU163" s="599"/>
      <c r="AV163" s="599"/>
      <c r="AW163" s="599"/>
      <c r="AX163" s="599"/>
      <c r="AY163" s="599"/>
      <c r="AZ163" s="216"/>
      <c r="BA163" s="38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1991"/>
      <c r="CB163" s="1991"/>
      <c r="CC163" s="1991"/>
      <c r="CD163" s="1991"/>
      <c r="CE163" s="1991"/>
      <c r="CF163" s="1991"/>
      <c r="CG163" s="1991"/>
      <c r="CH163" s="1991"/>
      <c r="CI163" s="1991"/>
      <c r="CJ163" s="1991"/>
      <c r="CK163" s="1991"/>
      <c r="CL163" s="1991"/>
      <c r="CM163" s="1991"/>
      <c r="CN163" s="1991"/>
      <c r="CO163" s="1991"/>
      <c r="CP163" s="1991"/>
      <c r="CQ163" s="1991"/>
      <c r="CR163" s="1991"/>
      <c r="CS163" s="1991"/>
      <c r="CT163" s="1991"/>
      <c r="CU163" s="1991"/>
      <c r="CV163" s="1991"/>
      <c r="CW163" s="1991"/>
      <c r="CX163" s="1991"/>
      <c r="CY163" s="1991"/>
      <c r="CZ163" s="1991"/>
    </row>
    <row r="164" s="413" customFormat="true" ht="15" customHeight="true" x14ac:dyDescent="0.2">
      <c r="A164" s="781"/>
      <c r="B164" s="796"/>
      <c r="C164" s="1340"/>
      <c r="D164" s="1341"/>
      <c r="E164" s="1341"/>
      <c r="F164" s="1341"/>
      <c r="G164" s="1342"/>
      <c r="H164" s="1343"/>
      <c r="I164" s="1341"/>
      <c r="J164" s="1341"/>
      <c r="K164" s="1341"/>
      <c r="L164" s="1344"/>
      <c r="M164" s="1345"/>
      <c r="N164" s="1341"/>
      <c r="O164" s="1341"/>
      <c r="P164" s="1341"/>
      <c r="Q164" s="1342"/>
      <c r="R164" s="1343"/>
      <c r="S164" s="1341"/>
      <c r="T164" s="1341"/>
      <c r="U164" s="1341"/>
      <c r="V164" s="1341"/>
      <c r="W164" s="1341"/>
      <c r="X164" s="1341"/>
      <c r="Y164" s="1341"/>
      <c r="Z164" s="2062"/>
      <c r="AA164" s="599"/>
      <c r="AB164" s="599"/>
      <c r="AC164" s="599"/>
      <c r="AD164" s="599"/>
      <c r="AE164" s="599"/>
      <c r="AF164" s="599"/>
      <c r="AG164" s="599"/>
      <c r="AH164" s="599"/>
      <c r="AI164" s="599"/>
      <c r="AJ164" s="599"/>
      <c r="AK164" s="599"/>
      <c r="AL164" s="599"/>
      <c r="AM164" s="599"/>
      <c r="AN164" s="599"/>
      <c r="AO164" s="599"/>
      <c r="AP164" s="599"/>
      <c r="AQ164" s="599"/>
      <c r="AR164" s="599"/>
      <c r="AS164" s="599"/>
      <c r="AT164" s="599"/>
      <c r="AU164" s="599"/>
      <c r="AV164" s="599"/>
      <c r="AW164" s="599"/>
      <c r="AX164" s="599"/>
      <c r="AY164" s="599"/>
      <c r="AZ164" s="216"/>
      <c r="BA164" s="38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1991"/>
      <c r="CB164" s="1991"/>
      <c r="CC164" s="1991"/>
      <c r="CD164" s="1991"/>
      <c r="CE164" s="1991"/>
      <c r="CF164" s="1991"/>
      <c r="CG164" s="1991"/>
      <c r="CH164" s="1991"/>
      <c r="CI164" s="1991"/>
      <c r="CJ164" s="1991"/>
      <c r="CK164" s="1991"/>
      <c r="CL164" s="1991"/>
      <c r="CM164" s="1991"/>
      <c r="CN164" s="1991"/>
      <c r="CO164" s="1991"/>
      <c r="CP164" s="1991"/>
      <c r="CQ164" s="1991"/>
      <c r="CR164" s="1991"/>
      <c r="CS164" s="1991"/>
      <c r="CT164" s="1991"/>
      <c r="CU164" s="1991"/>
      <c r="CV164" s="1991"/>
      <c r="CW164" s="1991"/>
      <c r="CX164" s="1991"/>
      <c r="CY164" s="1991"/>
      <c r="CZ164" s="1991"/>
    </row>
    <row r="165" s="413" customFormat="true" ht="15" customHeight="true" x14ac:dyDescent="0.2">
      <c r="A165" s="781"/>
      <c r="B165" s="796"/>
      <c r="C165" s="1340"/>
      <c r="D165" s="1341"/>
      <c r="E165" s="1341"/>
      <c r="F165" s="1341"/>
      <c r="G165" s="1342"/>
      <c r="H165" s="1343"/>
      <c r="I165" s="1341"/>
      <c r="J165" s="1341"/>
      <c r="K165" s="1341"/>
      <c r="L165" s="1344"/>
      <c r="M165" s="1345"/>
      <c r="N165" s="1341"/>
      <c r="O165" s="1341"/>
      <c r="P165" s="1341"/>
      <c r="Q165" s="1342"/>
      <c r="R165" s="1343"/>
      <c r="S165" s="1341"/>
      <c r="T165" s="1341"/>
      <c r="U165" s="1341"/>
      <c r="V165" s="1341"/>
      <c r="W165" s="1341"/>
      <c r="X165" s="1341"/>
      <c r="Y165" s="1341"/>
      <c r="Z165" s="2062"/>
      <c r="AA165" s="599"/>
      <c r="AB165" s="599"/>
      <c r="AC165" s="599"/>
      <c r="AD165" s="599"/>
      <c r="AE165" s="599"/>
      <c r="AF165" s="599"/>
      <c r="AG165" s="599"/>
      <c r="AH165" s="599"/>
      <c r="AI165" s="599"/>
      <c r="AJ165" s="599"/>
      <c r="AK165" s="599"/>
      <c r="AL165" s="599"/>
      <c r="AM165" s="599"/>
      <c r="AN165" s="599"/>
      <c r="AO165" s="599"/>
      <c r="AP165" s="599"/>
      <c r="AQ165" s="599"/>
      <c r="AR165" s="599"/>
      <c r="AS165" s="599"/>
      <c r="AT165" s="599"/>
      <c r="AU165" s="599"/>
      <c r="AV165" s="599"/>
      <c r="AW165" s="599"/>
      <c r="AX165" s="599"/>
      <c r="AY165" s="599"/>
      <c r="AZ165" s="216"/>
      <c r="BA165" s="38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1991"/>
      <c r="CB165" s="1991"/>
      <c r="CC165" s="1991"/>
      <c r="CD165" s="1991"/>
      <c r="CE165" s="1991"/>
      <c r="CF165" s="1991"/>
      <c r="CG165" s="1991"/>
      <c r="CH165" s="1991"/>
      <c r="CI165" s="1991"/>
      <c r="CJ165" s="1991"/>
      <c r="CK165" s="1991"/>
      <c r="CL165" s="1991"/>
      <c r="CM165" s="1991"/>
      <c r="CN165" s="1991"/>
      <c r="CO165" s="1991"/>
      <c r="CP165" s="1991"/>
      <c r="CQ165" s="1991"/>
      <c r="CR165" s="1991"/>
      <c r="CS165" s="1991"/>
      <c r="CT165" s="1991"/>
      <c r="CU165" s="1991"/>
      <c r="CV165" s="1991"/>
      <c r="CW165" s="1991"/>
      <c r="CX165" s="1991"/>
      <c r="CY165" s="1991"/>
      <c r="CZ165" s="1991"/>
    </row>
    <row r="166" s="413" customFormat="true" ht="15" customHeight="true" x14ac:dyDescent="0.2">
      <c r="A166" s="1216"/>
      <c r="B166" s="1232"/>
      <c r="C166" s="1346"/>
      <c r="D166" s="1347"/>
      <c r="E166" s="1347"/>
      <c r="F166" s="1347"/>
      <c r="G166" s="1348"/>
      <c r="H166" s="1349"/>
      <c r="I166" s="1347"/>
      <c r="J166" s="1347"/>
      <c r="K166" s="1347"/>
      <c r="L166" s="1350"/>
      <c r="M166" s="1351"/>
      <c r="N166" s="1347"/>
      <c r="O166" s="1347"/>
      <c r="P166" s="1347"/>
      <c r="Q166" s="1348"/>
      <c r="R166" s="1349"/>
      <c r="S166" s="1347"/>
      <c r="T166" s="1347"/>
      <c r="U166" s="1347"/>
      <c r="V166" s="1347"/>
      <c r="W166" s="1347"/>
      <c r="X166" s="1347"/>
      <c r="Y166" s="1347"/>
      <c r="Z166" s="2063"/>
      <c r="AA166" s="599"/>
      <c r="AB166" s="599"/>
      <c r="AC166" s="599"/>
      <c r="AD166" s="599"/>
      <c r="AE166" s="599"/>
      <c r="AF166" s="599"/>
      <c r="AG166" s="599"/>
      <c r="AH166" s="599"/>
      <c r="AI166" s="599"/>
      <c r="AJ166" s="599"/>
      <c r="AK166" s="599"/>
      <c r="AL166" s="599"/>
      <c r="AM166" s="599"/>
      <c r="AN166" s="599"/>
      <c r="AO166" s="599"/>
      <c r="AP166" s="599"/>
      <c r="AQ166" s="599"/>
      <c r="AR166" s="599"/>
      <c r="AS166" s="599"/>
      <c r="AT166" s="599"/>
      <c r="AU166" s="599"/>
      <c r="AV166" s="599"/>
      <c r="AW166" s="599"/>
      <c r="AX166" s="599"/>
      <c r="AY166" s="599"/>
      <c r="AZ166" s="216"/>
      <c r="BA166" s="38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1991"/>
      <c r="CB166" s="1991"/>
      <c r="CC166" s="1991"/>
      <c r="CD166" s="1991"/>
      <c r="CE166" s="1991"/>
      <c r="CF166" s="1991"/>
      <c r="CG166" s="1991"/>
      <c r="CH166" s="1991"/>
      <c r="CI166" s="1991"/>
      <c r="CJ166" s="1991"/>
      <c r="CK166" s="1991"/>
      <c r="CL166" s="1991"/>
      <c r="CM166" s="1991"/>
      <c r="CN166" s="1991"/>
      <c r="CO166" s="1991"/>
      <c r="CP166" s="1991"/>
      <c r="CQ166" s="1991"/>
      <c r="CR166" s="1991"/>
      <c r="CS166" s="1991"/>
      <c r="CT166" s="1991"/>
      <c r="CU166" s="1991"/>
      <c r="CV166" s="1991"/>
      <c r="CW166" s="1991"/>
      <c r="CX166" s="1991"/>
      <c r="CY166" s="1991"/>
      <c r="CZ166" s="1991"/>
    </row>
    <row r="167" s="413" customFormat="true" ht="15" customHeight="true" x14ac:dyDescent="0.2">
      <c r="A167" s="1217"/>
      <c r="B167" s="1233"/>
      <c r="C167" s="1352"/>
      <c r="D167" s="1353"/>
      <c r="E167" s="1353"/>
      <c r="F167" s="1353"/>
      <c r="G167" s="1354"/>
      <c r="H167" s="1355"/>
      <c r="I167" s="1353"/>
      <c r="J167" s="1353"/>
      <c r="K167" s="1353"/>
      <c r="L167" s="1356"/>
      <c r="M167" s="1352"/>
      <c r="N167" s="1353"/>
      <c r="O167" s="1353"/>
      <c r="P167" s="1353"/>
      <c r="Q167" s="1354"/>
      <c r="R167" s="1355"/>
      <c r="S167" s="1353"/>
      <c r="T167" s="1353"/>
      <c r="U167" s="1353"/>
      <c r="V167" s="1353"/>
      <c r="W167" s="1353"/>
      <c r="X167" s="1353"/>
      <c r="Y167" s="1353"/>
      <c r="Z167" s="1356"/>
      <c r="AA167" s="599"/>
      <c r="AB167" s="599"/>
      <c r="AC167" s="599"/>
      <c r="AD167" s="599"/>
      <c r="AE167" s="599"/>
      <c r="AF167" s="599"/>
      <c r="AG167" s="599"/>
      <c r="AH167" s="599"/>
      <c r="AI167" s="599"/>
      <c r="AJ167" s="599"/>
      <c r="AK167" s="599"/>
      <c r="AL167" s="599"/>
      <c r="AM167" s="599"/>
      <c r="AN167" s="599"/>
      <c r="AO167" s="599"/>
      <c r="AP167" s="599"/>
      <c r="AQ167" s="599"/>
      <c r="AR167" s="599"/>
      <c r="AS167" s="599"/>
      <c r="AT167" s="599"/>
      <c r="AU167" s="599"/>
      <c r="AV167" s="599"/>
      <c r="AW167" s="599"/>
      <c r="AX167" s="599"/>
      <c r="AY167" s="599"/>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1991"/>
      <c r="CB167" s="1991"/>
      <c r="CC167" s="1991"/>
      <c r="CD167" s="1991"/>
      <c r="CE167" s="1991"/>
      <c r="CF167" s="1991"/>
      <c r="CG167" s="1991"/>
      <c r="CH167" s="1991"/>
      <c r="CI167" s="1991"/>
      <c r="CJ167" s="1991"/>
      <c r="CK167" s="1991"/>
      <c r="CL167" s="1991"/>
      <c r="CM167" s="1991"/>
      <c r="CN167" s="1991"/>
      <c r="CO167" s="1991"/>
      <c r="CP167" s="1991"/>
      <c r="CQ167" s="1991"/>
      <c r="CR167" s="1991"/>
      <c r="CS167" s="1991"/>
      <c r="CT167" s="1991"/>
      <c r="CU167" s="1991"/>
      <c r="CV167" s="1991"/>
      <c r="CW167" s="1991"/>
      <c r="CX167" s="1991"/>
      <c r="CY167" s="1991"/>
      <c r="CZ167" s="1991"/>
    </row>
    <row r="168" s="413" customFormat="true" ht="15" customHeight="true" x14ac:dyDescent="0.2">
      <c r="A168" s="1218"/>
      <c r="B168" s="1234"/>
      <c r="C168" s="1161"/>
      <c r="D168" s="1162"/>
      <c r="E168" s="1162"/>
      <c r="F168" s="1162"/>
      <c r="G168" s="1204"/>
      <c r="H168" s="1194"/>
      <c r="I168" s="1162"/>
      <c r="J168" s="1162"/>
      <c r="K168" s="1162"/>
      <c r="L168" s="1171"/>
      <c r="M168" s="1182"/>
      <c r="N168" s="1162"/>
      <c r="O168" s="1162"/>
      <c r="P168" s="1162"/>
      <c r="Q168" s="1204"/>
      <c r="R168" s="1194"/>
      <c r="S168" s="1162"/>
      <c r="T168" s="1162"/>
      <c r="U168" s="1162"/>
      <c r="V168" s="1162"/>
      <c r="W168" s="1162"/>
      <c r="X168" s="1162"/>
      <c r="Y168" s="1162"/>
      <c r="Z168" s="2064"/>
      <c r="AA168" s="599"/>
      <c r="AB168" s="599"/>
      <c r="AC168" s="599"/>
      <c r="AD168" s="599"/>
      <c r="AE168" s="599"/>
      <c r="AF168" s="599"/>
      <c r="AG168" s="599"/>
      <c r="AH168" s="599"/>
      <c r="AI168" s="599"/>
      <c r="AJ168" s="599"/>
      <c r="AK168" s="599"/>
      <c r="AL168" s="599"/>
      <c r="AM168" s="599"/>
      <c r="AN168" s="599"/>
      <c r="AO168" s="599"/>
      <c r="AP168" s="599"/>
      <c r="AQ168" s="599"/>
      <c r="AR168" s="599"/>
      <c r="AS168" s="599"/>
      <c r="AT168" s="599"/>
      <c r="AU168" s="599"/>
      <c r="AV168" s="599"/>
      <c r="AW168" s="599"/>
      <c r="AX168" s="599"/>
      <c r="AY168" s="599"/>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1991"/>
      <c r="CB168" s="1991"/>
      <c r="CC168" s="1991"/>
      <c r="CD168" s="1991"/>
      <c r="CE168" s="1991"/>
      <c r="CF168" s="1991"/>
      <c r="CG168" s="1991"/>
      <c r="CH168" s="1991"/>
      <c r="CI168" s="1991"/>
      <c r="CJ168" s="1991"/>
      <c r="CK168" s="1991"/>
      <c r="CL168" s="1991"/>
      <c r="CM168" s="1991"/>
      <c r="CN168" s="1991"/>
      <c r="CO168" s="1991"/>
      <c r="CP168" s="1991"/>
      <c r="CQ168" s="1991"/>
      <c r="CR168" s="1991"/>
      <c r="CS168" s="1991"/>
      <c r="CT168" s="1991"/>
      <c r="CU168" s="1991"/>
      <c r="CV168" s="1991"/>
      <c r="CW168" s="1991"/>
      <c r="CX168" s="1991"/>
      <c r="CY168" s="1991"/>
      <c r="CZ168" s="1991"/>
    </row>
    <row r="169" s="413" customFormat="true" ht="15" customHeight="true" x14ac:dyDescent="0.2">
      <c r="A169" s="1219"/>
      <c r="B169" s="1235"/>
      <c r="C169" s="1163"/>
      <c r="D169" s="1164"/>
      <c r="E169" s="1164"/>
      <c r="F169" s="1164"/>
      <c r="G169" s="1205"/>
      <c r="H169" s="1195"/>
      <c r="I169" s="1164"/>
      <c r="J169" s="1164"/>
      <c r="K169" s="1164"/>
      <c r="L169" s="1172"/>
      <c r="M169" s="1183"/>
      <c r="N169" s="1164"/>
      <c r="O169" s="1164"/>
      <c r="P169" s="1164"/>
      <c r="Q169" s="1205"/>
      <c r="R169" s="1195"/>
      <c r="S169" s="1164"/>
      <c r="T169" s="1164"/>
      <c r="U169" s="1164"/>
      <c r="V169" s="1164"/>
      <c r="W169" s="1164"/>
      <c r="X169" s="1164"/>
      <c r="Y169" s="1164"/>
      <c r="Z169" s="2065"/>
      <c r="AA169" s="599"/>
      <c r="AB169" s="599"/>
      <c r="AC169" s="599"/>
      <c r="AD169" s="599"/>
      <c r="AE169" s="599"/>
      <c r="AF169" s="599"/>
      <c r="AG169" s="599"/>
      <c r="AH169" s="599"/>
      <c r="AI169" s="599"/>
      <c r="AJ169" s="599"/>
      <c r="AK169" s="599"/>
      <c r="AL169" s="599"/>
      <c r="AM169" s="599"/>
      <c r="AN169" s="599"/>
      <c r="AO169" s="599"/>
      <c r="AP169" s="599"/>
      <c r="AQ169" s="599"/>
      <c r="AR169" s="599"/>
      <c r="AS169" s="599"/>
      <c r="AT169" s="599"/>
      <c r="AU169" s="599"/>
      <c r="AV169" s="599"/>
      <c r="AW169" s="599"/>
      <c r="AX169" s="599"/>
      <c r="AY169" s="599"/>
      <c r="AZ169" s="21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1991"/>
      <c r="CB169" s="1991"/>
      <c r="CC169" s="1991"/>
      <c r="CD169" s="1991"/>
      <c r="CE169" s="1991"/>
      <c r="CF169" s="1991"/>
      <c r="CG169" s="1991"/>
      <c r="CH169" s="1991"/>
      <c r="CI169" s="1991"/>
      <c r="CJ169" s="1991"/>
      <c r="CK169" s="1991"/>
      <c r="CL169" s="1991"/>
      <c r="CM169" s="1991"/>
      <c r="CN169" s="1991"/>
      <c r="CO169" s="1991"/>
      <c r="CP169" s="1991"/>
      <c r="CQ169" s="1991"/>
      <c r="CR169" s="1991"/>
      <c r="CS169" s="1991"/>
      <c r="CT169" s="1991"/>
      <c r="CU169" s="1991"/>
      <c r="CV169" s="1991"/>
      <c r="CW169" s="1991"/>
      <c r="CX169" s="1991"/>
      <c r="CY169" s="1991"/>
      <c r="CZ169" s="1991"/>
    </row>
    <row r="170" s="413" customFormat="true" ht="15" customHeight="true" x14ac:dyDescent="0.2">
      <c r="A170" s="1220"/>
      <c r="B170" s="1236"/>
      <c r="C170" s="1357"/>
      <c r="D170" s="1358"/>
      <c r="E170" s="1358"/>
      <c r="F170" s="1358"/>
      <c r="G170" s="1359"/>
      <c r="H170" s="1360"/>
      <c r="I170" s="1358"/>
      <c r="J170" s="1358"/>
      <c r="K170" s="1358"/>
      <c r="L170" s="1361"/>
      <c r="M170" s="1362"/>
      <c r="N170" s="1358"/>
      <c r="O170" s="1358"/>
      <c r="P170" s="1358"/>
      <c r="Q170" s="1359"/>
      <c r="R170" s="1360"/>
      <c r="S170" s="1358"/>
      <c r="T170" s="1358"/>
      <c r="U170" s="1358"/>
      <c r="V170" s="1358"/>
      <c r="W170" s="1358"/>
      <c r="X170" s="1358"/>
      <c r="Y170" s="1358"/>
      <c r="Z170" s="2066"/>
      <c r="AA170" s="599"/>
      <c r="AB170" s="599"/>
      <c r="AC170" s="599"/>
      <c r="AD170" s="599"/>
      <c r="AE170" s="599"/>
      <c r="AF170" s="599"/>
      <c r="AG170" s="599"/>
      <c r="AH170" s="599"/>
      <c r="AI170" s="599"/>
      <c r="AJ170" s="599"/>
      <c r="AK170" s="599"/>
      <c r="AL170" s="599"/>
      <c r="AM170" s="599"/>
      <c r="AN170" s="599"/>
      <c r="AO170" s="599"/>
      <c r="AP170" s="599"/>
      <c r="AQ170" s="599"/>
      <c r="AR170" s="599"/>
      <c r="AS170" s="599"/>
      <c r="AT170" s="599"/>
      <c r="AU170" s="599"/>
      <c r="AV170" s="599"/>
      <c r="AW170" s="599"/>
      <c r="AX170" s="599"/>
      <c r="AY170" s="599"/>
      <c r="AZ170" s="21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1991"/>
      <c r="CB170" s="1991"/>
      <c r="CC170" s="1991"/>
      <c r="CD170" s="1991"/>
      <c r="CE170" s="1991"/>
      <c r="CF170" s="1991"/>
      <c r="CG170" s="1991"/>
      <c r="CH170" s="1991"/>
      <c r="CI170" s="1991"/>
      <c r="CJ170" s="1991"/>
      <c r="CK170" s="1991"/>
      <c r="CL170" s="1991"/>
      <c r="CM170" s="1991"/>
      <c r="CN170" s="1991"/>
      <c r="CO170" s="1991"/>
      <c r="CP170" s="1991"/>
      <c r="CQ170" s="1991"/>
      <c r="CR170" s="1991"/>
      <c r="CS170" s="1991"/>
      <c r="CT170" s="1991"/>
      <c r="CU170" s="1991"/>
      <c r="CV170" s="1991"/>
      <c r="CW170" s="1991"/>
      <c r="CX170" s="1991"/>
      <c r="CY170" s="1991"/>
      <c r="CZ170" s="1991"/>
    </row>
    <row r="171" s="413" customFormat="true" ht="15" customHeight="true" x14ac:dyDescent="0.2">
      <c r="A171" s="1221"/>
      <c r="B171" s="1237"/>
      <c r="C171" s="926"/>
      <c r="D171" s="927"/>
      <c r="E171" s="927"/>
      <c r="F171" s="927"/>
      <c r="G171" s="928"/>
      <c r="H171" s="929"/>
      <c r="I171" s="927"/>
      <c r="J171" s="927"/>
      <c r="K171" s="927"/>
      <c r="L171" s="930"/>
      <c r="M171" s="931"/>
      <c r="N171" s="927"/>
      <c r="O171" s="927"/>
      <c r="P171" s="927"/>
      <c r="Q171" s="928"/>
      <c r="R171" s="929"/>
      <c r="S171" s="927"/>
      <c r="T171" s="927"/>
      <c r="U171" s="927"/>
      <c r="V171" s="927"/>
      <c r="W171" s="927"/>
      <c r="X171" s="927"/>
      <c r="Y171" s="927"/>
      <c r="Z171" s="1879"/>
      <c r="AA171" s="599"/>
      <c r="AB171" s="599"/>
      <c r="AC171" s="599"/>
      <c r="AD171" s="599"/>
      <c r="AE171" s="599"/>
      <c r="AF171" s="599"/>
      <c r="AG171" s="599"/>
      <c r="AH171" s="599"/>
      <c r="AI171" s="599"/>
      <c r="AJ171" s="599"/>
      <c r="AK171" s="599"/>
      <c r="AL171" s="599"/>
      <c r="AM171" s="599"/>
      <c r="AN171" s="599"/>
      <c r="AO171" s="599"/>
      <c r="AP171" s="599"/>
      <c r="AQ171" s="599"/>
      <c r="AR171" s="599"/>
      <c r="AS171" s="599"/>
      <c r="AT171" s="599"/>
      <c r="AU171" s="599"/>
      <c r="AV171" s="599"/>
      <c r="AW171" s="599"/>
      <c r="AX171" s="599"/>
      <c r="AY171" s="599"/>
      <c r="AZ171" s="21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1991"/>
      <c r="CB171" s="1991"/>
      <c r="CC171" s="1991"/>
      <c r="CD171" s="1991"/>
      <c r="CE171" s="1991"/>
      <c r="CF171" s="1991"/>
      <c r="CG171" s="1991"/>
      <c r="CH171" s="1991"/>
      <c r="CI171" s="1991"/>
      <c r="CJ171" s="1991"/>
      <c r="CK171" s="1991"/>
      <c r="CL171" s="1991"/>
      <c r="CM171" s="1991"/>
      <c r="CN171" s="1991"/>
      <c r="CO171" s="1991"/>
      <c r="CP171" s="1991"/>
      <c r="CQ171" s="1991"/>
      <c r="CR171" s="1991"/>
      <c r="CS171" s="1991"/>
      <c r="CT171" s="1991"/>
      <c r="CU171" s="1991"/>
      <c r="CV171" s="1991"/>
      <c r="CW171" s="1991"/>
      <c r="CX171" s="1991"/>
      <c r="CY171" s="1991"/>
      <c r="CZ171" s="1991"/>
    </row>
    <row r="172" s="413" customFormat="true" ht="15" customHeight="true" x14ac:dyDescent="0.2">
      <c r="A172" s="1221"/>
      <c r="B172" s="1237"/>
      <c r="C172" s="926"/>
      <c r="D172" s="927"/>
      <c r="E172" s="927"/>
      <c r="F172" s="927"/>
      <c r="G172" s="928"/>
      <c r="H172" s="929"/>
      <c r="I172" s="927"/>
      <c r="J172" s="927"/>
      <c r="K172" s="927"/>
      <c r="L172" s="930"/>
      <c r="M172" s="931"/>
      <c r="N172" s="927"/>
      <c r="O172" s="927"/>
      <c r="P172" s="927"/>
      <c r="Q172" s="928"/>
      <c r="R172" s="929"/>
      <c r="S172" s="927"/>
      <c r="T172" s="927"/>
      <c r="U172" s="927"/>
      <c r="V172" s="927"/>
      <c r="W172" s="927"/>
      <c r="X172" s="927"/>
      <c r="Y172" s="927"/>
      <c r="Z172" s="1879"/>
      <c r="AA172" s="599"/>
      <c r="AB172" s="599"/>
      <c r="AC172" s="599"/>
      <c r="AD172" s="599"/>
      <c r="AE172" s="599"/>
      <c r="AF172" s="599"/>
      <c r="AG172" s="599"/>
      <c r="AH172" s="599"/>
      <c r="AI172" s="599"/>
      <c r="AJ172" s="599"/>
      <c r="AK172" s="599"/>
      <c r="AL172" s="599"/>
      <c r="AM172" s="599"/>
      <c r="AN172" s="599"/>
      <c r="AO172" s="599"/>
      <c r="AP172" s="599"/>
      <c r="AQ172" s="599"/>
      <c r="AR172" s="599"/>
      <c r="AS172" s="599"/>
      <c r="AT172" s="599"/>
      <c r="AU172" s="599"/>
      <c r="AV172" s="599"/>
      <c r="AW172" s="599"/>
      <c r="AX172" s="599"/>
      <c r="AY172" s="599"/>
      <c r="AZ172" s="21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1991"/>
      <c r="CB172" s="1991"/>
      <c r="CC172" s="1991"/>
      <c r="CD172" s="1991"/>
      <c r="CE172" s="1991"/>
      <c r="CF172" s="1991"/>
      <c r="CG172" s="1991"/>
      <c r="CH172" s="1991"/>
      <c r="CI172" s="1991"/>
      <c r="CJ172" s="1991"/>
      <c r="CK172" s="1991"/>
      <c r="CL172" s="1991"/>
      <c r="CM172" s="1991"/>
      <c r="CN172" s="1991"/>
      <c r="CO172" s="1991"/>
      <c r="CP172" s="1991"/>
      <c r="CQ172" s="1991"/>
      <c r="CR172" s="1991"/>
      <c r="CS172" s="1991"/>
      <c r="CT172" s="1991"/>
      <c r="CU172" s="1991"/>
      <c r="CV172" s="1991"/>
      <c r="CW172" s="1991"/>
      <c r="CX172" s="1991"/>
      <c r="CY172" s="1991"/>
      <c r="CZ172" s="1991"/>
    </row>
    <row r="173" s="413" customFormat="true" ht="15" customHeight="true" x14ac:dyDescent="0.2">
      <c r="A173" s="1221"/>
      <c r="B173" s="1237"/>
      <c r="C173" s="926"/>
      <c r="D173" s="927"/>
      <c r="E173" s="927"/>
      <c r="F173" s="927"/>
      <c r="G173" s="928"/>
      <c r="H173" s="929"/>
      <c r="I173" s="927"/>
      <c r="J173" s="927"/>
      <c r="K173" s="927"/>
      <c r="L173" s="930"/>
      <c r="M173" s="931"/>
      <c r="N173" s="927"/>
      <c r="O173" s="927"/>
      <c r="P173" s="927"/>
      <c r="Q173" s="928"/>
      <c r="R173" s="929"/>
      <c r="S173" s="927"/>
      <c r="T173" s="927"/>
      <c r="U173" s="927"/>
      <c r="V173" s="927"/>
      <c r="W173" s="927"/>
      <c r="X173" s="927"/>
      <c r="Y173" s="927"/>
      <c r="Z173" s="1879"/>
      <c r="AA173" s="599"/>
      <c r="AB173" s="599"/>
      <c r="AC173" s="599"/>
      <c r="AD173" s="599"/>
      <c r="AE173" s="599"/>
      <c r="AF173" s="599"/>
      <c r="AG173" s="599"/>
      <c r="AH173" s="599"/>
      <c r="AI173" s="599"/>
      <c r="AJ173" s="599"/>
      <c r="AK173" s="599"/>
      <c r="AL173" s="599"/>
      <c r="AM173" s="599"/>
      <c r="AN173" s="599"/>
      <c r="AO173" s="599"/>
      <c r="AP173" s="599"/>
      <c r="AQ173" s="599"/>
      <c r="AR173" s="599"/>
      <c r="AS173" s="599"/>
      <c r="AT173" s="599"/>
      <c r="AU173" s="599"/>
      <c r="AV173" s="599"/>
      <c r="AW173" s="599"/>
      <c r="AX173" s="599"/>
      <c r="AY173" s="599"/>
      <c r="AZ173" s="21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1991"/>
      <c r="CB173" s="1991"/>
      <c r="CC173" s="1991"/>
      <c r="CD173" s="1991"/>
      <c r="CE173" s="1991"/>
      <c r="CF173" s="1991"/>
      <c r="CG173" s="1991"/>
      <c r="CH173" s="1991"/>
      <c r="CI173" s="1991"/>
      <c r="CJ173" s="1991"/>
      <c r="CK173" s="1991"/>
      <c r="CL173" s="1991"/>
      <c r="CM173" s="1991"/>
      <c r="CN173" s="1991"/>
      <c r="CO173" s="1991"/>
      <c r="CP173" s="1991"/>
      <c r="CQ173" s="1991"/>
      <c r="CR173" s="1991"/>
      <c r="CS173" s="1991"/>
      <c r="CT173" s="1991"/>
      <c r="CU173" s="1991"/>
      <c r="CV173" s="1991"/>
      <c r="CW173" s="1991"/>
      <c r="CX173" s="1991"/>
      <c r="CY173" s="1991"/>
      <c r="CZ173" s="1991"/>
    </row>
    <row r="174" s="413" customFormat="true" ht="15" customHeight="true" x14ac:dyDescent="0.2">
      <c r="A174" s="1221"/>
      <c r="B174" s="1237"/>
      <c r="C174" s="926"/>
      <c r="D174" s="927"/>
      <c r="E174" s="927"/>
      <c r="F174" s="927"/>
      <c r="G174" s="928"/>
      <c r="H174" s="929"/>
      <c r="I174" s="927"/>
      <c r="J174" s="927"/>
      <c r="K174" s="927"/>
      <c r="L174" s="930"/>
      <c r="M174" s="931"/>
      <c r="N174" s="927"/>
      <c r="O174" s="927"/>
      <c r="P174" s="927"/>
      <c r="Q174" s="928"/>
      <c r="R174" s="929"/>
      <c r="S174" s="927"/>
      <c r="T174" s="927"/>
      <c r="U174" s="927"/>
      <c r="V174" s="927"/>
      <c r="W174" s="927"/>
      <c r="X174" s="927"/>
      <c r="Y174" s="927"/>
      <c r="Z174" s="1879"/>
      <c r="AA174" s="599"/>
      <c r="AB174" s="599"/>
      <c r="AC174" s="599"/>
      <c r="AD174" s="599"/>
      <c r="AE174" s="599"/>
      <c r="AF174" s="599"/>
      <c r="AG174" s="599"/>
      <c r="AH174" s="599"/>
      <c r="AI174" s="599"/>
      <c r="AJ174" s="599"/>
      <c r="AK174" s="599"/>
      <c r="AL174" s="599"/>
      <c r="AM174" s="599"/>
      <c r="AN174" s="599"/>
      <c r="AO174" s="599"/>
      <c r="AP174" s="599"/>
      <c r="AQ174" s="599"/>
      <c r="AR174" s="599"/>
      <c r="AS174" s="599"/>
      <c r="AT174" s="599"/>
      <c r="AU174" s="599"/>
      <c r="AV174" s="599"/>
      <c r="AW174" s="599"/>
      <c r="AX174" s="599"/>
      <c r="AY174" s="599"/>
      <c r="AZ174" s="21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1991"/>
      <c r="CB174" s="1991"/>
      <c r="CC174" s="1991"/>
      <c r="CD174" s="1991"/>
      <c r="CE174" s="1991"/>
      <c r="CF174" s="1991"/>
      <c r="CG174" s="1991"/>
      <c r="CH174" s="1991"/>
      <c r="CI174" s="1991"/>
      <c r="CJ174" s="1991"/>
      <c r="CK174" s="1991"/>
      <c r="CL174" s="1991"/>
      <c r="CM174" s="1991"/>
      <c r="CN174" s="1991"/>
      <c r="CO174" s="1991"/>
      <c r="CP174" s="1991"/>
      <c r="CQ174" s="1991"/>
      <c r="CR174" s="1991"/>
      <c r="CS174" s="1991"/>
      <c r="CT174" s="1991"/>
      <c r="CU174" s="1991"/>
      <c r="CV174" s="1991"/>
      <c r="CW174" s="1991"/>
      <c r="CX174" s="1991"/>
      <c r="CY174" s="1991"/>
      <c r="CZ174" s="1991"/>
    </row>
    <row r="175" s="413" customFormat="true" ht="15" customHeight="true" x14ac:dyDescent="0.2">
      <c r="A175" s="1221"/>
      <c r="B175" s="1237"/>
      <c r="C175" s="926"/>
      <c r="D175" s="927"/>
      <c r="E175" s="927"/>
      <c r="F175" s="927"/>
      <c r="G175" s="928"/>
      <c r="H175" s="929"/>
      <c r="I175" s="927"/>
      <c r="J175" s="927"/>
      <c r="K175" s="927"/>
      <c r="L175" s="930"/>
      <c r="M175" s="931"/>
      <c r="N175" s="927"/>
      <c r="O175" s="927"/>
      <c r="P175" s="927"/>
      <c r="Q175" s="928"/>
      <c r="R175" s="929"/>
      <c r="S175" s="927"/>
      <c r="T175" s="927"/>
      <c r="U175" s="927"/>
      <c r="V175" s="927"/>
      <c r="W175" s="927"/>
      <c r="X175" s="927"/>
      <c r="Y175" s="927"/>
      <c r="Z175" s="1879"/>
      <c r="AA175" s="599"/>
      <c r="AB175" s="599"/>
      <c r="AC175" s="599"/>
      <c r="AD175" s="599"/>
      <c r="AE175" s="599"/>
      <c r="AF175" s="599"/>
      <c r="AG175" s="599"/>
      <c r="AH175" s="599"/>
      <c r="AI175" s="599"/>
      <c r="AJ175" s="599"/>
      <c r="AK175" s="599"/>
      <c r="AL175" s="599"/>
      <c r="AM175" s="599"/>
      <c r="AN175" s="599"/>
      <c r="AO175" s="599"/>
      <c r="AP175" s="599"/>
      <c r="AQ175" s="599"/>
      <c r="AR175" s="599"/>
      <c r="AS175" s="599"/>
      <c r="AT175" s="599"/>
      <c r="AU175" s="599"/>
      <c r="AV175" s="599"/>
      <c r="AW175" s="599"/>
      <c r="AX175" s="599"/>
      <c r="AY175" s="599"/>
      <c r="AZ175" s="21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1991"/>
      <c r="CB175" s="1991"/>
      <c r="CC175" s="1991"/>
      <c r="CD175" s="1991"/>
      <c r="CE175" s="1991"/>
      <c r="CF175" s="1991"/>
      <c r="CG175" s="1991"/>
      <c r="CH175" s="1991"/>
      <c r="CI175" s="1991"/>
      <c r="CJ175" s="1991"/>
      <c r="CK175" s="1991"/>
      <c r="CL175" s="1991"/>
      <c r="CM175" s="1991"/>
      <c r="CN175" s="1991"/>
      <c r="CO175" s="1991"/>
      <c r="CP175" s="1991"/>
      <c r="CQ175" s="1991"/>
      <c r="CR175" s="1991"/>
      <c r="CS175" s="1991"/>
      <c r="CT175" s="1991"/>
      <c r="CU175" s="1991"/>
      <c r="CV175" s="1991"/>
      <c r="CW175" s="1991"/>
      <c r="CX175" s="1991"/>
      <c r="CY175" s="1991"/>
      <c r="CZ175" s="1991"/>
    </row>
    <row r="176" s="413" customFormat="true" ht="15" customHeight="true" x14ac:dyDescent="0.2">
      <c r="A176" s="1221"/>
      <c r="B176" s="1237"/>
      <c r="C176" s="926"/>
      <c r="D176" s="927"/>
      <c r="E176" s="927"/>
      <c r="F176" s="927"/>
      <c r="G176" s="928"/>
      <c r="H176" s="929"/>
      <c r="I176" s="927"/>
      <c r="J176" s="927"/>
      <c r="K176" s="927"/>
      <c r="L176" s="930"/>
      <c r="M176" s="931"/>
      <c r="N176" s="927"/>
      <c r="O176" s="927"/>
      <c r="P176" s="927"/>
      <c r="Q176" s="928"/>
      <c r="R176" s="929"/>
      <c r="S176" s="927"/>
      <c r="T176" s="927"/>
      <c r="U176" s="927"/>
      <c r="V176" s="927"/>
      <c r="W176" s="927"/>
      <c r="X176" s="927"/>
      <c r="Y176" s="927"/>
      <c r="Z176" s="1879"/>
      <c r="AA176" s="599"/>
      <c r="AB176" s="599"/>
      <c r="AC176" s="599"/>
      <c r="AD176" s="599"/>
      <c r="AE176" s="599"/>
      <c r="AF176" s="599"/>
      <c r="AG176" s="599"/>
      <c r="AH176" s="599"/>
      <c r="AI176" s="599"/>
      <c r="AJ176" s="599"/>
      <c r="AK176" s="599"/>
      <c r="AL176" s="599"/>
      <c r="AM176" s="599"/>
      <c r="AN176" s="599"/>
      <c r="AO176" s="599"/>
      <c r="AP176" s="599"/>
      <c r="AQ176" s="599"/>
      <c r="AR176" s="599"/>
      <c r="AS176" s="599"/>
      <c r="AT176" s="599"/>
      <c r="AU176" s="599"/>
      <c r="AV176" s="599"/>
      <c r="AW176" s="599"/>
      <c r="AX176" s="599"/>
      <c r="AY176" s="599"/>
      <c r="AZ176" s="21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1991"/>
      <c r="CB176" s="1991"/>
      <c r="CC176" s="1991"/>
      <c r="CD176" s="1991"/>
      <c r="CE176" s="1991"/>
      <c r="CF176" s="1991"/>
      <c r="CG176" s="1991"/>
      <c r="CH176" s="1991"/>
      <c r="CI176" s="1991"/>
      <c r="CJ176" s="1991"/>
      <c r="CK176" s="1991"/>
      <c r="CL176" s="1991"/>
      <c r="CM176" s="1991"/>
      <c r="CN176" s="1991"/>
      <c r="CO176" s="1991"/>
      <c r="CP176" s="1991"/>
      <c r="CQ176" s="1991"/>
      <c r="CR176" s="1991"/>
      <c r="CS176" s="1991"/>
      <c r="CT176" s="1991"/>
      <c r="CU176" s="1991"/>
      <c r="CV176" s="1991"/>
      <c r="CW176" s="1991"/>
      <c r="CX176" s="1991"/>
      <c r="CY176" s="1991"/>
      <c r="CZ176" s="1991"/>
    </row>
    <row r="177" s="413" customFormat="true" ht="15" customHeight="true" x14ac:dyDescent="0.2">
      <c r="A177" s="1221"/>
      <c r="B177" s="1237"/>
      <c r="C177" s="926"/>
      <c r="D177" s="927"/>
      <c r="E177" s="927"/>
      <c r="F177" s="927"/>
      <c r="G177" s="928"/>
      <c r="H177" s="929"/>
      <c r="I177" s="927"/>
      <c r="J177" s="927"/>
      <c r="K177" s="927"/>
      <c r="L177" s="930"/>
      <c r="M177" s="931"/>
      <c r="N177" s="927"/>
      <c r="O177" s="927"/>
      <c r="P177" s="927"/>
      <c r="Q177" s="928"/>
      <c r="R177" s="929"/>
      <c r="S177" s="927"/>
      <c r="T177" s="927"/>
      <c r="U177" s="927"/>
      <c r="V177" s="927"/>
      <c r="W177" s="927"/>
      <c r="X177" s="927"/>
      <c r="Y177" s="927"/>
      <c r="Z177" s="1879"/>
      <c r="AA177" s="599"/>
      <c r="AB177" s="599"/>
      <c r="AC177" s="599"/>
      <c r="AD177" s="599"/>
      <c r="AE177" s="599"/>
      <c r="AF177" s="599"/>
      <c r="AG177" s="599"/>
      <c r="AH177" s="599"/>
      <c r="AI177" s="599"/>
      <c r="AJ177" s="599"/>
      <c r="AK177" s="599"/>
      <c r="AL177" s="599"/>
      <c r="AM177" s="599"/>
      <c r="AN177" s="599"/>
      <c r="AO177" s="599"/>
      <c r="AP177" s="599"/>
      <c r="AQ177" s="599"/>
      <c r="AR177" s="599"/>
      <c r="AS177" s="599"/>
      <c r="AT177" s="599"/>
      <c r="AU177" s="599"/>
      <c r="AV177" s="599"/>
      <c r="AW177" s="599"/>
      <c r="AX177" s="599"/>
      <c r="AY177" s="599"/>
      <c r="AZ177" s="21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1991"/>
      <c r="CB177" s="1991"/>
      <c r="CC177" s="1991"/>
      <c r="CD177" s="1991"/>
      <c r="CE177" s="1991"/>
      <c r="CF177" s="1991"/>
      <c r="CG177" s="1991"/>
      <c r="CH177" s="1991"/>
      <c r="CI177" s="1991"/>
      <c r="CJ177" s="1991"/>
      <c r="CK177" s="1991"/>
      <c r="CL177" s="1991"/>
      <c r="CM177" s="1991"/>
      <c r="CN177" s="1991"/>
      <c r="CO177" s="1991"/>
      <c r="CP177" s="1991"/>
      <c r="CQ177" s="1991"/>
      <c r="CR177" s="1991"/>
      <c r="CS177" s="1991"/>
      <c r="CT177" s="1991"/>
      <c r="CU177" s="1991"/>
      <c r="CV177" s="1991"/>
      <c r="CW177" s="1991"/>
      <c r="CX177" s="1991"/>
      <c r="CY177" s="1991"/>
      <c r="CZ177" s="1991"/>
    </row>
    <row r="178" s="413" customFormat="true" ht="15" customHeight="true" x14ac:dyDescent="0.2">
      <c r="A178" s="1221"/>
      <c r="B178" s="1237"/>
      <c r="C178" s="926"/>
      <c r="D178" s="927"/>
      <c r="E178" s="927"/>
      <c r="F178" s="927"/>
      <c r="G178" s="928"/>
      <c r="H178" s="929"/>
      <c r="I178" s="927"/>
      <c r="J178" s="927"/>
      <c r="K178" s="927"/>
      <c r="L178" s="930"/>
      <c r="M178" s="931"/>
      <c r="N178" s="927"/>
      <c r="O178" s="927"/>
      <c r="P178" s="927"/>
      <c r="Q178" s="928"/>
      <c r="R178" s="929"/>
      <c r="S178" s="927"/>
      <c r="T178" s="927"/>
      <c r="U178" s="927"/>
      <c r="V178" s="927"/>
      <c r="W178" s="927"/>
      <c r="X178" s="927"/>
      <c r="Y178" s="927"/>
      <c r="Z178" s="1879"/>
      <c r="AA178" s="599"/>
      <c r="AB178" s="599"/>
      <c r="AC178" s="599"/>
      <c r="AD178" s="599"/>
      <c r="AE178" s="599"/>
      <c r="AF178" s="599"/>
      <c r="AG178" s="599"/>
      <c r="AH178" s="599"/>
      <c r="AI178" s="599"/>
      <c r="AJ178" s="599"/>
      <c r="AK178" s="599"/>
      <c r="AL178" s="599"/>
      <c r="AM178" s="599"/>
      <c r="AN178" s="599"/>
      <c r="AO178" s="599"/>
      <c r="AP178" s="599"/>
      <c r="AQ178" s="599"/>
      <c r="AR178" s="599"/>
      <c r="AS178" s="599"/>
      <c r="AT178" s="599"/>
      <c r="AU178" s="599"/>
      <c r="AV178" s="599"/>
      <c r="AW178" s="599"/>
      <c r="AX178" s="599"/>
      <c r="AY178" s="599"/>
      <c r="AZ178" s="21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1991"/>
      <c r="CB178" s="1991"/>
      <c r="CC178" s="1991"/>
      <c r="CD178" s="1991"/>
      <c r="CE178" s="1991"/>
      <c r="CF178" s="1991"/>
      <c r="CG178" s="1991"/>
      <c r="CH178" s="1991"/>
      <c r="CI178" s="1991"/>
      <c r="CJ178" s="1991"/>
      <c r="CK178" s="1991"/>
      <c r="CL178" s="1991"/>
      <c r="CM178" s="1991"/>
      <c r="CN178" s="1991"/>
      <c r="CO178" s="1991"/>
      <c r="CP178" s="1991"/>
      <c r="CQ178" s="1991"/>
      <c r="CR178" s="1991"/>
      <c r="CS178" s="1991"/>
      <c r="CT178" s="1991"/>
      <c r="CU178" s="1991"/>
      <c r="CV178" s="1991"/>
      <c r="CW178" s="1991"/>
      <c r="CX178" s="1991"/>
      <c r="CY178" s="1991"/>
      <c r="CZ178" s="1991"/>
    </row>
    <row r="179" s="413" customFormat="true" ht="15" customHeight="true" x14ac:dyDescent="0.2">
      <c r="A179" s="1221"/>
      <c r="B179" s="1237"/>
      <c r="C179" s="926"/>
      <c r="D179" s="927"/>
      <c r="E179" s="927"/>
      <c r="F179" s="927"/>
      <c r="G179" s="928"/>
      <c r="H179" s="929"/>
      <c r="I179" s="927"/>
      <c r="J179" s="927"/>
      <c r="K179" s="927"/>
      <c r="L179" s="930"/>
      <c r="M179" s="931"/>
      <c r="N179" s="927"/>
      <c r="O179" s="927"/>
      <c r="P179" s="927"/>
      <c r="Q179" s="928"/>
      <c r="R179" s="929"/>
      <c r="S179" s="927"/>
      <c r="T179" s="927"/>
      <c r="U179" s="927"/>
      <c r="V179" s="927"/>
      <c r="W179" s="927"/>
      <c r="X179" s="927"/>
      <c r="Y179" s="927"/>
      <c r="Z179" s="1879"/>
      <c r="AA179" s="599"/>
      <c r="AB179" s="599"/>
      <c r="AC179" s="599"/>
      <c r="AD179" s="599"/>
      <c r="AE179" s="599"/>
      <c r="AF179" s="599"/>
      <c r="AG179" s="599"/>
      <c r="AH179" s="599"/>
      <c r="AI179" s="599"/>
      <c r="AJ179" s="599"/>
      <c r="AK179" s="599"/>
      <c r="AL179" s="599"/>
      <c r="AM179" s="599"/>
      <c r="AN179" s="599"/>
      <c r="AO179" s="599"/>
      <c r="AP179" s="599"/>
      <c r="AQ179" s="599"/>
      <c r="AR179" s="599"/>
      <c r="AS179" s="599"/>
      <c r="AT179" s="599"/>
      <c r="AU179" s="599"/>
      <c r="AV179" s="599"/>
      <c r="AW179" s="599"/>
      <c r="AX179" s="599"/>
      <c r="AY179" s="599"/>
      <c r="AZ179" s="21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1991"/>
      <c r="CB179" s="1991"/>
      <c r="CC179" s="1991"/>
      <c r="CD179" s="1991"/>
      <c r="CE179" s="1991"/>
      <c r="CF179" s="1991"/>
      <c r="CG179" s="1991"/>
      <c r="CH179" s="1991"/>
      <c r="CI179" s="1991"/>
      <c r="CJ179" s="1991"/>
      <c r="CK179" s="1991"/>
      <c r="CL179" s="1991"/>
      <c r="CM179" s="1991"/>
      <c r="CN179" s="1991"/>
      <c r="CO179" s="1991"/>
      <c r="CP179" s="1991"/>
      <c r="CQ179" s="1991"/>
      <c r="CR179" s="1991"/>
      <c r="CS179" s="1991"/>
      <c r="CT179" s="1991"/>
      <c r="CU179" s="1991"/>
      <c r="CV179" s="1991"/>
      <c r="CW179" s="1991"/>
      <c r="CX179" s="1991"/>
      <c r="CY179" s="1991"/>
      <c r="CZ179" s="1991"/>
    </row>
    <row r="180" s="413" customFormat="true" ht="15" customHeight="true" x14ac:dyDescent="0.2">
      <c r="A180" s="1221"/>
      <c r="B180" s="1237"/>
      <c r="C180" s="926"/>
      <c r="D180" s="927"/>
      <c r="E180" s="927"/>
      <c r="F180" s="927"/>
      <c r="G180" s="928"/>
      <c r="H180" s="929"/>
      <c r="I180" s="927"/>
      <c r="J180" s="927"/>
      <c r="K180" s="927"/>
      <c r="L180" s="930"/>
      <c r="M180" s="931"/>
      <c r="N180" s="927"/>
      <c r="O180" s="927"/>
      <c r="P180" s="927"/>
      <c r="Q180" s="928"/>
      <c r="R180" s="929"/>
      <c r="S180" s="927"/>
      <c r="T180" s="927"/>
      <c r="U180" s="927"/>
      <c r="V180" s="927"/>
      <c r="W180" s="927"/>
      <c r="X180" s="927"/>
      <c r="Y180" s="927"/>
      <c r="Z180" s="1879"/>
      <c r="AA180" s="599"/>
      <c r="AB180" s="599"/>
      <c r="AC180" s="599"/>
      <c r="AD180" s="599"/>
      <c r="AE180" s="599"/>
      <c r="AF180" s="599"/>
      <c r="AG180" s="599"/>
      <c r="AH180" s="599"/>
      <c r="AI180" s="599"/>
      <c r="AJ180" s="599"/>
      <c r="AK180" s="599"/>
      <c r="AL180" s="599"/>
      <c r="AM180" s="599"/>
      <c r="AN180" s="599"/>
      <c r="AO180" s="599"/>
      <c r="AP180" s="599"/>
      <c r="AQ180" s="599"/>
      <c r="AR180" s="599"/>
      <c r="AS180" s="599"/>
      <c r="AT180" s="599"/>
      <c r="AU180" s="599"/>
      <c r="AV180" s="599"/>
      <c r="AW180" s="599"/>
      <c r="AX180" s="599"/>
      <c r="AY180" s="599"/>
      <c r="AZ180" s="21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1991"/>
      <c r="CB180" s="1991"/>
      <c r="CC180" s="1991"/>
      <c r="CD180" s="1991"/>
      <c r="CE180" s="1991"/>
      <c r="CF180" s="1991"/>
      <c r="CG180" s="1991"/>
      <c r="CH180" s="1991"/>
      <c r="CI180" s="1991"/>
      <c r="CJ180" s="1991"/>
      <c r="CK180" s="1991"/>
      <c r="CL180" s="1991"/>
      <c r="CM180" s="1991"/>
      <c r="CN180" s="1991"/>
      <c r="CO180" s="1991"/>
      <c r="CP180" s="1991"/>
      <c r="CQ180" s="1991"/>
      <c r="CR180" s="1991"/>
      <c r="CS180" s="1991"/>
      <c r="CT180" s="1991"/>
      <c r="CU180" s="1991"/>
      <c r="CV180" s="1991"/>
      <c r="CW180" s="1991"/>
      <c r="CX180" s="1991"/>
      <c r="CY180" s="1991"/>
      <c r="CZ180" s="1991"/>
    </row>
    <row r="181" s="413" customFormat="true" ht="15" customHeight="true" x14ac:dyDescent="0.2">
      <c r="A181" s="1221"/>
      <c r="B181" s="1237"/>
      <c r="C181" s="926"/>
      <c r="D181" s="927"/>
      <c r="E181" s="927"/>
      <c r="F181" s="927"/>
      <c r="G181" s="928"/>
      <c r="H181" s="929"/>
      <c r="I181" s="927"/>
      <c r="J181" s="927"/>
      <c r="K181" s="927"/>
      <c r="L181" s="930"/>
      <c r="M181" s="931"/>
      <c r="N181" s="927"/>
      <c r="O181" s="927"/>
      <c r="P181" s="927"/>
      <c r="Q181" s="928"/>
      <c r="R181" s="929"/>
      <c r="S181" s="927"/>
      <c r="T181" s="927"/>
      <c r="U181" s="927"/>
      <c r="V181" s="927"/>
      <c r="W181" s="927"/>
      <c r="X181" s="927"/>
      <c r="Y181" s="927"/>
      <c r="Z181" s="1879"/>
      <c r="AA181" s="599"/>
      <c r="AB181" s="599"/>
      <c r="AC181" s="599"/>
      <c r="AD181" s="599"/>
      <c r="AE181" s="599"/>
      <c r="AF181" s="599"/>
      <c r="AG181" s="599"/>
      <c r="AH181" s="599"/>
      <c r="AI181" s="599"/>
      <c r="AJ181" s="599"/>
      <c r="AK181" s="599"/>
      <c r="AL181" s="599"/>
      <c r="AM181" s="599"/>
      <c r="AN181" s="599"/>
      <c r="AO181" s="599"/>
      <c r="AP181" s="599"/>
      <c r="AQ181" s="599"/>
      <c r="AR181" s="599"/>
      <c r="AS181" s="599"/>
      <c r="AT181" s="599"/>
      <c r="AU181" s="599"/>
      <c r="AV181" s="599"/>
      <c r="AW181" s="599"/>
      <c r="AX181" s="599"/>
      <c r="AY181" s="599"/>
      <c r="AZ181" s="21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1991"/>
      <c r="CB181" s="1991"/>
      <c r="CC181" s="1991"/>
      <c r="CD181" s="1991"/>
      <c r="CE181" s="1991"/>
      <c r="CF181" s="1991"/>
      <c r="CG181" s="1991"/>
      <c r="CH181" s="1991"/>
      <c r="CI181" s="1991"/>
      <c r="CJ181" s="1991"/>
      <c r="CK181" s="1991"/>
      <c r="CL181" s="1991"/>
      <c r="CM181" s="1991"/>
      <c r="CN181" s="1991"/>
      <c r="CO181" s="1991"/>
      <c r="CP181" s="1991"/>
      <c r="CQ181" s="1991"/>
      <c r="CR181" s="1991"/>
      <c r="CS181" s="1991"/>
      <c r="CT181" s="1991"/>
      <c r="CU181" s="1991"/>
      <c r="CV181" s="1991"/>
      <c r="CW181" s="1991"/>
      <c r="CX181" s="1991"/>
      <c r="CY181" s="1991"/>
      <c r="CZ181" s="1991"/>
    </row>
    <row r="182" s="413" customFormat="true" ht="15" customHeight="true" x14ac:dyDescent="0.2">
      <c r="A182" s="1221"/>
      <c r="B182" s="1237"/>
      <c r="C182" s="926"/>
      <c r="D182" s="927"/>
      <c r="E182" s="927"/>
      <c r="F182" s="927"/>
      <c r="G182" s="928"/>
      <c r="H182" s="929"/>
      <c r="I182" s="927"/>
      <c r="J182" s="927"/>
      <c r="K182" s="927"/>
      <c r="L182" s="930"/>
      <c r="M182" s="931"/>
      <c r="N182" s="927"/>
      <c r="O182" s="927"/>
      <c r="P182" s="927"/>
      <c r="Q182" s="928"/>
      <c r="R182" s="929"/>
      <c r="S182" s="927"/>
      <c r="T182" s="927"/>
      <c r="U182" s="927"/>
      <c r="V182" s="927"/>
      <c r="W182" s="927"/>
      <c r="X182" s="927"/>
      <c r="Y182" s="927"/>
      <c r="Z182" s="1879"/>
      <c r="AA182" s="599"/>
      <c r="AB182" s="599"/>
      <c r="AC182" s="599"/>
      <c r="AD182" s="599"/>
      <c r="AE182" s="599"/>
      <c r="AF182" s="599"/>
      <c r="AG182" s="599"/>
      <c r="AH182" s="599"/>
      <c r="AI182" s="599"/>
      <c r="AJ182" s="599"/>
      <c r="AK182" s="599"/>
      <c r="AL182" s="599"/>
      <c r="AM182" s="599"/>
      <c r="AN182" s="599"/>
      <c r="AO182" s="599"/>
      <c r="AP182" s="599"/>
      <c r="AQ182" s="599"/>
      <c r="AR182" s="599"/>
      <c r="AS182" s="599"/>
      <c r="AT182" s="599"/>
      <c r="AU182" s="599"/>
      <c r="AV182" s="599"/>
      <c r="AW182" s="599"/>
      <c r="AX182" s="599"/>
      <c r="AY182" s="599"/>
      <c r="AZ182" s="21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1991"/>
      <c r="CB182" s="1991"/>
      <c r="CC182" s="1991"/>
      <c r="CD182" s="1991"/>
      <c r="CE182" s="1991"/>
      <c r="CF182" s="1991"/>
      <c r="CG182" s="1991"/>
      <c r="CH182" s="1991"/>
      <c r="CI182" s="1991"/>
      <c r="CJ182" s="1991"/>
      <c r="CK182" s="1991"/>
      <c r="CL182" s="1991"/>
      <c r="CM182" s="1991"/>
      <c r="CN182" s="1991"/>
      <c r="CO182" s="1991"/>
      <c r="CP182" s="1991"/>
      <c r="CQ182" s="1991"/>
      <c r="CR182" s="1991"/>
      <c r="CS182" s="1991"/>
      <c r="CT182" s="1991"/>
      <c r="CU182" s="1991"/>
      <c r="CV182" s="1991"/>
      <c r="CW182" s="1991"/>
      <c r="CX182" s="1991"/>
      <c r="CY182" s="1991"/>
      <c r="CZ182" s="1991"/>
    </row>
    <row r="183" s="413" customFormat="true" ht="15" customHeight="true" x14ac:dyDescent="0.2">
      <c r="A183" s="1221"/>
      <c r="B183" s="1237"/>
      <c r="C183" s="926"/>
      <c r="D183" s="927"/>
      <c r="E183" s="927"/>
      <c r="F183" s="927"/>
      <c r="G183" s="928"/>
      <c r="H183" s="929"/>
      <c r="I183" s="927"/>
      <c r="J183" s="927"/>
      <c r="K183" s="927"/>
      <c r="L183" s="930"/>
      <c r="M183" s="931"/>
      <c r="N183" s="927"/>
      <c r="O183" s="927"/>
      <c r="P183" s="927"/>
      <c r="Q183" s="928"/>
      <c r="R183" s="929"/>
      <c r="S183" s="927"/>
      <c r="T183" s="927"/>
      <c r="U183" s="927"/>
      <c r="V183" s="927"/>
      <c r="W183" s="927"/>
      <c r="X183" s="927"/>
      <c r="Y183" s="927"/>
      <c r="Z183" s="1879"/>
      <c r="AA183" s="599"/>
      <c r="AB183" s="599"/>
      <c r="AC183" s="599"/>
      <c r="AD183" s="599"/>
      <c r="AE183" s="599"/>
      <c r="AF183" s="599"/>
      <c r="AG183" s="599"/>
      <c r="AH183" s="599"/>
      <c r="AI183" s="599"/>
      <c r="AJ183" s="599"/>
      <c r="AK183" s="599"/>
      <c r="AL183" s="599"/>
      <c r="AM183" s="599"/>
      <c r="AN183" s="599"/>
      <c r="AO183" s="599"/>
      <c r="AP183" s="599"/>
      <c r="AQ183" s="599"/>
      <c r="AR183" s="599"/>
      <c r="AS183" s="599"/>
      <c r="AT183" s="599"/>
      <c r="AU183" s="599"/>
      <c r="AV183" s="599"/>
      <c r="AW183" s="599"/>
      <c r="AX183" s="599"/>
      <c r="AY183" s="599"/>
      <c r="AZ183" s="21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1991"/>
      <c r="CB183" s="1991"/>
      <c r="CC183" s="1991"/>
      <c r="CD183" s="1991"/>
      <c r="CE183" s="1991"/>
      <c r="CF183" s="1991"/>
      <c r="CG183" s="1991"/>
      <c r="CH183" s="1991"/>
      <c r="CI183" s="1991"/>
      <c r="CJ183" s="1991"/>
      <c r="CK183" s="1991"/>
      <c r="CL183" s="1991"/>
      <c r="CM183" s="1991"/>
      <c r="CN183" s="1991"/>
      <c r="CO183" s="1991"/>
      <c r="CP183" s="1991"/>
      <c r="CQ183" s="1991"/>
      <c r="CR183" s="1991"/>
      <c r="CS183" s="1991"/>
      <c r="CT183" s="1991"/>
      <c r="CU183" s="1991"/>
      <c r="CV183" s="1991"/>
      <c r="CW183" s="1991"/>
      <c r="CX183" s="1991"/>
      <c r="CY183" s="1991"/>
      <c r="CZ183" s="1991"/>
    </row>
    <row r="184" s="413" customFormat="true" ht="15" customHeight="true" x14ac:dyDescent="0.2">
      <c r="A184" s="1221"/>
      <c r="B184" s="1237"/>
      <c r="C184" s="926"/>
      <c r="D184" s="927"/>
      <c r="E184" s="927"/>
      <c r="F184" s="927"/>
      <c r="G184" s="928"/>
      <c r="H184" s="929"/>
      <c r="I184" s="927"/>
      <c r="J184" s="927"/>
      <c r="K184" s="927"/>
      <c r="L184" s="930"/>
      <c r="M184" s="931"/>
      <c r="N184" s="927"/>
      <c r="O184" s="927"/>
      <c r="P184" s="927"/>
      <c r="Q184" s="928"/>
      <c r="R184" s="929"/>
      <c r="S184" s="927"/>
      <c r="T184" s="927"/>
      <c r="U184" s="927"/>
      <c r="V184" s="927"/>
      <c r="W184" s="927"/>
      <c r="X184" s="927"/>
      <c r="Y184" s="927"/>
      <c r="Z184" s="1879"/>
      <c r="AA184" s="599"/>
      <c r="AB184" s="599"/>
      <c r="AC184" s="599"/>
      <c r="AD184" s="599"/>
      <c r="AE184" s="599"/>
      <c r="AF184" s="599"/>
      <c r="AG184" s="599"/>
      <c r="AH184" s="599"/>
      <c r="AI184" s="599"/>
      <c r="AJ184" s="599"/>
      <c r="AK184" s="599"/>
      <c r="AL184" s="599"/>
      <c r="AM184" s="599"/>
      <c r="AN184" s="599"/>
      <c r="AO184" s="599"/>
      <c r="AP184" s="599"/>
      <c r="AQ184" s="599"/>
      <c r="AR184" s="599"/>
      <c r="AS184" s="599"/>
      <c r="AT184" s="599"/>
      <c r="AU184" s="599"/>
      <c r="AV184" s="599"/>
      <c r="AW184" s="599"/>
      <c r="AX184" s="599"/>
      <c r="AY184" s="599"/>
      <c r="AZ184" s="21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1991"/>
      <c r="CB184" s="1991"/>
      <c r="CC184" s="1991"/>
      <c r="CD184" s="1991"/>
      <c r="CE184" s="1991"/>
      <c r="CF184" s="1991"/>
      <c r="CG184" s="1991"/>
      <c r="CH184" s="1991"/>
      <c r="CI184" s="1991"/>
      <c r="CJ184" s="1991"/>
      <c r="CK184" s="1991"/>
      <c r="CL184" s="1991"/>
      <c r="CM184" s="1991"/>
      <c r="CN184" s="1991"/>
      <c r="CO184" s="1991"/>
      <c r="CP184" s="1991"/>
      <c r="CQ184" s="1991"/>
      <c r="CR184" s="1991"/>
      <c r="CS184" s="1991"/>
      <c r="CT184" s="1991"/>
      <c r="CU184" s="1991"/>
      <c r="CV184" s="1991"/>
      <c r="CW184" s="1991"/>
      <c r="CX184" s="1991"/>
      <c r="CY184" s="1991"/>
      <c r="CZ184" s="1991"/>
    </row>
    <row r="185" s="413" customFormat="true" ht="15" customHeight="true" x14ac:dyDescent="0.2">
      <c r="A185" s="1221"/>
      <c r="B185" s="1237"/>
      <c r="C185" s="926"/>
      <c r="D185" s="927"/>
      <c r="E185" s="927"/>
      <c r="F185" s="927"/>
      <c r="G185" s="928"/>
      <c r="H185" s="929"/>
      <c r="I185" s="927"/>
      <c r="J185" s="927"/>
      <c r="K185" s="927"/>
      <c r="L185" s="930"/>
      <c r="M185" s="931"/>
      <c r="N185" s="927"/>
      <c r="O185" s="927"/>
      <c r="P185" s="927"/>
      <c r="Q185" s="928"/>
      <c r="R185" s="929"/>
      <c r="S185" s="927"/>
      <c r="T185" s="927"/>
      <c r="U185" s="927"/>
      <c r="V185" s="927"/>
      <c r="W185" s="927"/>
      <c r="X185" s="927"/>
      <c r="Y185" s="927"/>
      <c r="Z185" s="1879"/>
      <c r="AA185" s="599"/>
      <c r="AB185" s="599"/>
      <c r="AC185" s="599"/>
      <c r="AD185" s="599"/>
      <c r="AE185" s="599"/>
      <c r="AF185" s="599"/>
      <c r="AG185" s="599"/>
      <c r="AH185" s="599"/>
      <c r="AI185" s="599"/>
      <c r="AJ185" s="599"/>
      <c r="AK185" s="599"/>
      <c r="AL185" s="599"/>
      <c r="AM185" s="599"/>
      <c r="AN185" s="599"/>
      <c r="AO185" s="599"/>
      <c r="AP185" s="599"/>
      <c r="AQ185" s="599"/>
      <c r="AR185" s="599"/>
      <c r="AS185" s="599"/>
      <c r="AT185" s="599"/>
      <c r="AU185" s="599"/>
      <c r="AV185" s="599"/>
      <c r="AW185" s="599"/>
      <c r="AX185" s="599"/>
      <c r="AY185" s="599"/>
      <c r="AZ185" s="21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1991"/>
      <c r="CB185" s="1991"/>
      <c r="CC185" s="1991"/>
      <c r="CD185" s="1991"/>
      <c r="CE185" s="1991"/>
      <c r="CF185" s="1991"/>
      <c r="CG185" s="1991"/>
      <c r="CH185" s="1991"/>
      <c r="CI185" s="1991"/>
      <c r="CJ185" s="1991"/>
      <c r="CK185" s="1991"/>
      <c r="CL185" s="1991"/>
      <c r="CM185" s="1991"/>
      <c r="CN185" s="1991"/>
      <c r="CO185" s="1991"/>
      <c r="CP185" s="1991"/>
      <c r="CQ185" s="1991"/>
      <c r="CR185" s="1991"/>
      <c r="CS185" s="1991"/>
      <c r="CT185" s="1991"/>
      <c r="CU185" s="1991"/>
      <c r="CV185" s="1991"/>
      <c r="CW185" s="1991"/>
      <c r="CX185" s="1991"/>
      <c r="CY185" s="1991"/>
      <c r="CZ185" s="1991"/>
    </row>
    <row r="186" s="413" customFormat="true" ht="15" customHeight="true" x14ac:dyDescent="0.2">
      <c r="A186" s="1221"/>
      <c r="B186" s="1237"/>
      <c r="C186" s="926"/>
      <c r="D186" s="927"/>
      <c r="E186" s="927"/>
      <c r="F186" s="927"/>
      <c r="G186" s="928"/>
      <c r="H186" s="929"/>
      <c r="I186" s="927"/>
      <c r="J186" s="927"/>
      <c r="K186" s="927"/>
      <c r="L186" s="930"/>
      <c r="M186" s="931"/>
      <c r="N186" s="927"/>
      <c r="O186" s="927"/>
      <c r="P186" s="927"/>
      <c r="Q186" s="928"/>
      <c r="R186" s="929"/>
      <c r="S186" s="927"/>
      <c r="T186" s="927"/>
      <c r="U186" s="927"/>
      <c r="V186" s="927"/>
      <c r="W186" s="927"/>
      <c r="X186" s="927"/>
      <c r="Y186" s="927"/>
      <c r="Z186" s="1879"/>
      <c r="AA186" s="599"/>
      <c r="AB186" s="599"/>
      <c r="AC186" s="599"/>
      <c r="AD186" s="599"/>
      <c r="AE186" s="599"/>
      <c r="AF186" s="599"/>
      <c r="AG186" s="599"/>
      <c r="AH186" s="599"/>
      <c r="AI186" s="599"/>
      <c r="AJ186" s="599"/>
      <c r="AK186" s="599"/>
      <c r="AL186" s="599"/>
      <c r="AM186" s="599"/>
      <c r="AN186" s="599"/>
      <c r="AO186" s="599"/>
      <c r="AP186" s="599"/>
      <c r="AQ186" s="599"/>
      <c r="AR186" s="599"/>
      <c r="AS186" s="599"/>
      <c r="AT186" s="599"/>
      <c r="AU186" s="599"/>
      <c r="AV186" s="599"/>
      <c r="AW186" s="599"/>
      <c r="AX186" s="599"/>
      <c r="AY186" s="599"/>
      <c r="AZ186" s="21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1991"/>
      <c r="CB186" s="1991"/>
      <c r="CC186" s="1991"/>
      <c r="CD186" s="1991"/>
      <c r="CE186" s="1991"/>
      <c r="CF186" s="1991"/>
      <c r="CG186" s="1991"/>
      <c r="CH186" s="1991"/>
      <c r="CI186" s="1991"/>
      <c r="CJ186" s="1991"/>
      <c r="CK186" s="1991"/>
      <c r="CL186" s="1991"/>
      <c r="CM186" s="1991"/>
      <c r="CN186" s="1991"/>
      <c r="CO186" s="1991"/>
      <c r="CP186" s="1991"/>
      <c r="CQ186" s="1991"/>
      <c r="CR186" s="1991"/>
      <c r="CS186" s="1991"/>
      <c r="CT186" s="1991"/>
      <c r="CU186" s="1991"/>
      <c r="CV186" s="1991"/>
      <c r="CW186" s="1991"/>
      <c r="CX186" s="1991"/>
      <c r="CY186" s="1991"/>
      <c r="CZ186" s="1991"/>
    </row>
    <row r="187" s="413" customFormat="true" ht="15" customHeight="true" x14ac:dyDescent="0.2">
      <c r="A187" s="1221"/>
      <c r="B187" s="1237"/>
      <c r="C187" s="926"/>
      <c r="D187" s="927"/>
      <c r="E187" s="927"/>
      <c r="F187" s="927"/>
      <c r="G187" s="928"/>
      <c r="H187" s="929"/>
      <c r="I187" s="927"/>
      <c r="J187" s="927"/>
      <c r="K187" s="927"/>
      <c r="L187" s="930"/>
      <c r="M187" s="931"/>
      <c r="N187" s="927"/>
      <c r="O187" s="927"/>
      <c r="P187" s="927"/>
      <c r="Q187" s="928"/>
      <c r="R187" s="929"/>
      <c r="S187" s="927"/>
      <c r="T187" s="927"/>
      <c r="U187" s="927"/>
      <c r="V187" s="927"/>
      <c r="W187" s="927"/>
      <c r="X187" s="927"/>
      <c r="Y187" s="927"/>
      <c r="Z187" s="1879"/>
      <c r="AA187" s="599"/>
      <c r="AB187" s="599"/>
      <c r="AC187" s="599"/>
      <c r="AD187" s="599"/>
      <c r="AE187" s="599"/>
      <c r="AF187" s="599"/>
      <c r="AG187" s="599"/>
      <c r="AH187" s="599"/>
      <c r="AI187" s="599"/>
      <c r="AJ187" s="599"/>
      <c r="AK187" s="599"/>
      <c r="AL187" s="599"/>
      <c r="AM187" s="599"/>
      <c r="AN187" s="599"/>
      <c r="AO187" s="599"/>
      <c r="AP187" s="599"/>
      <c r="AQ187" s="599"/>
      <c r="AR187" s="599"/>
      <c r="AS187" s="599"/>
      <c r="AT187" s="599"/>
      <c r="AU187" s="599"/>
      <c r="AV187" s="599"/>
      <c r="AW187" s="599"/>
      <c r="AX187" s="599"/>
      <c r="AY187" s="599"/>
      <c r="AZ187" s="21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1991"/>
      <c r="CB187" s="1991"/>
      <c r="CC187" s="1991"/>
      <c r="CD187" s="1991"/>
      <c r="CE187" s="1991"/>
      <c r="CF187" s="1991"/>
      <c r="CG187" s="1991"/>
      <c r="CH187" s="1991"/>
      <c r="CI187" s="1991"/>
      <c r="CJ187" s="1991"/>
      <c r="CK187" s="1991"/>
      <c r="CL187" s="1991"/>
      <c r="CM187" s="1991"/>
      <c r="CN187" s="1991"/>
      <c r="CO187" s="1991"/>
      <c r="CP187" s="1991"/>
      <c r="CQ187" s="1991"/>
      <c r="CR187" s="1991"/>
      <c r="CS187" s="1991"/>
      <c r="CT187" s="1991"/>
      <c r="CU187" s="1991"/>
      <c r="CV187" s="1991"/>
      <c r="CW187" s="1991"/>
      <c r="CX187" s="1991"/>
      <c r="CY187" s="1991"/>
      <c r="CZ187" s="1991"/>
    </row>
    <row r="188" s="413" customFormat="true" ht="15" customHeight="true" x14ac:dyDescent="0.2">
      <c r="A188" s="1221"/>
      <c r="B188" s="1237"/>
      <c r="C188" s="926"/>
      <c r="D188" s="927"/>
      <c r="E188" s="927"/>
      <c r="F188" s="927"/>
      <c r="G188" s="928"/>
      <c r="H188" s="929"/>
      <c r="I188" s="927"/>
      <c r="J188" s="927"/>
      <c r="K188" s="927"/>
      <c r="L188" s="930"/>
      <c r="M188" s="931"/>
      <c r="N188" s="927"/>
      <c r="O188" s="927"/>
      <c r="P188" s="927"/>
      <c r="Q188" s="928"/>
      <c r="R188" s="929"/>
      <c r="S188" s="927"/>
      <c r="T188" s="927"/>
      <c r="U188" s="927"/>
      <c r="V188" s="927"/>
      <c r="W188" s="927"/>
      <c r="X188" s="927"/>
      <c r="Y188" s="927"/>
      <c r="Z188" s="1879"/>
      <c r="AA188" s="599"/>
      <c r="AB188" s="599"/>
      <c r="AC188" s="599"/>
      <c r="AD188" s="599"/>
      <c r="AE188" s="599"/>
      <c r="AF188" s="599"/>
      <c r="AG188" s="599"/>
      <c r="AH188" s="599"/>
      <c r="AI188" s="599"/>
      <c r="AJ188" s="599"/>
      <c r="AK188" s="599"/>
      <c r="AL188" s="599"/>
      <c r="AM188" s="599"/>
      <c r="AN188" s="599"/>
      <c r="AO188" s="599"/>
      <c r="AP188" s="599"/>
      <c r="AQ188" s="599"/>
      <c r="AR188" s="599"/>
      <c r="AS188" s="599"/>
      <c r="AT188" s="599"/>
      <c r="AU188" s="599"/>
      <c r="AV188" s="599"/>
      <c r="AW188" s="599"/>
      <c r="AX188" s="599"/>
      <c r="AY188" s="599"/>
      <c r="AZ188" s="21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1991"/>
      <c r="CB188" s="1991"/>
      <c r="CC188" s="1991"/>
      <c r="CD188" s="1991"/>
      <c r="CE188" s="1991"/>
      <c r="CF188" s="1991"/>
      <c r="CG188" s="1991"/>
      <c r="CH188" s="1991"/>
      <c r="CI188" s="1991"/>
      <c r="CJ188" s="1991"/>
      <c r="CK188" s="1991"/>
      <c r="CL188" s="1991"/>
      <c r="CM188" s="1991"/>
      <c r="CN188" s="1991"/>
      <c r="CO188" s="1991"/>
      <c r="CP188" s="1991"/>
      <c r="CQ188" s="1991"/>
      <c r="CR188" s="1991"/>
      <c r="CS188" s="1991"/>
      <c r="CT188" s="1991"/>
      <c r="CU188" s="1991"/>
      <c r="CV188" s="1991"/>
      <c r="CW188" s="1991"/>
      <c r="CX188" s="1991"/>
      <c r="CY188" s="1991"/>
      <c r="CZ188" s="1991"/>
    </row>
    <row r="189" s="413" customFormat="true" ht="15" customHeight="true" x14ac:dyDescent="0.2">
      <c r="A189" s="1221"/>
      <c r="B189" s="1237"/>
      <c r="C189" s="926"/>
      <c r="D189" s="927"/>
      <c r="E189" s="927"/>
      <c r="F189" s="927"/>
      <c r="G189" s="928"/>
      <c r="H189" s="929"/>
      <c r="I189" s="927"/>
      <c r="J189" s="927"/>
      <c r="K189" s="927"/>
      <c r="L189" s="930"/>
      <c r="M189" s="931"/>
      <c r="N189" s="927"/>
      <c r="O189" s="927"/>
      <c r="P189" s="927"/>
      <c r="Q189" s="928"/>
      <c r="R189" s="929"/>
      <c r="S189" s="927"/>
      <c r="T189" s="927"/>
      <c r="U189" s="927"/>
      <c r="V189" s="927"/>
      <c r="W189" s="927"/>
      <c r="X189" s="927"/>
      <c r="Y189" s="927"/>
      <c r="Z189" s="1879"/>
      <c r="AA189" s="599"/>
      <c r="AB189" s="599"/>
      <c r="AC189" s="599"/>
      <c r="AD189" s="599"/>
      <c r="AE189" s="599"/>
      <c r="AF189" s="599"/>
      <c r="AG189" s="599"/>
      <c r="AH189" s="599"/>
      <c r="AI189" s="599"/>
      <c r="AJ189" s="599"/>
      <c r="AK189" s="599"/>
      <c r="AL189" s="599"/>
      <c r="AM189" s="599"/>
      <c r="AN189" s="599"/>
      <c r="AO189" s="599"/>
      <c r="AP189" s="599"/>
      <c r="AQ189" s="599"/>
      <c r="AR189" s="599"/>
      <c r="AS189" s="599"/>
      <c r="AT189" s="599"/>
      <c r="AU189" s="599"/>
      <c r="AV189" s="599"/>
      <c r="AW189" s="599"/>
      <c r="AX189" s="599"/>
      <c r="AY189" s="599"/>
      <c r="AZ189" s="21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1991"/>
      <c r="CB189" s="1991"/>
      <c r="CC189" s="1991"/>
      <c r="CD189" s="1991"/>
      <c r="CE189" s="1991"/>
      <c r="CF189" s="1991"/>
      <c r="CG189" s="1991"/>
      <c r="CH189" s="1991"/>
      <c r="CI189" s="1991"/>
      <c r="CJ189" s="1991"/>
      <c r="CK189" s="1991"/>
      <c r="CL189" s="1991"/>
      <c r="CM189" s="1991"/>
      <c r="CN189" s="1991"/>
      <c r="CO189" s="1991"/>
      <c r="CP189" s="1991"/>
      <c r="CQ189" s="1991"/>
      <c r="CR189" s="1991"/>
      <c r="CS189" s="1991"/>
      <c r="CT189" s="1991"/>
      <c r="CU189" s="1991"/>
      <c r="CV189" s="1991"/>
      <c r="CW189" s="1991"/>
      <c r="CX189" s="1991"/>
      <c r="CY189" s="1991"/>
      <c r="CZ189" s="1991"/>
    </row>
    <row r="190" s="413" customFormat="true" ht="15" customHeight="true" x14ac:dyDescent="0.2">
      <c r="A190" s="1221"/>
      <c r="B190" s="1237"/>
      <c r="C190" s="926"/>
      <c r="D190" s="927"/>
      <c r="E190" s="927"/>
      <c r="F190" s="927"/>
      <c r="G190" s="928"/>
      <c r="H190" s="929"/>
      <c r="I190" s="927"/>
      <c r="J190" s="927"/>
      <c r="K190" s="927"/>
      <c r="L190" s="930"/>
      <c r="M190" s="931"/>
      <c r="N190" s="927"/>
      <c r="O190" s="927"/>
      <c r="P190" s="927"/>
      <c r="Q190" s="928"/>
      <c r="R190" s="929"/>
      <c r="S190" s="927"/>
      <c r="T190" s="927"/>
      <c r="U190" s="927"/>
      <c r="V190" s="927"/>
      <c r="W190" s="927"/>
      <c r="X190" s="927"/>
      <c r="Y190" s="927"/>
      <c r="Z190" s="1879"/>
      <c r="AA190" s="599"/>
      <c r="AB190" s="599"/>
      <c r="AC190" s="599"/>
      <c r="AD190" s="599"/>
      <c r="AE190" s="599"/>
      <c r="AF190" s="599"/>
      <c r="AG190" s="599"/>
      <c r="AH190" s="599"/>
      <c r="AI190" s="599"/>
      <c r="AJ190" s="599"/>
      <c r="AK190" s="599"/>
      <c r="AL190" s="599"/>
      <c r="AM190" s="599"/>
      <c r="AN190" s="599"/>
      <c r="AO190" s="599"/>
      <c r="AP190" s="599"/>
      <c r="AQ190" s="599"/>
      <c r="AR190" s="599"/>
      <c r="AS190" s="599"/>
      <c r="AT190" s="599"/>
      <c r="AU190" s="599"/>
      <c r="AV190" s="599"/>
      <c r="AW190" s="599"/>
      <c r="AX190" s="599"/>
      <c r="AY190" s="599"/>
      <c r="AZ190" s="21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1991"/>
      <c r="CB190" s="1991"/>
      <c r="CC190" s="1991"/>
      <c r="CD190" s="1991"/>
      <c r="CE190" s="1991"/>
      <c r="CF190" s="1991"/>
      <c r="CG190" s="1991"/>
      <c r="CH190" s="1991"/>
      <c r="CI190" s="1991"/>
      <c r="CJ190" s="1991"/>
      <c r="CK190" s="1991"/>
      <c r="CL190" s="1991"/>
      <c r="CM190" s="1991"/>
      <c r="CN190" s="1991"/>
      <c r="CO190" s="1991"/>
      <c r="CP190" s="1991"/>
      <c r="CQ190" s="1991"/>
      <c r="CR190" s="1991"/>
      <c r="CS190" s="1991"/>
      <c r="CT190" s="1991"/>
      <c r="CU190" s="1991"/>
      <c r="CV190" s="1991"/>
      <c r="CW190" s="1991"/>
      <c r="CX190" s="1991"/>
      <c r="CY190" s="1991"/>
      <c r="CZ190" s="1991"/>
    </row>
    <row r="191" s="413" customFormat="true" ht="15" customHeight="true" x14ac:dyDescent="0.2">
      <c r="A191" s="1216"/>
      <c r="B191" s="1232"/>
      <c r="C191" s="932"/>
      <c r="D191" s="933"/>
      <c r="E191" s="933"/>
      <c r="F191" s="933"/>
      <c r="G191" s="934"/>
      <c r="H191" s="935"/>
      <c r="I191" s="933"/>
      <c r="J191" s="933"/>
      <c r="K191" s="933"/>
      <c r="L191" s="936"/>
      <c r="M191" s="937"/>
      <c r="N191" s="933"/>
      <c r="O191" s="933"/>
      <c r="P191" s="933"/>
      <c r="Q191" s="934"/>
      <c r="R191" s="935"/>
      <c r="S191" s="933"/>
      <c r="T191" s="933"/>
      <c r="U191" s="933"/>
      <c r="V191" s="933"/>
      <c r="W191" s="933"/>
      <c r="X191" s="933"/>
      <c r="Y191" s="933"/>
      <c r="Z191" s="1880"/>
      <c r="AA191" s="599"/>
      <c r="AB191" s="599"/>
      <c r="AC191" s="599"/>
      <c r="AD191" s="599"/>
      <c r="AE191" s="599"/>
      <c r="AF191" s="599"/>
      <c r="AG191" s="599"/>
      <c r="AH191" s="599"/>
      <c r="AI191" s="599"/>
      <c r="AJ191" s="599"/>
      <c r="AK191" s="599"/>
      <c r="AL191" s="599"/>
      <c r="AM191" s="599"/>
      <c r="AN191" s="599"/>
      <c r="AO191" s="599"/>
      <c r="AP191" s="599"/>
      <c r="AQ191" s="599"/>
      <c r="AR191" s="599"/>
      <c r="AS191" s="599"/>
      <c r="AT191" s="599"/>
      <c r="AU191" s="599"/>
      <c r="AV191" s="599"/>
      <c r="AW191" s="599"/>
      <c r="AX191" s="599"/>
      <c r="AY191" s="599"/>
      <c r="AZ191" s="21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1991"/>
      <c r="CB191" s="1991"/>
      <c r="CC191" s="1991"/>
      <c r="CD191" s="1991"/>
      <c r="CE191" s="1991"/>
      <c r="CF191" s="1991"/>
      <c r="CG191" s="1991"/>
      <c r="CH191" s="1991"/>
      <c r="CI191" s="1991"/>
      <c r="CJ191" s="1991"/>
      <c r="CK191" s="1991"/>
      <c r="CL191" s="1991"/>
      <c r="CM191" s="1991"/>
      <c r="CN191" s="1991"/>
      <c r="CO191" s="1991"/>
      <c r="CP191" s="1991"/>
      <c r="CQ191" s="1991"/>
      <c r="CR191" s="1991"/>
      <c r="CS191" s="1991"/>
      <c r="CT191" s="1991"/>
      <c r="CU191" s="1991"/>
      <c r="CV191" s="1991"/>
      <c r="CW191" s="1991"/>
      <c r="CX191" s="1991"/>
      <c r="CY191" s="1991"/>
      <c r="CZ191" s="1991"/>
    </row>
    <row r="192" s="413" customFormat="true" ht="15" customHeight="true" x14ac:dyDescent="0.2">
      <c r="A192" s="711"/>
      <c r="B192" s="1238"/>
      <c r="C192" s="902"/>
      <c r="D192" s="858"/>
      <c r="E192" s="858"/>
      <c r="F192" s="858"/>
      <c r="G192" s="859"/>
      <c r="H192" s="903"/>
      <c r="I192" s="858"/>
      <c r="J192" s="858"/>
      <c r="K192" s="858"/>
      <c r="L192" s="904"/>
      <c r="M192" s="902"/>
      <c r="N192" s="858"/>
      <c r="O192" s="858"/>
      <c r="P192" s="858"/>
      <c r="Q192" s="859"/>
      <c r="R192" s="903"/>
      <c r="S192" s="858"/>
      <c r="T192" s="858"/>
      <c r="U192" s="858"/>
      <c r="V192" s="858"/>
      <c r="W192" s="858"/>
      <c r="X192" s="858"/>
      <c r="Y192" s="858"/>
      <c r="Z192" s="904"/>
      <c r="AA192" s="599"/>
      <c r="AB192" s="599"/>
      <c r="AC192" s="599"/>
      <c r="AD192" s="599"/>
      <c r="AE192" s="599"/>
      <c r="AF192" s="599"/>
      <c r="AG192" s="599"/>
      <c r="AH192" s="599"/>
      <c r="AI192" s="599"/>
      <c r="AJ192" s="599"/>
      <c r="AK192" s="599"/>
      <c r="AL192" s="599"/>
      <c r="AM192" s="599"/>
      <c r="AN192" s="599"/>
      <c r="AO192" s="599"/>
      <c r="AP192" s="599"/>
      <c r="AQ192" s="599"/>
      <c r="AR192" s="599"/>
      <c r="AS192" s="599"/>
      <c r="AT192" s="599"/>
      <c r="AU192" s="599"/>
      <c r="AV192" s="599"/>
      <c r="AW192" s="599"/>
      <c r="AX192" s="599"/>
      <c r="AY192" s="599"/>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1991"/>
      <c r="CB192" s="1991"/>
      <c r="CC192" s="1991"/>
      <c r="CD192" s="1991"/>
      <c r="CE192" s="1991"/>
      <c r="CF192" s="1991"/>
      <c r="CG192" s="1991"/>
      <c r="CH192" s="1991"/>
      <c r="CI192" s="1991"/>
      <c r="CJ192" s="1991"/>
      <c r="CK192" s="1991"/>
      <c r="CL192" s="1991"/>
      <c r="CM192" s="1991"/>
      <c r="CN192" s="1991"/>
      <c r="CO192" s="1991"/>
      <c r="CP192" s="1991"/>
      <c r="CQ192" s="1991"/>
      <c r="CR192" s="1991"/>
      <c r="CS192" s="1991"/>
      <c r="CT192" s="1991"/>
      <c r="CU192" s="1991"/>
      <c r="CV192" s="1991"/>
      <c r="CW192" s="1991"/>
      <c r="CX192" s="1991"/>
      <c r="CY192" s="1991"/>
      <c r="CZ192" s="1991"/>
    </row>
    <row r="193" s="131" customFormat="true" ht="15" customHeight="true" x14ac:dyDescent="0.2">
      <c r="A193" s="1155"/>
      <c r="B193" s="1239"/>
      <c r="C193" s="902"/>
      <c r="D193" s="858"/>
      <c r="E193" s="858"/>
      <c r="F193" s="858"/>
      <c r="G193" s="859"/>
      <c r="H193" s="903"/>
      <c r="I193" s="858"/>
      <c r="J193" s="858"/>
      <c r="K193" s="858"/>
      <c r="L193" s="904"/>
      <c r="M193" s="902"/>
      <c r="N193" s="858"/>
      <c r="O193" s="858"/>
      <c r="P193" s="858"/>
      <c r="Q193" s="859"/>
      <c r="R193" s="903"/>
      <c r="S193" s="858"/>
      <c r="T193" s="858"/>
      <c r="U193" s="858"/>
      <c r="V193" s="858"/>
      <c r="W193" s="858"/>
      <c r="X193" s="858"/>
      <c r="Y193" s="858"/>
      <c r="Z193" s="904"/>
      <c r="AA193" s="599"/>
      <c r="AB193" s="599"/>
      <c r="AC193" s="599"/>
      <c r="AD193" s="599"/>
      <c r="AE193" s="599"/>
      <c r="AF193" s="599"/>
      <c r="AG193" s="599"/>
      <c r="AH193" s="599"/>
      <c r="AI193" s="599"/>
      <c r="AJ193" s="599"/>
      <c r="AK193" s="599"/>
      <c r="AL193" s="599"/>
      <c r="AM193" s="599"/>
      <c r="AN193" s="599"/>
      <c r="AO193" s="599"/>
      <c r="AP193" s="599"/>
      <c r="AQ193" s="599"/>
      <c r="AR193" s="599"/>
      <c r="AS193" s="599"/>
      <c r="AT193" s="599"/>
      <c r="AU193" s="599"/>
      <c r="AV193" s="599"/>
      <c r="AW193" s="599"/>
      <c r="AX193" s="599"/>
      <c r="AY193" s="599"/>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1991"/>
      <c r="CB193" s="1991"/>
      <c r="CC193" s="1991"/>
      <c r="CD193" s="1991"/>
      <c r="CE193" s="1991"/>
      <c r="CF193" s="1991"/>
      <c r="CG193" s="1991"/>
      <c r="CH193" s="1991"/>
      <c r="CI193" s="1991"/>
      <c r="CJ193" s="1991"/>
      <c r="CK193" s="1991"/>
      <c r="CL193" s="1991"/>
      <c r="CM193" s="1991"/>
      <c r="CN193" s="1991"/>
      <c r="CO193" s="1991"/>
      <c r="CP193" s="1991"/>
      <c r="CQ193" s="1991"/>
      <c r="CR193" s="1991"/>
      <c r="CS193" s="1991"/>
      <c r="CT193" s="1991"/>
      <c r="CU193" s="1991"/>
      <c r="CV193" s="1991"/>
      <c r="CW193" s="1991"/>
      <c r="CX193" s="1991"/>
      <c r="CY193" s="1991"/>
      <c r="CZ193" s="1991"/>
    </row>
    <row r="194" s="131" customFormat="true" ht="15" customHeight="true" x14ac:dyDescent="0.2">
      <c r="A194" s="1155"/>
      <c r="B194" s="1239"/>
      <c r="C194" s="902"/>
      <c r="D194" s="858"/>
      <c r="E194" s="858"/>
      <c r="F194" s="858"/>
      <c r="G194" s="859"/>
      <c r="H194" s="903"/>
      <c r="I194" s="858"/>
      <c r="J194" s="858"/>
      <c r="K194" s="858"/>
      <c r="L194" s="904"/>
      <c r="M194" s="902"/>
      <c r="N194" s="858"/>
      <c r="O194" s="858"/>
      <c r="P194" s="858"/>
      <c r="Q194" s="859"/>
      <c r="R194" s="903"/>
      <c r="S194" s="858"/>
      <c r="T194" s="858"/>
      <c r="U194" s="858"/>
      <c r="V194" s="858"/>
      <c r="W194" s="858"/>
      <c r="X194" s="858"/>
      <c r="Y194" s="858"/>
      <c r="Z194" s="904"/>
      <c r="AA194" s="599"/>
      <c r="AB194" s="599"/>
      <c r="AC194" s="599"/>
      <c r="AD194" s="599"/>
      <c r="AE194" s="599"/>
      <c r="AF194" s="599"/>
      <c r="AG194" s="599"/>
      <c r="AH194" s="599"/>
      <c r="AI194" s="599"/>
      <c r="AJ194" s="599"/>
      <c r="AK194" s="599"/>
      <c r="AL194" s="599"/>
      <c r="AM194" s="599"/>
      <c r="AN194" s="599"/>
      <c r="AO194" s="599"/>
      <c r="AP194" s="599"/>
      <c r="AQ194" s="599"/>
      <c r="AR194" s="599"/>
      <c r="AS194" s="599"/>
      <c r="AT194" s="599"/>
      <c r="AU194" s="599"/>
      <c r="AV194" s="599"/>
      <c r="AW194" s="599"/>
      <c r="AX194" s="599"/>
      <c r="AY194" s="599"/>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1991"/>
      <c r="CB194" s="1991"/>
      <c r="CC194" s="1991"/>
      <c r="CD194" s="1991"/>
      <c r="CE194" s="1991"/>
      <c r="CF194" s="1991"/>
      <c r="CG194" s="1991"/>
      <c r="CH194" s="1991"/>
      <c r="CI194" s="1991"/>
      <c r="CJ194" s="1991"/>
      <c r="CK194" s="1991"/>
      <c r="CL194" s="1991"/>
      <c r="CM194" s="1991"/>
      <c r="CN194" s="1991"/>
      <c r="CO194" s="1991"/>
      <c r="CP194" s="1991"/>
      <c r="CQ194" s="1991"/>
      <c r="CR194" s="1991"/>
      <c r="CS194" s="1991"/>
      <c r="CT194" s="1991"/>
      <c r="CU194" s="1991"/>
      <c r="CV194" s="1991"/>
      <c r="CW194" s="1991"/>
      <c r="CX194" s="1991"/>
      <c r="CY194" s="1991"/>
      <c r="CZ194" s="1991"/>
    </row>
    <row r="195" s="131" customFormat="true" ht="15" customHeight="true" x14ac:dyDescent="0.2">
      <c r="A195" s="1155"/>
      <c r="B195" s="1239"/>
      <c r="C195" s="902"/>
      <c r="D195" s="858"/>
      <c r="E195" s="858"/>
      <c r="F195" s="858"/>
      <c r="G195" s="859"/>
      <c r="H195" s="903"/>
      <c r="I195" s="858"/>
      <c r="J195" s="858"/>
      <c r="K195" s="858"/>
      <c r="L195" s="904"/>
      <c r="M195" s="902"/>
      <c r="N195" s="858"/>
      <c r="O195" s="858"/>
      <c r="P195" s="858"/>
      <c r="Q195" s="859"/>
      <c r="R195" s="903"/>
      <c r="S195" s="858"/>
      <c r="T195" s="858"/>
      <c r="U195" s="858"/>
      <c r="V195" s="858"/>
      <c r="W195" s="858"/>
      <c r="X195" s="858"/>
      <c r="Y195" s="858"/>
      <c r="Z195" s="904"/>
      <c r="AA195" s="599"/>
      <c r="AB195" s="599"/>
      <c r="AC195" s="599"/>
      <c r="AD195" s="599"/>
      <c r="AE195" s="599"/>
      <c r="AF195" s="599"/>
      <c r="AG195" s="599"/>
      <c r="AH195" s="599"/>
      <c r="AI195" s="599"/>
      <c r="AJ195" s="599"/>
      <c r="AK195" s="599"/>
      <c r="AL195" s="599"/>
      <c r="AM195" s="599"/>
      <c r="AN195" s="599"/>
      <c r="AO195" s="599"/>
      <c r="AP195" s="599"/>
      <c r="AQ195" s="599"/>
      <c r="AR195" s="599"/>
      <c r="AS195" s="599"/>
      <c r="AT195" s="599"/>
      <c r="AU195" s="599"/>
      <c r="AV195" s="599"/>
      <c r="AW195" s="599"/>
      <c r="AX195" s="599"/>
      <c r="AY195" s="599"/>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1991"/>
      <c r="CB195" s="1991"/>
      <c r="CC195" s="1991"/>
      <c r="CD195" s="1991"/>
      <c r="CE195" s="1991"/>
      <c r="CF195" s="1991"/>
      <c r="CG195" s="1991"/>
      <c r="CH195" s="1991"/>
      <c r="CI195" s="1991"/>
      <c r="CJ195" s="1991"/>
      <c r="CK195" s="1991"/>
      <c r="CL195" s="1991"/>
      <c r="CM195" s="1991"/>
      <c r="CN195" s="1991"/>
      <c r="CO195" s="1991"/>
      <c r="CP195" s="1991"/>
      <c r="CQ195" s="1991"/>
      <c r="CR195" s="1991"/>
      <c r="CS195" s="1991"/>
      <c r="CT195" s="1991"/>
      <c r="CU195" s="1991"/>
      <c r="CV195" s="1991"/>
      <c r="CW195" s="1991"/>
      <c r="CX195" s="1991"/>
      <c r="CY195" s="1991"/>
      <c r="CZ195" s="1991"/>
    </row>
    <row r="196" s="131" customFormat="true" ht="15" customHeight="true" x14ac:dyDescent="0.2">
      <c r="A196" s="1155"/>
      <c r="B196" s="1239"/>
      <c r="C196" s="902"/>
      <c r="D196" s="858"/>
      <c r="E196" s="858"/>
      <c r="F196" s="858"/>
      <c r="G196" s="859"/>
      <c r="H196" s="903"/>
      <c r="I196" s="858"/>
      <c r="J196" s="858"/>
      <c r="K196" s="858"/>
      <c r="L196" s="904"/>
      <c r="M196" s="902"/>
      <c r="N196" s="858"/>
      <c r="O196" s="858"/>
      <c r="P196" s="858"/>
      <c r="Q196" s="859"/>
      <c r="R196" s="903"/>
      <c r="S196" s="858"/>
      <c r="T196" s="858"/>
      <c r="U196" s="858"/>
      <c r="V196" s="858"/>
      <c r="W196" s="858"/>
      <c r="X196" s="858"/>
      <c r="Y196" s="858"/>
      <c r="Z196" s="904"/>
      <c r="AA196" s="599"/>
      <c r="AB196" s="599"/>
      <c r="AC196" s="599"/>
      <c r="AD196" s="599"/>
      <c r="AE196" s="599"/>
      <c r="AF196" s="599"/>
      <c r="AG196" s="599"/>
      <c r="AH196" s="599"/>
      <c r="AI196" s="599"/>
      <c r="AJ196" s="599"/>
      <c r="AK196" s="599"/>
      <c r="AL196" s="599"/>
      <c r="AM196" s="599"/>
      <c r="AN196" s="599"/>
      <c r="AO196" s="599"/>
      <c r="AP196" s="599"/>
      <c r="AQ196" s="599"/>
      <c r="AR196" s="599"/>
      <c r="AS196" s="599"/>
      <c r="AT196" s="599"/>
      <c r="AU196" s="599"/>
      <c r="AV196" s="599"/>
      <c r="AW196" s="599"/>
      <c r="AX196" s="599"/>
      <c r="AY196" s="599"/>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1991"/>
      <c r="CB196" s="1991"/>
      <c r="CC196" s="1991"/>
      <c r="CD196" s="1991"/>
      <c r="CE196" s="1991"/>
      <c r="CF196" s="1991"/>
      <c r="CG196" s="1991"/>
      <c r="CH196" s="1991"/>
      <c r="CI196" s="1991"/>
      <c r="CJ196" s="1991"/>
      <c r="CK196" s="1991"/>
      <c r="CL196" s="1991"/>
      <c r="CM196" s="1991"/>
      <c r="CN196" s="1991"/>
      <c r="CO196" s="1991"/>
      <c r="CP196" s="1991"/>
      <c r="CQ196" s="1991"/>
      <c r="CR196" s="1991"/>
      <c r="CS196" s="1991"/>
      <c r="CT196" s="1991"/>
      <c r="CU196" s="1991"/>
      <c r="CV196" s="1991"/>
      <c r="CW196" s="1991"/>
      <c r="CX196" s="1991"/>
      <c r="CY196" s="1991"/>
      <c r="CZ196" s="1991"/>
    </row>
    <row r="197" s="131" customFormat="true" ht="15" customHeight="true" x14ac:dyDescent="0.2">
      <c r="A197" s="1155"/>
      <c r="B197" s="1239"/>
      <c r="C197" s="902"/>
      <c r="D197" s="858"/>
      <c r="E197" s="858"/>
      <c r="F197" s="858"/>
      <c r="G197" s="859"/>
      <c r="H197" s="903"/>
      <c r="I197" s="858"/>
      <c r="J197" s="858"/>
      <c r="K197" s="858"/>
      <c r="L197" s="904"/>
      <c r="M197" s="902"/>
      <c r="N197" s="858"/>
      <c r="O197" s="858"/>
      <c r="P197" s="858"/>
      <c r="Q197" s="859"/>
      <c r="R197" s="903"/>
      <c r="S197" s="858"/>
      <c r="T197" s="858"/>
      <c r="U197" s="858"/>
      <c r="V197" s="858"/>
      <c r="W197" s="858"/>
      <c r="X197" s="858"/>
      <c r="Y197" s="858"/>
      <c r="Z197" s="904"/>
      <c r="AA197" s="599"/>
      <c r="AB197" s="599"/>
      <c r="AC197" s="599"/>
      <c r="AD197" s="599"/>
      <c r="AE197" s="599"/>
      <c r="AF197" s="599"/>
      <c r="AG197" s="599"/>
      <c r="AH197" s="599"/>
      <c r="AI197" s="599"/>
      <c r="AJ197" s="599"/>
      <c r="AK197" s="599"/>
      <c r="AL197" s="599"/>
      <c r="AM197" s="599"/>
      <c r="AN197" s="599"/>
      <c r="AO197" s="599"/>
      <c r="AP197" s="599"/>
      <c r="AQ197" s="599"/>
      <c r="AR197" s="599"/>
      <c r="AS197" s="599"/>
      <c r="AT197" s="599"/>
      <c r="AU197" s="599"/>
      <c r="AV197" s="599"/>
      <c r="AW197" s="599"/>
      <c r="AX197" s="599"/>
      <c r="AY197" s="599"/>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1991"/>
      <c r="CB197" s="1991"/>
      <c r="CC197" s="1991"/>
      <c r="CD197" s="1991"/>
      <c r="CE197" s="1991"/>
      <c r="CF197" s="1991"/>
      <c r="CG197" s="1991"/>
      <c r="CH197" s="1991"/>
      <c r="CI197" s="1991"/>
      <c r="CJ197" s="1991"/>
      <c r="CK197" s="1991"/>
      <c r="CL197" s="1991"/>
      <c r="CM197" s="1991"/>
      <c r="CN197" s="1991"/>
      <c r="CO197" s="1991"/>
      <c r="CP197" s="1991"/>
      <c r="CQ197" s="1991"/>
      <c r="CR197" s="1991"/>
      <c r="CS197" s="1991"/>
      <c r="CT197" s="1991"/>
      <c r="CU197" s="1991"/>
      <c r="CV197" s="1991"/>
      <c r="CW197" s="1991"/>
      <c r="CX197" s="1991"/>
      <c r="CY197" s="1991"/>
      <c r="CZ197" s="1991"/>
    </row>
    <row r="198" s="131" customFormat="true" ht="15" customHeight="true" x14ac:dyDescent="0.2">
      <c r="A198" s="1155"/>
      <c r="B198" s="1239"/>
      <c r="C198" s="902"/>
      <c r="D198" s="858"/>
      <c r="E198" s="858"/>
      <c r="F198" s="858"/>
      <c r="G198" s="859"/>
      <c r="H198" s="903"/>
      <c r="I198" s="858"/>
      <c r="J198" s="858"/>
      <c r="K198" s="858"/>
      <c r="L198" s="904"/>
      <c r="M198" s="902"/>
      <c r="N198" s="858"/>
      <c r="O198" s="858"/>
      <c r="P198" s="858"/>
      <c r="Q198" s="859"/>
      <c r="R198" s="903"/>
      <c r="S198" s="858"/>
      <c r="T198" s="858"/>
      <c r="U198" s="858"/>
      <c r="V198" s="858"/>
      <c r="W198" s="858"/>
      <c r="X198" s="858"/>
      <c r="Y198" s="858"/>
      <c r="Z198" s="904"/>
      <c r="AA198" s="599"/>
      <c r="AB198" s="599"/>
      <c r="AC198" s="599"/>
      <c r="AD198" s="599"/>
      <c r="AE198" s="599"/>
      <c r="AF198" s="599"/>
      <c r="AG198" s="599"/>
      <c r="AH198" s="599"/>
      <c r="AI198" s="599"/>
      <c r="AJ198" s="599"/>
      <c r="AK198" s="599"/>
      <c r="AL198" s="599"/>
      <c r="AM198" s="599"/>
      <c r="AN198" s="599"/>
      <c r="AO198" s="599"/>
      <c r="AP198" s="599"/>
      <c r="AQ198" s="599"/>
      <c r="AR198" s="599"/>
      <c r="AS198" s="599"/>
      <c r="AT198" s="599"/>
      <c r="AU198" s="599"/>
      <c r="AV198" s="599"/>
      <c r="AW198" s="599"/>
      <c r="AX198" s="599"/>
      <c r="AY198" s="599"/>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1991"/>
      <c r="CB198" s="1991"/>
      <c r="CC198" s="1991"/>
      <c r="CD198" s="1991"/>
      <c r="CE198" s="1991"/>
      <c r="CF198" s="1991"/>
      <c r="CG198" s="1991"/>
      <c r="CH198" s="1991"/>
      <c r="CI198" s="1991"/>
      <c r="CJ198" s="1991"/>
      <c r="CK198" s="1991"/>
      <c r="CL198" s="1991"/>
      <c r="CM198" s="1991"/>
      <c r="CN198" s="1991"/>
      <c r="CO198" s="1991"/>
      <c r="CP198" s="1991"/>
      <c r="CQ198" s="1991"/>
      <c r="CR198" s="1991"/>
      <c r="CS198" s="1991"/>
      <c r="CT198" s="1991"/>
      <c r="CU198" s="1991"/>
      <c r="CV198" s="1991"/>
      <c r="CW198" s="1991"/>
      <c r="CX198" s="1991"/>
      <c r="CY198" s="1991"/>
      <c r="CZ198" s="1991"/>
    </row>
    <row r="199" s="131" customFormat="true" ht="15" customHeight="true" x14ac:dyDescent="0.2">
      <c r="A199" s="1155"/>
      <c r="B199" s="1239"/>
      <c r="C199" s="902"/>
      <c r="D199" s="858"/>
      <c r="E199" s="858"/>
      <c r="F199" s="858"/>
      <c r="G199" s="859"/>
      <c r="H199" s="903"/>
      <c r="I199" s="858"/>
      <c r="J199" s="858"/>
      <c r="K199" s="858"/>
      <c r="L199" s="904"/>
      <c r="M199" s="902"/>
      <c r="N199" s="858"/>
      <c r="O199" s="858"/>
      <c r="P199" s="858"/>
      <c r="Q199" s="859"/>
      <c r="R199" s="903"/>
      <c r="S199" s="858"/>
      <c r="T199" s="858"/>
      <c r="U199" s="858"/>
      <c r="V199" s="858"/>
      <c r="W199" s="858"/>
      <c r="X199" s="858"/>
      <c r="Y199" s="858"/>
      <c r="Z199" s="904"/>
      <c r="AA199" s="599"/>
      <c r="AB199" s="599"/>
      <c r="AC199" s="599"/>
      <c r="AD199" s="599"/>
      <c r="AE199" s="599"/>
      <c r="AF199" s="599"/>
      <c r="AG199" s="599"/>
      <c r="AH199" s="599"/>
      <c r="AI199" s="599"/>
      <c r="AJ199" s="599"/>
      <c r="AK199" s="599"/>
      <c r="AL199" s="599"/>
      <c r="AM199" s="599"/>
      <c r="AN199" s="599"/>
      <c r="AO199" s="599"/>
      <c r="AP199" s="599"/>
      <c r="AQ199" s="599"/>
      <c r="AR199" s="599"/>
      <c r="AS199" s="599"/>
      <c r="AT199" s="599"/>
      <c r="AU199" s="599"/>
      <c r="AV199" s="599"/>
      <c r="AW199" s="599"/>
      <c r="AX199" s="599"/>
      <c r="AY199" s="599"/>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1991"/>
      <c r="CB199" s="1991"/>
      <c r="CC199" s="1991"/>
      <c r="CD199" s="1991"/>
      <c r="CE199" s="1991"/>
      <c r="CF199" s="1991"/>
      <c r="CG199" s="1991"/>
      <c r="CH199" s="1991"/>
      <c r="CI199" s="1991"/>
      <c r="CJ199" s="1991"/>
      <c r="CK199" s="1991"/>
      <c r="CL199" s="1991"/>
      <c r="CM199" s="1991"/>
      <c r="CN199" s="1991"/>
      <c r="CO199" s="1991"/>
      <c r="CP199" s="1991"/>
      <c r="CQ199" s="1991"/>
      <c r="CR199" s="1991"/>
      <c r="CS199" s="1991"/>
      <c r="CT199" s="1991"/>
      <c r="CU199" s="1991"/>
      <c r="CV199" s="1991"/>
      <c r="CW199" s="1991"/>
      <c r="CX199" s="1991"/>
      <c r="CY199" s="1991"/>
      <c r="CZ199" s="1991"/>
    </row>
    <row r="200" s="131" customFormat="true" ht="15" customHeight="true" x14ac:dyDescent="0.2">
      <c r="A200" s="1155"/>
      <c r="B200" s="1239"/>
      <c r="C200" s="902"/>
      <c r="D200" s="858"/>
      <c r="E200" s="858"/>
      <c r="F200" s="858"/>
      <c r="G200" s="859"/>
      <c r="H200" s="903"/>
      <c r="I200" s="858"/>
      <c r="J200" s="858"/>
      <c r="K200" s="858"/>
      <c r="L200" s="904"/>
      <c r="M200" s="902"/>
      <c r="N200" s="858"/>
      <c r="O200" s="858"/>
      <c r="P200" s="858"/>
      <c r="Q200" s="859"/>
      <c r="R200" s="903"/>
      <c r="S200" s="858"/>
      <c r="T200" s="858"/>
      <c r="U200" s="858"/>
      <c r="V200" s="858"/>
      <c r="W200" s="858"/>
      <c r="X200" s="858"/>
      <c r="Y200" s="858"/>
      <c r="Z200" s="904"/>
      <c r="AA200" s="599"/>
      <c r="AB200" s="599"/>
      <c r="AC200" s="599"/>
      <c r="AD200" s="599"/>
      <c r="AE200" s="599"/>
      <c r="AF200" s="599"/>
      <c r="AG200" s="599"/>
      <c r="AH200" s="599"/>
      <c r="AI200" s="599"/>
      <c r="AJ200" s="599"/>
      <c r="AK200" s="599"/>
      <c r="AL200" s="599"/>
      <c r="AM200" s="599"/>
      <c r="AN200" s="599"/>
      <c r="AO200" s="599"/>
      <c r="AP200" s="599"/>
      <c r="AQ200" s="599"/>
      <c r="AR200" s="599"/>
      <c r="AS200" s="599"/>
      <c r="AT200" s="599"/>
      <c r="AU200" s="599"/>
      <c r="AV200" s="599"/>
      <c r="AW200" s="599"/>
      <c r="AX200" s="599"/>
      <c r="AY200" s="599"/>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1991"/>
      <c r="CB200" s="1991"/>
      <c r="CC200" s="1991"/>
      <c r="CD200" s="1991"/>
      <c r="CE200" s="1991"/>
      <c r="CF200" s="1991"/>
      <c r="CG200" s="1991"/>
      <c r="CH200" s="1991"/>
      <c r="CI200" s="1991"/>
      <c r="CJ200" s="1991"/>
      <c r="CK200" s="1991"/>
      <c r="CL200" s="1991"/>
      <c r="CM200" s="1991"/>
      <c r="CN200" s="1991"/>
      <c r="CO200" s="1991"/>
      <c r="CP200" s="1991"/>
      <c r="CQ200" s="1991"/>
      <c r="CR200" s="1991"/>
      <c r="CS200" s="1991"/>
      <c r="CT200" s="1991"/>
      <c r="CU200" s="1991"/>
      <c r="CV200" s="1991"/>
      <c r="CW200" s="1991"/>
      <c r="CX200" s="1991"/>
      <c r="CY200" s="1991"/>
      <c r="CZ200" s="1991"/>
    </row>
    <row r="201" s="131" customFormat="true" ht="15" customHeight="true" x14ac:dyDescent="0.2">
      <c r="A201" s="1155"/>
      <c r="B201" s="1239"/>
      <c r="C201" s="902"/>
      <c r="D201" s="858"/>
      <c r="E201" s="858"/>
      <c r="F201" s="858"/>
      <c r="G201" s="859"/>
      <c r="H201" s="903"/>
      <c r="I201" s="858"/>
      <c r="J201" s="858"/>
      <c r="K201" s="858"/>
      <c r="L201" s="904"/>
      <c r="M201" s="902"/>
      <c r="N201" s="858"/>
      <c r="O201" s="858"/>
      <c r="P201" s="858"/>
      <c r="Q201" s="859"/>
      <c r="R201" s="903"/>
      <c r="S201" s="858"/>
      <c r="T201" s="858"/>
      <c r="U201" s="858"/>
      <c r="V201" s="858"/>
      <c r="W201" s="858"/>
      <c r="X201" s="858"/>
      <c r="Y201" s="858"/>
      <c r="Z201" s="904"/>
      <c r="AA201" s="599"/>
      <c r="AB201" s="599"/>
      <c r="AC201" s="599"/>
      <c r="AD201" s="599"/>
      <c r="AE201" s="599"/>
      <c r="AF201" s="599"/>
      <c r="AG201" s="599"/>
      <c r="AH201" s="599"/>
      <c r="AI201" s="599"/>
      <c r="AJ201" s="599"/>
      <c r="AK201" s="599"/>
      <c r="AL201" s="599"/>
      <c r="AM201" s="599"/>
      <c r="AN201" s="599"/>
      <c r="AO201" s="599"/>
      <c r="AP201" s="599"/>
      <c r="AQ201" s="599"/>
      <c r="AR201" s="599"/>
      <c r="AS201" s="599"/>
      <c r="AT201" s="599"/>
      <c r="AU201" s="599"/>
      <c r="AV201" s="599"/>
      <c r="AW201" s="599"/>
      <c r="AX201" s="599"/>
      <c r="AY201" s="599"/>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1991"/>
      <c r="CB201" s="1991"/>
      <c r="CC201" s="1991"/>
      <c r="CD201" s="1991"/>
      <c r="CE201" s="1991"/>
      <c r="CF201" s="1991"/>
      <c r="CG201" s="1991"/>
      <c r="CH201" s="1991"/>
      <c r="CI201" s="1991"/>
      <c r="CJ201" s="1991"/>
      <c r="CK201" s="1991"/>
      <c r="CL201" s="1991"/>
      <c r="CM201" s="1991"/>
      <c r="CN201" s="1991"/>
      <c r="CO201" s="1991"/>
      <c r="CP201" s="1991"/>
      <c r="CQ201" s="1991"/>
      <c r="CR201" s="1991"/>
      <c r="CS201" s="1991"/>
      <c r="CT201" s="1991"/>
      <c r="CU201" s="1991"/>
      <c r="CV201" s="1991"/>
      <c r="CW201" s="1991"/>
      <c r="CX201" s="1991"/>
      <c r="CY201" s="1991"/>
      <c r="CZ201" s="1991"/>
    </row>
    <row r="202" s="131" customFormat="true" ht="15" customHeight="true" x14ac:dyDescent="0.2">
      <c r="A202" s="1155"/>
      <c r="B202" s="1239"/>
      <c r="C202" s="902"/>
      <c r="D202" s="858"/>
      <c r="E202" s="858"/>
      <c r="F202" s="858"/>
      <c r="G202" s="859"/>
      <c r="H202" s="903"/>
      <c r="I202" s="858"/>
      <c r="J202" s="858"/>
      <c r="K202" s="858"/>
      <c r="L202" s="904"/>
      <c r="M202" s="902"/>
      <c r="N202" s="858"/>
      <c r="O202" s="858"/>
      <c r="P202" s="858"/>
      <c r="Q202" s="859"/>
      <c r="R202" s="903"/>
      <c r="S202" s="858"/>
      <c r="T202" s="858"/>
      <c r="U202" s="858"/>
      <c r="V202" s="858"/>
      <c r="W202" s="858"/>
      <c r="X202" s="858"/>
      <c r="Y202" s="858"/>
      <c r="Z202" s="904"/>
      <c r="AA202" s="599"/>
      <c r="AB202" s="599"/>
      <c r="AC202" s="599"/>
      <c r="AD202" s="599"/>
      <c r="AE202" s="599"/>
      <c r="AF202" s="599"/>
      <c r="AG202" s="599"/>
      <c r="AH202" s="599"/>
      <c r="AI202" s="599"/>
      <c r="AJ202" s="599"/>
      <c r="AK202" s="599"/>
      <c r="AL202" s="599"/>
      <c r="AM202" s="599"/>
      <c r="AN202" s="599"/>
      <c r="AO202" s="599"/>
      <c r="AP202" s="599"/>
      <c r="AQ202" s="599"/>
      <c r="AR202" s="599"/>
      <c r="AS202" s="599"/>
      <c r="AT202" s="599"/>
      <c r="AU202" s="599"/>
      <c r="AV202" s="599"/>
      <c r="AW202" s="599"/>
      <c r="AX202" s="599"/>
      <c r="AY202" s="599"/>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1991"/>
      <c r="CB202" s="1991"/>
      <c r="CC202" s="1991"/>
      <c r="CD202" s="1991"/>
      <c r="CE202" s="1991"/>
      <c r="CF202" s="1991"/>
      <c r="CG202" s="1991"/>
      <c r="CH202" s="1991"/>
      <c r="CI202" s="1991"/>
      <c r="CJ202" s="1991"/>
      <c r="CK202" s="1991"/>
      <c r="CL202" s="1991"/>
      <c r="CM202" s="1991"/>
      <c r="CN202" s="1991"/>
      <c r="CO202" s="1991"/>
      <c r="CP202" s="1991"/>
      <c r="CQ202" s="1991"/>
      <c r="CR202" s="1991"/>
      <c r="CS202" s="1991"/>
      <c r="CT202" s="1991"/>
      <c r="CU202" s="1991"/>
      <c r="CV202" s="1991"/>
      <c r="CW202" s="1991"/>
      <c r="CX202" s="1991"/>
      <c r="CY202" s="1991"/>
      <c r="CZ202" s="1991"/>
    </row>
    <row r="203" s="131" customFormat="true" ht="15" customHeight="true" x14ac:dyDescent="0.2">
      <c r="A203" s="1222"/>
      <c r="B203" s="1240"/>
      <c r="C203" s="1352"/>
      <c r="D203" s="1353"/>
      <c r="E203" s="1353"/>
      <c r="F203" s="1353"/>
      <c r="G203" s="1354"/>
      <c r="H203" s="1355"/>
      <c r="I203" s="1353"/>
      <c r="J203" s="1353"/>
      <c r="K203" s="1353"/>
      <c r="L203" s="1356"/>
      <c r="M203" s="1352"/>
      <c r="N203" s="1353"/>
      <c r="O203" s="1353"/>
      <c r="P203" s="1353"/>
      <c r="Q203" s="1354"/>
      <c r="R203" s="1355"/>
      <c r="S203" s="1353"/>
      <c r="T203" s="1353"/>
      <c r="U203" s="1353"/>
      <c r="V203" s="858"/>
      <c r="W203" s="858"/>
      <c r="X203" s="858"/>
      <c r="Y203" s="858"/>
      <c r="Z203" s="904"/>
      <c r="AA203" s="599"/>
      <c r="AB203" s="599"/>
      <c r="AC203" s="599"/>
      <c r="AD203" s="599"/>
      <c r="AE203" s="599"/>
      <c r="AF203" s="599"/>
      <c r="AG203" s="599"/>
      <c r="AH203" s="599"/>
      <c r="AI203" s="599"/>
      <c r="AJ203" s="599"/>
      <c r="AK203" s="599"/>
      <c r="AL203" s="599"/>
      <c r="AM203" s="599"/>
      <c r="AN203" s="599"/>
      <c r="AO203" s="599"/>
      <c r="AP203" s="599"/>
      <c r="AQ203" s="599"/>
      <c r="AR203" s="599"/>
      <c r="AS203" s="599"/>
      <c r="AT203" s="599"/>
      <c r="AU203" s="599"/>
      <c r="AV203" s="599"/>
      <c r="AW203" s="599"/>
      <c r="AX203" s="599"/>
      <c r="AY203" s="599"/>
      <c r="AZ203" s="21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1991"/>
      <c r="CB203" s="1991"/>
      <c r="CC203" s="1991"/>
      <c r="CD203" s="1991"/>
      <c r="CE203" s="1991"/>
      <c r="CF203" s="1991"/>
      <c r="CG203" s="1991"/>
      <c r="CH203" s="1991"/>
      <c r="CI203" s="1991"/>
      <c r="CJ203" s="1991"/>
      <c r="CK203" s="1991"/>
      <c r="CL203" s="1991"/>
      <c r="CM203" s="1991"/>
      <c r="CN203" s="1991"/>
      <c r="CO203" s="1991"/>
      <c r="CP203" s="1991"/>
      <c r="CQ203" s="1991"/>
      <c r="CR203" s="1991"/>
      <c r="CS203" s="1991"/>
      <c r="CT203" s="1991"/>
      <c r="CU203" s="1991"/>
      <c r="CV203" s="1991"/>
      <c r="CW203" s="1991"/>
      <c r="CX203" s="1991"/>
      <c r="CY203" s="1991"/>
      <c r="CZ203" s="1991"/>
    </row>
    <row r="204" s="131" customFormat="true" ht="15" customHeight="true" x14ac:dyDescent="0.2">
      <c r="A204" s="1155"/>
      <c r="B204" s="1239"/>
      <c r="C204" s="902"/>
      <c r="D204" s="858"/>
      <c r="E204" s="858"/>
      <c r="F204" s="858"/>
      <c r="G204" s="859"/>
      <c r="H204" s="903"/>
      <c r="I204" s="858"/>
      <c r="J204" s="858"/>
      <c r="K204" s="858"/>
      <c r="L204" s="904"/>
      <c r="M204" s="902"/>
      <c r="N204" s="858"/>
      <c r="O204" s="858"/>
      <c r="P204" s="858"/>
      <c r="Q204" s="859"/>
      <c r="R204" s="903"/>
      <c r="S204" s="858"/>
      <c r="T204" s="858"/>
      <c r="U204" s="858"/>
      <c r="V204" s="858"/>
      <c r="W204" s="858"/>
      <c r="X204" s="858"/>
      <c r="Y204" s="858"/>
      <c r="Z204" s="904"/>
      <c r="AA204" s="599"/>
      <c r="AB204" s="599"/>
      <c r="AC204" s="599"/>
      <c r="AD204" s="599"/>
      <c r="AE204" s="599"/>
      <c r="AF204" s="599"/>
      <c r="AG204" s="599"/>
      <c r="AH204" s="599"/>
      <c r="AI204" s="599"/>
      <c r="AJ204" s="599"/>
      <c r="AK204" s="599"/>
      <c r="AL204" s="599"/>
      <c r="AM204" s="599"/>
      <c r="AN204" s="599"/>
      <c r="AO204" s="599"/>
      <c r="AP204" s="599"/>
      <c r="AQ204" s="599"/>
      <c r="AR204" s="599"/>
      <c r="AS204" s="599"/>
      <c r="AT204" s="599"/>
      <c r="AU204" s="599"/>
      <c r="AV204" s="599"/>
      <c r="AW204" s="599"/>
      <c r="AX204" s="599"/>
      <c r="AY204" s="599"/>
      <c r="AZ204" s="21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1991"/>
      <c r="CB204" s="1991"/>
      <c r="CC204" s="1991"/>
      <c r="CD204" s="1991"/>
      <c r="CE204" s="1991"/>
      <c r="CF204" s="1991"/>
      <c r="CG204" s="1991"/>
      <c r="CH204" s="1991"/>
      <c r="CI204" s="1991"/>
      <c r="CJ204" s="1991"/>
      <c r="CK204" s="1991"/>
      <c r="CL204" s="1991"/>
      <c r="CM204" s="1991"/>
      <c r="CN204" s="1991"/>
      <c r="CO204" s="1991"/>
      <c r="CP204" s="1991"/>
      <c r="CQ204" s="1991"/>
      <c r="CR204" s="1991"/>
      <c r="CS204" s="1991"/>
      <c r="CT204" s="1991"/>
      <c r="CU204" s="1991"/>
      <c r="CV204" s="1991"/>
      <c r="CW204" s="1991"/>
      <c r="CX204" s="1991"/>
      <c r="CY204" s="1991"/>
      <c r="CZ204" s="1991"/>
    </row>
    <row r="205" s="131" customFormat="true" ht="15" customHeight="true" x14ac:dyDescent="0.2">
      <c r="A205" s="1156"/>
      <c r="B205" s="1241"/>
      <c r="C205" s="1363"/>
      <c r="D205" s="870"/>
      <c r="E205" s="870"/>
      <c r="F205" s="870"/>
      <c r="G205" s="871"/>
      <c r="H205" s="1364"/>
      <c r="I205" s="870"/>
      <c r="J205" s="870"/>
      <c r="K205" s="870"/>
      <c r="L205" s="1365"/>
      <c r="M205" s="1363"/>
      <c r="N205" s="870"/>
      <c r="O205" s="870"/>
      <c r="P205" s="870"/>
      <c r="Q205" s="871"/>
      <c r="R205" s="1364"/>
      <c r="S205" s="870"/>
      <c r="T205" s="870"/>
      <c r="U205" s="870"/>
      <c r="V205" s="870"/>
      <c r="W205" s="870"/>
      <c r="X205" s="870"/>
      <c r="Y205" s="870"/>
      <c r="Z205" s="1365"/>
      <c r="AA205" s="599"/>
      <c r="AB205" s="599"/>
      <c r="AC205" s="599"/>
      <c r="AD205" s="599"/>
      <c r="AE205" s="599"/>
      <c r="AF205" s="599"/>
      <c r="AG205" s="599"/>
      <c r="AH205" s="599"/>
      <c r="AI205" s="599"/>
      <c r="AJ205" s="599"/>
      <c r="AK205" s="599"/>
      <c r="AL205" s="599"/>
      <c r="AM205" s="599"/>
      <c r="AN205" s="599"/>
      <c r="AO205" s="599"/>
      <c r="AP205" s="599"/>
      <c r="AQ205" s="599"/>
      <c r="AR205" s="599"/>
      <c r="AS205" s="599"/>
      <c r="AT205" s="599"/>
      <c r="AU205" s="599"/>
      <c r="AV205" s="599"/>
      <c r="AW205" s="599"/>
      <c r="AX205" s="599"/>
      <c r="AY205" s="599"/>
      <c r="AZ205" s="21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1991"/>
      <c r="CB205" s="1991"/>
      <c r="CC205" s="1991"/>
      <c r="CD205" s="1991"/>
      <c r="CE205" s="1991"/>
      <c r="CF205" s="1991"/>
      <c r="CG205" s="1991"/>
      <c r="CH205" s="1991"/>
      <c r="CI205" s="1991"/>
      <c r="CJ205" s="1991"/>
      <c r="CK205" s="1991"/>
      <c r="CL205" s="1991"/>
      <c r="CM205" s="1991"/>
      <c r="CN205" s="1991"/>
      <c r="CO205" s="1991"/>
      <c r="CP205" s="1991"/>
      <c r="CQ205" s="1991"/>
      <c r="CR205" s="1991"/>
      <c r="CS205" s="1991"/>
      <c r="CT205" s="1991"/>
      <c r="CU205" s="1991"/>
      <c r="CV205" s="1991"/>
      <c r="CW205" s="1991"/>
      <c r="CX205" s="1991"/>
      <c r="CY205" s="1991"/>
      <c r="CZ205" s="1991"/>
    </row>
    <row r="206" s="131" customFormat="true" ht="250.15" customHeight="true" x14ac:dyDescent="0.2">
      <c r="B206" s="133"/>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241" t="str">
        <f>A1026</f>
        <v>Somalia</v>
      </c>
      <c r="B208" s="2242"/>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2016</v>
      </c>
      <c r="B209" s="139"/>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111</v>
      </c>
      <c r="B210" s="14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97</v>
      </c>
      <c r="B212" s="222"/>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SHFS16</v>
      </c>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41"/>
      <c r="B216" s="639"/>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41"/>
      <c r="B217" s="640"/>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41"/>
      <c r="B218" s="639"/>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42"/>
      <c r="B219" s="643"/>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86</v>
      </c>
      <c r="B220" s="206"/>
      <c r="C220" s="2229" t="s">
        <v>114</v>
      </c>
      <c r="D220" s="2230"/>
      <c r="E220" s="2230"/>
      <c r="F220" s="2230"/>
      <c r="G220" s="2231"/>
      <c r="H220" s="2394" t="s">
        <v>39</v>
      </c>
      <c r="I220" s="2395"/>
      <c r="J220" s="2395"/>
      <c r="K220" s="2395"/>
      <c r="L220" s="2396"/>
      <c r="M220" s="2397" t="s">
        <v>38</v>
      </c>
      <c r="N220" s="2398"/>
      <c r="O220" s="2398"/>
      <c r="P220" s="2398"/>
      <c r="Q220" s="2399"/>
      <c r="R220" s="2031" t="s">
        <v>137</v>
      </c>
      <c r="S220" s="2042"/>
      <c r="T220" s="2042"/>
      <c r="U220" s="2042"/>
      <c r="V220" s="2042"/>
      <c r="W220" s="2042"/>
      <c r="X220" s="2042"/>
      <c r="Y220" s="2042"/>
      <c r="Z220" s="2043"/>
      <c r="AA220" s="312"/>
      <c r="AB220" s="312"/>
      <c r="AC220" s="312"/>
      <c r="AD220" s="312"/>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633"/>
      <c r="BA220" s="217" t="s">
        <v>128</v>
      </c>
      <c r="BB220" s="114" t="s">
        <v>86</v>
      </c>
      <c r="BC220" s="2362" t="s">
        <v>114</v>
      </c>
      <c r="BD220" s="2363"/>
      <c r="BE220" s="2363"/>
      <c r="BF220" s="2363"/>
      <c r="BG220" s="2364"/>
      <c r="BH220" s="2365" t="s">
        <v>39</v>
      </c>
      <c r="BI220" s="2363"/>
      <c r="BJ220" s="2363"/>
      <c r="BK220" s="2363"/>
      <c r="BL220" s="2364"/>
      <c r="BM220" s="2365" t="s">
        <v>38</v>
      </c>
      <c r="BN220" s="2363"/>
      <c r="BO220" s="2363"/>
      <c r="BP220" s="2363"/>
      <c r="BQ220" s="2366"/>
      <c r="BR220" s="1833" t="s">
        <v>137</v>
      </c>
      <c r="BS220" s="1834"/>
      <c r="BT220" s="1834"/>
      <c r="BU220" s="1834"/>
      <c r="BV220" s="1834"/>
      <c r="BW220" s="1834"/>
      <c r="BX220" s="1834"/>
      <c r="BY220" s="1835"/>
      <c r="BZ220" s="313"/>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24" x14ac:dyDescent="0.2">
      <c r="A221" s="190" t="s">
        <v>87</v>
      </c>
      <c r="B221" s="247"/>
      <c r="C221" s="285" t="s">
        <v>0</v>
      </c>
      <c r="D221" s="286" t="s">
        <v>1</v>
      </c>
      <c r="E221" s="286" t="s">
        <v>2</v>
      </c>
      <c r="F221" s="286" t="s">
        <v>3</v>
      </c>
      <c r="G221" s="287" t="s">
        <v>4</v>
      </c>
      <c r="H221" s="1196" t="s">
        <v>0</v>
      </c>
      <c r="I221" s="1152" t="s">
        <v>1</v>
      </c>
      <c r="J221" s="1152" t="s">
        <v>2</v>
      </c>
      <c r="K221" s="1152" t="s">
        <v>3</v>
      </c>
      <c r="L221" s="1153" t="s">
        <v>4</v>
      </c>
      <c r="M221" s="1184" t="s">
        <v>0</v>
      </c>
      <c r="N221" s="1152" t="s">
        <v>1</v>
      </c>
      <c r="O221" s="1152" t="s">
        <v>2</v>
      </c>
      <c r="P221" s="1152" t="s">
        <v>3</v>
      </c>
      <c r="Q221" s="1210" t="s">
        <v>4</v>
      </c>
      <c r="R221" s="1196" t="s">
        <v>290</v>
      </c>
      <c r="S221" s="1152" t="s">
        <v>291</v>
      </c>
      <c r="T221" s="1152" t="s">
        <v>292</v>
      </c>
      <c r="U221" s="1152" t="s">
        <v>293</v>
      </c>
      <c r="V221" s="1152" t="s">
        <v>294</v>
      </c>
      <c r="W221" s="1152" t="s">
        <v>295</v>
      </c>
      <c r="X221" s="1152" t="s">
        <v>296</v>
      </c>
      <c r="Y221" s="1152" t="s">
        <v>297</v>
      </c>
      <c r="Z221" s="1154" t="s">
        <v>298</v>
      </c>
      <c r="AA221" s="312"/>
      <c r="AB221" s="312"/>
      <c r="AC221" s="312"/>
      <c r="AD221" s="312"/>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633"/>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290</v>
      </c>
      <c r="BS221" s="176" t="s">
        <v>291</v>
      </c>
      <c r="BT221" s="176" t="s">
        <v>292</v>
      </c>
      <c r="BU221" s="176" t="s">
        <v>293</v>
      </c>
      <c r="BV221" s="176" t="s">
        <v>294</v>
      </c>
      <c r="BW221" s="176" t="s">
        <v>295</v>
      </c>
      <c r="BX221" s="176" t="s">
        <v>296</v>
      </c>
      <c r="BY221" s="177" t="s">
        <v>297</v>
      </c>
      <c r="BZ221" s="177" t="s">
        <v>298</v>
      </c>
      <c r="CA221" s="1995"/>
      <c r="CB221" s="1995"/>
      <c r="CC221" s="1995"/>
      <c r="CD221" s="1995"/>
      <c r="CE221" s="1995"/>
      <c r="CF221" s="1995"/>
      <c r="CG221" s="1995"/>
      <c r="CH221" s="1995"/>
      <c r="CI221" s="1995"/>
      <c r="CJ221" s="1995"/>
      <c r="CK221" s="1995"/>
      <c r="CL221" s="1995"/>
      <c r="CM221" s="1995"/>
      <c r="CN221" s="1995"/>
      <c r="CO221" s="1995"/>
      <c r="CP221" s="1995"/>
      <c r="CQ221" s="1995"/>
      <c r="CR221" s="1995"/>
      <c r="CS221" s="1995"/>
      <c r="CT221" s="1995"/>
      <c r="CU221" s="1995"/>
      <c r="CV221" s="1995"/>
      <c r="CW221" s="1995"/>
      <c r="CX221" s="1995"/>
      <c r="CY221" s="1995"/>
      <c r="CZ221" s="1995"/>
    </row>
    <row r="222" s="135" customFormat="true" ht="15" customHeight="true" x14ac:dyDescent="0.2">
      <c r="A222" s="2400" t="s">
        <v>37</v>
      </c>
      <c r="B222" s="1403" t="s">
        <v>15</v>
      </c>
      <c r="C222" s="1421" t="s">
        <v>36</v>
      </c>
      <c r="D222" s="1431" t="s">
        <v>36</v>
      </c>
      <c r="E222" s="1431" t="s">
        <v>36</v>
      </c>
      <c r="F222" s="1431" t="s">
        <v>36</v>
      </c>
      <c r="G222" s="1441" t="s">
        <v>36</v>
      </c>
      <c r="H222" s="1451" t="s">
        <v>36</v>
      </c>
      <c r="I222" s="1431" t="s">
        <v>36</v>
      </c>
      <c r="J222" s="1431" t="s">
        <v>36</v>
      </c>
      <c r="K222" s="1431" t="s">
        <v>36</v>
      </c>
      <c r="L222" s="1461" t="s">
        <v>36</v>
      </c>
      <c r="M222" s="1466" t="s">
        <v>36</v>
      </c>
      <c r="N222" s="1431" t="s">
        <v>36</v>
      </c>
      <c r="O222" s="1431" t="s">
        <v>36</v>
      </c>
      <c r="P222" s="1431" t="s">
        <v>36</v>
      </c>
      <c r="Q222" s="1441" t="s">
        <v>36</v>
      </c>
      <c r="R222" s="1451" t="s">
        <v>36</v>
      </c>
      <c r="S222" s="1431" t="s">
        <v>36</v>
      </c>
      <c r="T222" s="1431" t="s">
        <v>36</v>
      </c>
      <c r="U222" s="1431" t="s">
        <v>36</v>
      </c>
      <c r="V222" s="1431" t="s">
        <v>36</v>
      </c>
      <c r="W222" s="1431" t="s">
        <v>36</v>
      </c>
      <c r="X222" s="1431" t="s">
        <v>36</v>
      </c>
      <c r="Y222" s="1431" t="s">
        <v>36</v>
      </c>
      <c r="Z222" s="2067" t="s">
        <v>36</v>
      </c>
      <c r="AA222" s="312"/>
      <c r="AB222" s="312"/>
      <c r="AC222" s="312"/>
      <c r="AD222" s="312"/>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633"/>
      <c r="BA222" s="2367" t="s">
        <v>37</v>
      </c>
      <c r="BB222" s="160" t="s">
        <v>15</v>
      </c>
      <c r="BC222" s="1049" t="s">
        <v>36</v>
      </c>
      <c r="BD222" s="1068" t="s">
        <v>36</v>
      </c>
      <c r="BE222" s="1068" t="s">
        <v>36</v>
      </c>
      <c r="BF222" s="1068" t="s">
        <v>36</v>
      </c>
      <c r="BG222" s="1088" t="s">
        <v>36</v>
      </c>
      <c r="BH222" s="1108" t="s">
        <v>36</v>
      </c>
      <c r="BI222" s="1068" t="s">
        <v>36</v>
      </c>
      <c r="BJ222" s="1068" t="s">
        <v>36</v>
      </c>
      <c r="BK222" s="1068" t="s">
        <v>36</v>
      </c>
      <c r="BL222" s="1088" t="s">
        <v>36</v>
      </c>
      <c r="BM222" s="1108" t="s">
        <v>36</v>
      </c>
      <c r="BN222" s="1068" t="s">
        <v>36</v>
      </c>
      <c r="BO222" s="1068" t="s">
        <v>36</v>
      </c>
      <c r="BP222" s="1068" t="s">
        <v>36</v>
      </c>
      <c r="BQ222" s="1088" t="s">
        <v>36</v>
      </c>
      <c r="BR222" s="1108" t="s">
        <v>36</v>
      </c>
      <c r="BS222" s="1068" t="s">
        <v>36</v>
      </c>
      <c r="BT222" s="1068" t="s">
        <v>36</v>
      </c>
      <c r="BU222" s="1068" t="s">
        <v>36</v>
      </c>
      <c r="BV222" s="1068" t="s">
        <v>36</v>
      </c>
      <c r="BW222" s="1068" t="s">
        <v>36</v>
      </c>
      <c r="BX222" s="1068" t="s">
        <v>36</v>
      </c>
      <c r="BY222" s="1481" t="s">
        <v>36</v>
      </c>
      <c r="BZ222" s="1481" t="s">
        <v>36</v>
      </c>
      <c r="CA222" s="1997"/>
      <c r="CB222" s="1997"/>
      <c r="CC222" s="1997"/>
      <c r="CD222" s="1997"/>
      <c r="CE222" s="1997"/>
      <c r="CF222" s="1997"/>
      <c r="CG222" s="1997"/>
      <c r="CH222" s="1997"/>
      <c r="CI222" s="1997"/>
      <c r="CJ222" s="1997"/>
      <c r="CK222" s="1997"/>
      <c r="CL222" s="1997"/>
      <c r="CM222" s="1997"/>
      <c r="CN222" s="1997"/>
      <c r="CO222" s="1997"/>
      <c r="CP222" s="1997"/>
      <c r="CQ222" s="1997"/>
      <c r="CR222" s="1997"/>
      <c r="CS222" s="1997"/>
      <c r="CT222" s="1997"/>
      <c r="CU222" s="1997"/>
      <c r="CV222" s="1997"/>
      <c r="CW222" s="1997"/>
      <c r="CX222" s="1997"/>
      <c r="CY222" s="1997"/>
      <c r="CZ222" s="1998"/>
    </row>
    <row r="223" s="135" customFormat="true" ht="15" customHeight="true" x14ac:dyDescent="0.2">
      <c r="A223" s="2401"/>
      <c r="B223" s="1404" t="s">
        <v>16</v>
      </c>
      <c r="C223" s="1422" t="s">
        <v>36</v>
      </c>
      <c r="D223" s="1432" t="s">
        <v>36</v>
      </c>
      <c r="E223" s="1432" t="s">
        <v>36</v>
      </c>
      <c r="F223" s="1432" t="s">
        <v>36</v>
      </c>
      <c r="G223" s="1442" t="s">
        <v>36</v>
      </c>
      <c r="H223" s="1452" t="s">
        <v>36</v>
      </c>
      <c r="I223" s="1432" t="s">
        <v>36</v>
      </c>
      <c r="J223" s="1432" t="s">
        <v>36</v>
      </c>
      <c r="K223" s="1432" t="s">
        <v>36</v>
      </c>
      <c r="L223" s="1462" t="s">
        <v>36</v>
      </c>
      <c r="M223" s="1467" t="s">
        <v>36</v>
      </c>
      <c r="N223" s="1432" t="s">
        <v>36</v>
      </c>
      <c r="O223" s="1432" t="s">
        <v>36</v>
      </c>
      <c r="P223" s="1432" t="s">
        <v>36</v>
      </c>
      <c r="Q223" s="1442" t="s">
        <v>36</v>
      </c>
      <c r="R223" s="1452" t="s">
        <v>36</v>
      </c>
      <c r="S223" s="1432" t="s">
        <v>36</v>
      </c>
      <c r="T223" s="1432" t="s">
        <v>36</v>
      </c>
      <c r="U223" s="1432" t="s">
        <v>36</v>
      </c>
      <c r="V223" s="1432" t="s">
        <v>36</v>
      </c>
      <c r="W223" s="1432" t="s">
        <v>36</v>
      </c>
      <c r="X223" s="1432" t="s">
        <v>36</v>
      </c>
      <c r="Y223" s="1432" t="s">
        <v>36</v>
      </c>
      <c r="Z223" s="2068" t="s">
        <v>36</v>
      </c>
      <c r="AA223" s="312"/>
      <c r="AB223" s="312"/>
      <c r="AC223" s="312"/>
      <c r="AD223" s="312"/>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633"/>
      <c r="BA223" s="2368"/>
      <c r="BB223" s="161" t="s">
        <v>16</v>
      </c>
      <c r="BC223" s="1050" t="s">
        <v>36</v>
      </c>
      <c r="BD223" s="1069" t="s">
        <v>36</v>
      </c>
      <c r="BE223" s="1069" t="s">
        <v>36</v>
      </c>
      <c r="BF223" s="1069" t="s">
        <v>36</v>
      </c>
      <c r="BG223" s="1089" t="s">
        <v>36</v>
      </c>
      <c r="BH223" s="1109" t="s">
        <v>36</v>
      </c>
      <c r="BI223" s="1069" t="s">
        <v>36</v>
      </c>
      <c r="BJ223" s="1069" t="s">
        <v>36</v>
      </c>
      <c r="BK223" s="1069" t="s">
        <v>36</v>
      </c>
      <c r="BL223" s="1089" t="s">
        <v>36</v>
      </c>
      <c r="BM223" s="1109" t="s">
        <v>36</v>
      </c>
      <c r="BN223" s="1069" t="s">
        <v>36</v>
      </c>
      <c r="BO223" s="1069" t="s">
        <v>36</v>
      </c>
      <c r="BP223" s="1069" t="s">
        <v>36</v>
      </c>
      <c r="BQ223" s="1089" t="s">
        <v>36</v>
      </c>
      <c r="BR223" s="1109" t="s">
        <v>36</v>
      </c>
      <c r="BS223" s="1069" t="s">
        <v>36</v>
      </c>
      <c r="BT223" s="1069" t="s">
        <v>36</v>
      </c>
      <c r="BU223" s="1069" t="s">
        <v>36</v>
      </c>
      <c r="BV223" s="1069" t="s">
        <v>36</v>
      </c>
      <c r="BW223" s="1069" t="s">
        <v>36</v>
      </c>
      <c r="BX223" s="1069" t="s">
        <v>36</v>
      </c>
      <c r="BY223" s="1126" t="s">
        <v>36</v>
      </c>
      <c r="BZ223" s="1126" t="s">
        <v>36</v>
      </c>
      <c r="CA223" s="2000"/>
      <c r="CB223" s="2000"/>
      <c r="CC223" s="2000"/>
      <c r="CD223" s="2000"/>
      <c r="CE223" s="2000"/>
      <c r="CF223" s="2000"/>
      <c r="CG223" s="2000"/>
      <c r="CH223" s="2000"/>
      <c r="CI223" s="2000"/>
      <c r="CJ223" s="2000"/>
      <c r="CK223" s="2000"/>
      <c r="CL223" s="2000"/>
      <c r="CM223" s="2000"/>
      <c r="CN223" s="2000"/>
      <c r="CO223" s="2000"/>
      <c r="CP223" s="2000"/>
      <c r="CQ223" s="2000"/>
      <c r="CR223" s="2000"/>
      <c r="CS223" s="2000"/>
      <c r="CT223" s="2000"/>
      <c r="CU223" s="2000"/>
      <c r="CV223" s="2000"/>
      <c r="CW223" s="2000"/>
      <c r="CX223" s="2000"/>
      <c r="CY223" s="2000"/>
      <c r="CZ223" s="2001"/>
    </row>
    <row r="224" s="135" customFormat="true" ht="15" customHeight="true" x14ac:dyDescent="0.2">
      <c r="A224" s="2402"/>
      <c r="B224" s="1405" t="s">
        <v>20</v>
      </c>
      <c r="C224" s="1423" t="s">
        <v>36</v>
      </c>
      <c r="D224" s="1433" t="s">
        <v>36</v>
      </c>
      <c r="E224" s="1433" t="s">
        <v>36</v>
      </c>
      <c r="F224" s="1433" t="s">
        <v>36</v>
      </c>
      <c r="G224" s="1443" t="s">
        <v>36</v>
      </c>
      <c r="H224" s="1453" t="s">
        <v>36</v>
      </c>
      <c r="I224" s="1433" t="s">
        <v>36</v>
      </c>
      <c r="J224" s="1433" t="s">
        <v>36</v>
      </c>
      <c r="K224" s="1433" t="s">
        <v>36</v>
      </c>
      <c r="L224" s="1463" t="s">
        <v>36</v>
      </c>
      <c r="M224" s="1468" t="s">
        <v>36</v>
      </c>
      <c r="N224" s="1433" t="s">
        <v>36</v>
      </c>
      <c r="O224" s="1433" t="s">
        <v>36</v>
      </c>
      <c r="P224" s="1433" t="s">
        <v>36</v>
      </c>
      <c r="Q224" s="1443" t="s">
        <v>36</v>
      </c>
      <c r="R224" s="1453" t="s">
        <v>36</v>
      </c>
      <c r="S224" s="1433" t="s">
        <v>36</v>
      </c>
      <c r="T224" s="1433" t="s">
        <v>36</v>
      </c>
      <c r="U224" s="1433" t="s">
        <v>36</v>
      </c>
      <c r="V224" s="1433" t="s">
        <v>36</v>
      </c>
      <c r="W224" s="1433" t="s">
        <v>36</v>
      </c>
      <c r="X224" s="1433" t="s">
        <v>36</v>
      </c>
      <c r="Y224" s="1433" t="s">
        <v>36</v>
      </c>
      <c r="Z224" s="2069" t="s">
        <v>36</v>
      </c>
      <c r="AA224" s="312"/>
      <c r="AB224" s="312"/>
      <c r="AC224" s="312"/>
      <c r="AD224" s="312"/>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633"/>
      <c r="BA224" s="2368"/>
      <c r="BB224" s="161" t="s">
        <v>20</v>
      </c>
      <c r="BC224" s="1050" t="s">
        <v>36</v>
      </c>
      <c r="BD224" s="1069" t="s">
        <v>36</v>
      </c>
      <c r="BE224" s="1069" t="s">
        <v>36</v>
      </c>
      <c r="BF224" s="1069" t="s">
        <v>36</v>
      </c>
      <c r="BG224" s="1089" t="s">
        <v>36</v>
      </c>
      <c r="BH224" s="1109" t="s">
        <v>36</v>
      </c>
      <c r="BI224" s="1069" t="s">
        <v>36</v>
      </c>
      <c r="BJ224" s="1069" t="s">
        <v>36</v>
      </c>
      <c r="BK224" s="1069" t="s">
        <v>36</v>
      </c>
      <c r="BL224" s="1089" t="s">
        <v>36</v>
      </c>
      <c r="BM224" s="1109" t="s">
        <v>36</v>
      </c>
      <c r="BN224" s="1069" t="s">
        <v>36</v>
      </c>
      <c r="BO224" s="1069" t="s">
        <v>36</v>
      </c>
      <c r="BP224" s="1069" t="s">
        <v>36</v>
      </c>
      <c r="BQ224" s="1089" t="s">
        <v>36</v>
      </c>
      <c r="BR224" s="1109" t="s">
        <v>36</v>
      </c>
      <c r="BS224" s="1069" t="s">
        <v>36</v>
      </c>
      <c r="BT224" s="1069" t="s">
        <v>36</v>
      </c>
      <c r="BU224" s="1069" t="s">
        <v>36</v>
      </c>
      <c r="BV224" s="1069" t="s">
        <v>36</v>
      </c>
      <c r="BW224" s="1069" t="s">
        <v>36</v>
      </c>
      <c r="BX224" s="1069" t="s">
        <v>36</v>
      </c>
      <c r="BY224" s="1126" t="s">
        <v>36</v>
      </c>
      <c r="BZ224" s="1126" t="s">
        <v>36</v>
      </c>
      <c r="CA224" s="2000"/>
      <c r="CB224" s="2000"/>
      <c r="CC224" s="2000"/>
      <c r="CD224" s="2000"/>
      <c r="CE224" s="2000"/>
      <c r="CF224" s="2000"/>
      <c r="CG224" s="2000"/>
      <c r="CH224" s="2000"/>
      <c r="CI224" s="2000"/>
      <c r="CJ224" s="2000"/>
      <c r="CK224" s="2000"/>
      <c r="CL224" s="2000"/>
      <c r="CM224" s="2000"/>
      <c r="CN224" s="2000"/>
      <c r="CO224" s="2000"/>
      <c r="CP224" s="2000"/>
      <c r="CQ224" s="2000"/>
      <c r="CR224" s="2000"/>
      <c r="CS224" s="2000"/>
      <c r="CT224" s="2000"/>
      <c r="CU224" s="2000"/>
      <c r="CV224" s="2000"/>
      <c r="CW224" s="2000"/>
      <c r="CX224" s="2000"/>
      <c r="CY224" s="2000"/>
      <c r="CZ224" s="2001"/>
    </row>
    <row r="225" s="135" customFormat="true" ht="15" customHeight="true" x14ac:dyDescent="0.2">
      <c r="A225" s="965"/>
      <c r="B225" s="798"/>
      <c r="C225" s="905"/>
      <c r="D225" s="812"/>
      <c r="E225" s="812"/>
      <c r="F225" s="812"/>
      <c r="G225" s="813"/>
      <c r="H225" s="906"/>
      <c r="I225" s="812"/>
      <c r="J225" s="812"/>
      <c r="K225" s="812"/>
      <c r="L225" s="907"/>
      <c r="M225" s="905"/>
      <c r="N225" s="812"/>
      <c r="O225" s="812"/>
      <c r="P225" s="812"/>
      <c r="Q225" s="813"/>
      <c r="R225" s="906"/>
      <c r="S225" s="812"/>
      <c r="T225" s="812"/>
      <c r="U225" s="812"/>
      <c r="V225" s="812"/>
      <c r="W225" s="812"/>
      <c r="X225" s="812"/>
      <c r="Y225" s="812"/>
      <c r="Z225" s="907"/>
      <c r="AA225" s="312"/>
      <c r="AB225" s="312"/>
      <c r="AC225" s="312"/>
      <c r="AD225" s="312"/>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633"/>
      <c r="BA225" s="2368" t="s">
        <v>70</v>
      </c>
      <c r="BB225" s="161" t="s">
        <v>71</v>
      </c>
      <c r="BC225" s="1050" t="s">
        <v>36</v>
      </c>
      <c r="BD225" s="1069" t="s">
        <v>36</v>
      </c>
      <c r="BE225" s="1069" t="s">
        <v>36</v>
      </c>
      <c r="BF225" s="1069" t="s">
        <v>36</v>
      </c>
      <c r="BG225" s="1089" t="s">
        <v>36</v>
      </c>
      <c r="BH225" s="1109" t="s">
        <v>36</v>
      </c>
      <c r="BI225" s="1069" t="s">
        <v>36</v>
      </c>
      <c r="BJ225" s="1069" t="s">
        <v>36</v>
      </c>
      <c r="BK225" s="1069" t="s">
        <v>36</v>
      </c>
      <c r="BL225" s="1089" t="s">
        <v>36</v>
      </c>
      <c r="BM225" s="1109" t="s">
        <v>36</v>
      </c>
      <c r="BN225" s="1069" t="s">
        <v>36</v>
      </c>
      <c r="BO225" s="1069" t="s">
        <v>36</v>
      </c>
      <c r="BP225" s="1069" t="s">
        <v>36</v>
      </c>
      <c r="BQ225" s="1089" t="s">
        <v>36</v>
      </c>
      <c r="BR225" s="1109" t="s">
        <v>36</v>
      </c>
      <c r="BS225" s="1069" t="s">
        <v>36</v>
      </c>
      <c r="BT225" s="1069" t="s">
        <v>36</v>
      </c>
      <c r="BU225" s="1069" t="s">
        <v>36</v>
      </c>
      <c r="BV225" s="1069" t="s">
        <v>36</v>
      </c>
      <c r="BW225" s="1069" t="s">
        <v>36</v>
      </c>
      <c r="BX225" s="1069" t="s">
        <v>36</v>
      </c>
      <c r="BY225" s="1126" t="s">
        <v>36</v>
      </c>
      <c r="BZ225" s="1126" t="s">
        <v>36</v>
      </c>
      <c r="CA225" s="2001"/>
      <c r="CB225" s="2001"/>
      <c r="CC225" s="2001"/>
      <c r="CD225" s="2001"/>
      <c r="CE225" s="2001"/>
      <c r="CF225" s="2001"/>
      <c r="CG225" s="2001"/>
      <c r="CH225" s="2001"/>
      <c r="CI225" s="2001"/>
      <c r="CJ225" s="2001"/>
      <c r="CK225" s="2001"/>
      <c r="CL225" s="2001"/>
      <c r="CM225" s="2001"/>
      <c r="CN225" s="2001"/>
      <c r="CO225" s="2001"/>
      <c r="CP225" s="2001"/>
      <c r="CQ225" s="2001"/>
      <c r="CR225" s="2001"/>
      <c r="CS225" s="2001"/>
      <c r="CT225" s="2001"/>
      <c r="CU225" s="2001"/>
      <c r="CV225" s="2001"/>
      <c r="CW225" s="2001"/>
      <c r="CX225" s="2001"/>
      <c r="CY225" s="2001"/>
      <c r="CZ225" s="2001"/>
    </row>
    <row r="226" s="135" customFormat="true" ht="15" customHeight="true" x14ac:dyDescent="0.2">
      <c r="A226" s="1223"/>
      <c r="B226" s="1406"/>
      <c r="C226" s="1165"/>
      <c r="D226" s="1166"/>
      <c r="E226" s="1166"/>
      <c r="F226" s="1166"/>
      <c r="G226" s="1208"/>
      <c r="H226" s="1197"/>
      <c r="I226" s="1166"/>
      <c r="J226" s="1166"/>
      <c r="K226" s="1166"/>
      <c r="L226" s="1173"/>
      <c r="M226" s="1185"/>
      <c r="N226" s="1166"/>
      <c r="O226" s="1166"/>
      <c r="P226" s="1166"/>
      <c r="Q226" s="1208"/>
      <c r="R226" s="1197"/>
      <c r="S226" s="1166"/>
      <c r="T226" s="1166"/>
      <c r="U226" s="1166"/>
      <c r="V226" s="1166"/>
      <c r="W226" s="1166"/>
      <c r="X226" s="1166"/>
      <c r="Y226" s="1166"/>
      <c r="Z226" s="2070"/>
      <c r="AA226" s="312"/>
      <c r="AB226" s="312"/>
      <c r="AC226" s="312"/>
      <c r="AD226" s="312"/>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633"/>
      <c r="BA226" s="2368"/>
      <c r="BB226" s="161" t="s">
        <v>72</v>
      </c>
      <c r="BC226" s="1050" t="s">
        <v>36</v>
      </c>
      <c r="BD226" s="1069" t="s">
        <v>36</v>
      </c>
      <c r="BE226" s="1069" t="s">
        <v>36</v>
      </c>
      <c r="BF226" s="1069" t="s">
        <v>36</v>
      </c>
      <c r="BG226" s="1089" t="s">
        <v>36</v>
      </c>
      <c r="BH226" s="1109" t="s">
        <v>36</v>
      </c>
      <c r="BI226" s="1069" t="s">
        <v>36</v>
      </c>
      <c r="BJ226" s="1069" t="s">
        <v>36</v>
      </c>
      <c r="BK226" s="1069" t="s">
        <v>36</v>
      </c>
      <c r="BL226" s="1089" t="s">
        <v>36</v>
      </c>
      <c r="BM226" s="1109" t="s">
        <v>36</v>
      </c>
      <c r="BN226" s="1069" t="s">
        <v>36</v>
      </c>
      <c r="BO226" s="1069" t="s">
        <v>36</v>
      </c>
      <c r="BP226" s="1069" t="s">
        <v>36</v>
      </c>
      <c r="BQ226" s="1089" t="s">
        <v>36</v>
      </c>
      <c r="BR226" s="1109" t="s">
        <v>36</v>
      </c>
      <c r="BS226" s="1069" t="s">
        <v>36</v>
      </c>
      <c r="BT226" s="1069" t="s">
        <v>36</v>
      </c>
      <c r="BU226" s="1069" t="s">
        <v>36</v>
      </c>
      <c r="BV226" s="1069" t="s">
        <v>36</v>
      </c>
      <c r="BW226" s="1069" t="s">
        <v>36</v>
      </c>
      <c r="BX226" s="1069" t="s">
        <v>36</v>
      </c>
      <c r="BY226" s="1126" t="s">
        <v>36</v>
      </c>
      <c r="BZ226" s="1126" t="s">
        <v>36</v>
      </c>
      <c r="CA226" s="2001"/>
      <c r="CB226" s="2001"/>
      <c r="CC226" s="2001"/>
      <c r="CD226" s="2001"/>
      <c r="CE226" s="2001"/>
      <c r="CF226" s="2001"/>
      <c r="CG226" s="2001"/>
      <c r="CH226" s="2001"/>
      <c r="CI226" s="2001"/>
      <c r="CJ226" s="2001"/>
      <c r="CK226" s="2001"/>
      <c r="CL226" s="2001"/>
      <c r="CM226" s="2001"/>
      <c r="CN226" s="2001"/>
      <c r="CO226" s="2001"/>
      <c r="CP226" s="2001"/>
      <c r="CQ226" s="2001"/>
      <c r="CR226" s="2001"/>
      <c r="CS226" s="2001"/>
      <c r="CT226" s="2001"/>
      <c r="CU226" s="2001"/>
      <c r="CV226" s="2001"/>
      <c r="CW226" s="2001"/>
      <c r="CX226" s="2001"/>
      <c r="CY226" s="2001"/>
      <c r="CZ226" s="2001"/>
    </row>
    <row r="227" s="135" customFormat="true" ht="15" customHeight="true" x14ac:dyDescent="0.2">
      <c r="A227" s="1224"/>
      <c r="B227" s="1407"/>
      <c r="C227" s="1167"/>
      <c r="D227" s="1168"/>
      <c r="E227" s="1168"/>
      <c r="F227" s="1168"/>
      <c r="G227" s="1209"/>
      <c r="H227" s="1198"/>
      <c r="I227" s="1168"/>
      <c r="J227" s="1168"/>
      <c r="K227" s="1168"/>
      <c r="L227" s="1174"/>
      <c r="M227" s="1186"/>
      <c r="N227" s="1168"/>
      <c r="O227" s="1168"/>
      <c r="P227" s="1168"/>
      <c r="Q227" s="1209"/>
      <c r="R227" s="1198"/>
      <c r="S227" s="1168"/>
      <c r="T227" s="1168"/>
      <c r="U227" s="1168"/>
      <c r="V227" s="1168"/>
      <c r="W227" s="1168"/>
      <c r="X227" s="1168"/>
      <c r="Y227" s="1168"/>
      <c r="Z227" s="2071"/>
      <c r="AA227" s="312"/>
      <c r="AB227" s="312"/>
      <c r="AC227" s="312"/>
      <c r="AD227" s="312"/>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633"/>
      <c r="BA227" s="2368" t="s">
        <v>94</v>
      </c>
      <c r="BB227" s="161" t="s">
        <v>62</v>
      </c>
      <c r="BC227" s="1050" t="s">
        <v>36</v>
      </c>
      <c r="BD227" s="1069" t="s">
        <v>36</v>
      </c>
      <c r="BE227" s="1069" t="s">
        <v>36</v>
      </c>
      <c r="BF227" s="1069" t="s">
        <v>36</v>
      </c>
      <c r="BG227" s="1089" t="s">
        <v>36</v>
      </c>
      <c r="BH227" s="1109" t="s">
        <v>36</v>
      </c>
      <c r="BI227" s="1069" t="s">
        <v>36</v>
      </c>
      <c r="BJ227" s="1069" t="s">
        <v>36</v>
      </c>
      <c r="BK227" s="1069" t="s">
        <v>36</v>
      </c>
      <c r="BL227" s="1089" t="s">
        <v>36</v>
      </c>
      <c r="BM227" s="1109" t="s">
        <v>36</v>
      </c>
      <c r="BN227" s="1069" t="s">
        <v>36</v>
      </c>
      <c r="BO227" s="1069" t="s">
        <v>36</v>
      </c>
      <c r="BP227" s="1069" t="s">
        <v>36</v>
      </c>
      <c r="BQ227" s="1089" t="s">
        <v>36</v>
      </c>
      <c r="BR227" s="1109" t="s">
        <v>36</v>
      </c>
      <c r="BS227" s="1069" t="s">
        <v>36</v>
      </c>
      <c r="BT227" s="1069" t="s">
        <v>36</v>
      </c>
      <c r="BU227" s="1069" t="s">
        <v>36</v>
      </c>
      <c r="BV227" s="1069" t="s">
        <v>36</v>
      </c>
      <c r="BW227" s="1069" t="s">
        <v>36</v>
      </c>
      <c r="BX227" s="1069" t="s">
        <v>36</v>
      </c>
      <c r="BY227" s="1126" t="s">
        <v>36</v>
      </c>
      <c r="BZ227" s="1126" t="s">
        <v>36</v>
      </c>
      <c r="CA227" s="2001"/>
      <c r="CB227" s="2001"/>
      <c r="CC227" s="2001"/>
      <c r="CD227" s="2001"/>
      <c r="CE227" s="2001"/>
      <c r="CF227" s="2001"/>
      <c r="CG227" s="2001"/>
      <c r="CH227" s="2001"/>
      <c r="CI227" s="2001"/>
      <c r="CJ227" s="2001"/>
      <c r="CK227" s="2001"/>
      <c r="CL227" s="2001"/>
      <c r="CM227" s="2001"/>
      <c r="CN227" s="2001"/>
      <c r="CO227" s="2001"/>
      <c r="CP227" s="2001"/>
      <c r="CQ227" s="2001"/>
      <c r="CR227" s="2001"/>
      <c r="CS227" s="2001"/>
      <c r="CT227" s="2001"/>
      <c r="CU227" s="2001"/>
      <c r="CV227" s="2001"/>
      <c r="CW227" s="2001"/>
      <c r="CX227" s="2001"/>
      <c r="CY227" s="2001"/>
      <c r="CZ227" s="2001"/>
    </row>
    <row r="228" s="135" customFormat="true" ht="15" customHeight="true" x14ac:dyDescent="0.2">
      <c r="A228" s="1225"/>
      <c r="B228" s="1408"/>
      <c r="C228" s="1366"/>
      <c r="D228" s="1367"/>
      <c r="E228" s="1367"/>
      <c r="F228" s="1367"/>
      <c r="G228" s="1368"/>
      <c r="H228" s="1369"/>
      <c r="I228" s="1367"/>
      <c r="J228" s="1367"/>
      <c r="K228" s="1367"/>
      <c r="L228" s="1370"/>
      <c r="M228" s="1371"/>
      <c r="N228" s="1367"/>
      <c r="O228" s="1367"/>
      <c r="P228" s="1367"/>
      <c r="Q228" s="1368"/>
      <c r="R228" s="1369"/>
      <c r="S228" s="1367"/>
      <c r="T228" s="1367"/>
      <c r="U228" s="1367"/>
      <c r="V228" s="1367"/>
      <c r="W228" s="1367"/>
      <c r="X228" s="1367"/>
      <c r="Y228" s="1367"/>
      <c r="Z228" s="2072"/>
      <c r="AA228" s="312"/>
      <c r="AB228" s="312"/>
      <c r="AC228" s="312"/>
      <c r="AD228" s="312"/>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633"/>
      <c r="BA228" s="2368"/>
      <c r="BB228" s="161" t="s">
        <v>91</v>
      </c>
      <c r="BC228" s="1050" t="s">
        <v>36</v>
      </c>
      <c r="BD228" s="1069" t="s">
        <v>36</v>
      </c>
      <c r="BE228" s="1069" t="s">
        <v>36</v>
      </c>
      <c r="BF228" s="1069" t="s">
        <v>36</v>
      </c>
      <c r="BG228" s="1089" t="s">
        <v>36</v>
      </c>
      <c r="BH228" s="1109" t="s">
        <v>36</v>
      </c>
      <c r="BI228" s="1069" t="s">
        <v>36</v>
      </c>
      <c r="BJ228" s="1069" t="s">
        <v>36</v>
      </c>
      <c r="BK228" s="1069" t="s">
        <v>36</v>
      </c>
      <c r="BL228" s="1089" t="s">
        <v>36</v>
      </c>
      <c r="BM228" s="1109" t="s">
        <v>36</v>
      </c>
      <c r="BN228" s="1069" t="s">
        <v>36</v>
      </c>
      <c r="BO228" s="1069" t="s">
        <v>36</v>
      </c>
      <c r="BP228" s="1069" t="s">
        <v>36</v>
      </c>
      <c r="BQ228" s="1089" t="s">
        <v>36</v>
      </c>
      <c r="BR228" s="1109" t="s">
        <v>36</v>
      </c>
      <c r="BS228" s="1069" t="s">
        <v>36</v>
      </c>
      <c r="BT228" s="1069" t="s">
        <v>36</v>
      </c>
      <c r="BU228" s="1069" t="s">
        <v>36</v>
      </c>
      <c r="BV228" s="1069" t="s">
        <v>36</v>
      </c>
      <c r="BW228" s="1069" t="s">
        <v>36</v>
      </c>
      <c r="BX228" s="1069" t="s">
        <v>36</v>
      </c>
      <c r="BY228" s="1126" t="s">
        <v>36</v>
      </c>
      <c r="BZ228" s="1126" t="s">
        <v>36</v>
      </c>
      <c r="CA228" s="2001"/>
      <c r="CB228" s="2001"/>
      <c r="CC228" s="2001"/>
      <c r="CD228" s="2001"/>
      <c r="CE228" s="2001"/>
      <c r="CF228" s="2001"/>
      <c r="CG228" s="2001"/>
      <c r="CH228" s="2001"/>
      <c r="CI228" s="2001"/>
      <c r="CJ228" s="2001"/>
      <c r="CK228" s="2001"/>
      <c r="CL228" s="2001"/>
      <c r="CM228" s="2001"/>
      <c r="CN228" s="2001"/>
      <c r="CO228" s="2001"/>
      <c r="CP228" s="2001"/>
      <c r="CQ228" s="2001"/>
      <c r="CR228" s="2001"/>
      <c r="CS228" s="2001"/>
      <c r="CT228" s="2001"/>
      <c r="CU228" s="2001"/>
      <c r="CV228" s="2001"/>
      <c r="CW228" s="2001"/>
      <c r="CX228" s="2001"/>
      <c r="CY228" s="2001"/>
      <c r="CZ228" s="2001"/>
    </row>
    <row r="229" s="135" customFormat="true" ht="15" customHeight="true" x14ac:dyDescent="0.2">
      <c r="A229" s="1226"/>
      <c r="B229" s="1409"/>
      <c r="C229" s="1372"/>
      <c r="D229" s="1373"/>
      <c r="E229" s="1373"/>
      <c r="F229" s="1373"/>
      <c r="G229" s="1374"/>
      <c r="H229" s="1375"/>
      <c r="I229" s="1373"/>
      <c r="J229" s="1373"/>
      <c r="K229" s="1373"/>
      <c r="L229" s="1376"/>
      <c r="M229" s="1377"/>
      <c r="N229" s="1373"/>
      <c r="O229" s="1373"/>
      <c r="P229" s="1373"/>
      <c r="Q229" s="1374"/>
      <c r="R229" s="1375"/>
      <c r="S229" s="1373"/>
      <c r="T229" s="1373"/>
      <c r="U229" s="1373"/>
      <c r="V229" s="1373"/>
      <c r="W229" s="1373"/>
      <c r="X229" s="1373"/>
      <c r="Y229" s="1373"/>
      <c r="Z229" s="2073"/>
      <c r="AA229" s="312"/>
      <c r="AB229" s="312"/>
      <c r="AC229" s="312"/>
      <c r="AD229" s="31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633"/>
      <c r="BA229" s="2368"/>
      <c r="BB229" s="161" t="s">
        <v>92</v>
      </c>
      <c r="BC229" s="1050" t="s">
        <v>36</v>
      </c>
      <c r="BD229" s="1069" t="s">
        <v>36</v>
      </c>
      <c r="BE229" s="1069" t="s">
        <v>36</v>
      </c>
      <c r="BF229" s="1069" t="s">
        <v>36</v>
      </c>
      <c r="BG229" s="1089" t="s">
        <v>36</v>
      </c>
      <c r="BH229" s="1109" t="s">
        <v>36</v>
      </c>
      <c r="BI229" s="1069" t="s">
        <v>36</v>
      </c>
      <c r="BJ229" s="1069" t="s">
        <v>36</v>
      </c>
      <c r="BK229" s="1069" t="s">
        <v>36</v>
      </c>
      <c r="BL229" s="1089" t="s">
        <v>36</v>
      </c>
      <c r="BM229" s="1109" t="s">
        <v>36</v>
      </c>
      <c r="BN229" s="1069" t="s">
        <v>36</v>
      </c>
      <c r="BO229" s="1069" t="s">
        <v>36</v>
      </c>
      <c r="BP229" s="1069" t="s">
        <v>36</v>
      </c>
      <c r="BQ229" s="1089" t="s">
        <v>36</v>
      </c>
      <c r="BR229" s="1109" t="s">
        <v>36</v>
      </c>
      <c r="BS229" s="1069" t="s">
        <v>36</v>
      </c>
      <c r="BT229" s="1069" t="s">
        <v>36</v>
      </c>
      <c r="BU229" s="1069" t="s">
        <v>36</v>
      </c>
      <c r="BV229" s="1069" t="s">
        <v>36</v>
      </c>
      <c r="BW229" s="1069" t="s">
        <v>36</v>
      </c>
      <c r="BX229" s="1069" t="s">
        <v>36</v>
      </c>
      <c r="BY229" s="1126" t="s">
        <v>36</v>
      </c>
      <c r="BZ229" s="1126" t="s">
        <v>36</v>
      </c>
      <c r="CA229" s="2001"/>
      <c r="CB229" s="2001"/>
      <c r="CC229" s="2001"/>
      <c r="CD229" s="2001"/>
      <c r="CE229" s="2001"/>
      <c r="CF229" s="2001"/>
      <c r="CG229" s="2001"/>
      <c r="CH229" s="2001"/>
      <c r="CI229" s="2001"/>
      <c r="CJ229" s="2001"/>
      <c r="CK229" s="2001"/>
      <c r="CL229" s="2001"/>
      <c r="CM229" s="2001"/>
      <c r="CN229" s="2001"/>
      <c r="CO229" s="2001"/>
      <c r="CP229" s="2001"/>
      <c r="CQ229" s="2001"/>
      <c r="CR229" s="2001"/>
      <c r="CS229" s="2001"/>
      <c r="CT229" s="2001"/>
      <c r="CU229" s="2001"/>
      <c r="CV229" s="2001"/>
      <c r="CW229" s="2001"/>
      <c r="CX229" s="2001"/>
      <c r="CY229" s="2001"/>
      <c r="CZ229" s="2001"/>
    </row>
    <row r="230" s="135" customFormat="true" ht="15" customHeight="true" x14ac:dyDescent="0.2">
      <c r="A230" s="1227"/>
      <c r="B230" s="1410"/>
      <c r="C230" s="1378"/>
      <c r="D230" s="1379"/>
      <c r="E230" s="1379"/>
      <c r="F230" s="1379"/>
      <c r="G230" s="1380"/>
      <c r="H230" s="1381"/>
      <c r="I230" s="1379"/>
      <c r="J230" s="1379"/>
      <c r="K230" s="1379"/>
      <c r="L230" s="1382"/>
      <c r="M230" s="1383"/>
      <c r="N230" s="1379"/>
      <c r="O230" s="1379"/>
      <c r="P230" s="1379"/>
      <c r="Q230" s="1380"/>
      <c r="R230" s="1381"/>
      <c r="S230" s="1379"/>
      <c r="T230" s="1379"/>
      <c r="U230" s="1379"/>
      <c r="V230" s="1379"/>
      <c r="W230" s="1379"/>
      <c r="X230" s="1379"/>
      <c r="Y230" s="1379"/>
      <c r="Z230" s="2074"/>
      <c r="AA230" s="312"/>
      <c r="AB230" s="312"/>
      <c r="AC230" s="312"/>
      <c r="AD230" s="312"/>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633"/>
      <c r="BA230" s="2368"/>
      <c r="BB230" s="161" t="s">
        <v>93</v>
      </c>
      <c r="BC230" s="1050" t="s">
        <v>36</v>
      </c>
      <c r="BD230" s="1069" t="s">
        <v>36</v>
      </c>
      <c r="BE230" s="1069" t="s">
        <v>36</v>
      </c>
      <c r="BF230" s="1069" t="s">
        <v>36</v>
      </c>
      <c r="BG230" s="1089" t="s">
        <v>36</v>
      </c>
      <c r="BH230" s="1109" t="s">
        <v>36</v>
      </c>
      <c r="BI230" s="1069" t="s">
        <v>36</v>
      </c>
      <c r="BJ230" s="1069" t="s">
        <v>36</v>
      </c>
      <c r="BK230" s="1069" t="s">
        <v>36</v>
      </c>
      <c r="BL230" s="1089" t="s">
        <v>36</v>
      </c>
      <c r="BM230" s="1109" t="s">
        <v>36</v>
      </c>
      <c r="BN230" s="1069" t="s">
        <v>36</v>
      </c>
      <c r="BO230" s="1069" t="s">
        <v>36</v>
      </c>
      <c r="BP230" s="1069" t="s">
        <v>36</v>
      </c>
      <c r="BQ230" s="1089" t="s">
        <v>36</v>
      </c>
      <c r="BR230" s="1109" t="s">
        <v>36</v>
      </c>
      <c r="BS230" s="1069" t="s">
        <v>36</v>
      </c>
      <c r="BT230" s="1069" t="s">
        <v>36</v>
      </c>
      <c r="BU230" s="1069" t="s">
        <v>36</v>
      </c>
      <c r="BV230" s="1069" t="s">
        <v>36</v>
      </c>
      <c r="BW230" s="1069" t="s">
        <v>36</v>
      </c>
      <c r="BX230" s="1069" t="s">
        <v>36</v>
      </c>
      <c r="BY230" s="1126" t="s">
        <v>36</v>
      </c>
      <c r="BZ230" s="1126" t="s">
        <v>36</v>
      </c>
      <c r="CA230" s="2001"/>
      <c r="CB230" s="2001"/>
      <c r="CC230" s="2001"/>
      <c r="CD230" s="2001"/>
      <c r="CE230" s="2001"/>
      <c r="CF230" s="2001"/>
      <c r="CG230" s="2001"/>
      <c r="CH230" s="2001"/>
      <c r="CI230" s="2001"/>
      <c r="CJ230" s="2001"/>
      <c r="CK230" s="2001"/>
      <c r="CL230" s="2001"/>
      <c r="CM230" s="2001"/>
      <c r="CN230" s="2001"/>
      <c r="CO230" s="2001"/>
      <c r="CP230" s="2001"/>
      <c r="CQ230" s="2001"/>
      <c r="CR230" s="2001"/>
      <c r="CS230" s="2001"/>
      <c r="CT230" s="2001"/>
      <c r="CU230" s="2001"/>
      <c r="CV230" s="2001"/>
      <c r="CW230" s="2001"/>
      <c r="CX230" s="2001"/>
      <c r="CY230" s="2001"/>
      <c r="CZ230" s="2001"/>
    </row>
    <row r="231" s="135" customFormat="true" ht="15" customHeight="true" x14ac:dyDescent="0.2">
      <c r="A231" s="710"/>
      <c r="B231" s="795"/>
      <c r="C231" s="905"/>
      <c r="D231" s="812"/>
      <c r="E231" s="812"/>
      <c r="F231" s="812"/>
      <c r="G231" s="813"/>
      <c r="H231" s="906"/>
      <c r="I231" s="812"/>
      <c r="J231" s="812"/>
      <c r="K231" s="812"/>
      <c r="L231" s="907"/>
      <c r="M231" s="905"/>
      <c r="N231" s="812"/>
      <c r="O231" s="812"/>
      <c r="P231" s="812"/>
      <c r="Q231" s="813"/>
      <c r="R231" s="906"/>
      <c r="S231" s="812"/>
      <c r="T231" s="812"/>
      <c r="U231" s="812"/>
      <c r="V231" s="812"/>
      <c r="W231" s="812"/>
      <c r="X231" s="812"/>
      <c r="Y231" s="812"/>
      <c r="Z231" s="907"/>
      <c r="AA231" s="312"/>
      <c r="AB231" s="312"/>
      <c r="AC231" s="312"/>
      <c r="AD231" s="312"/>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633"/>
      <c r="BA231" s="637"/>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2004"/>
      <c r="CB231" s="2004"/>
      <c r="CC231" s="2004"/>
      <c r="CD231" s="2004"/>
      <c r="CE231" s="2004"/>
      <c r="CF231" s="2004"/>
      <c r="CG231" s="2004"/>
      <c r="CH231" s="2004"/>
      <c r="CI231" s="2004"/>
      <c r="CJ231" s="2004"/>
      <c r="CK231" s="2004"/>
      <c r="CL231" s="2004"/>
      <c r="CM231" s="2004"/>
      <c r="CN231" s="2004"/>
      <c r="CO231" s="2004"/>
      <c r="CP231" s="2004"/>
      <c r="CQ231" s="2004"/>
      <c r="CR231" s="2004"/>
      <c r="CS231" s="2004"/>
      <c r="CT231" s="2004"/>
      <c r="CU231" s="2004"/>
      <c r="CV231" s="2004"/>
      <c r="CW231" s="2004"/>
      <c r="CX231" s="2004"/>
      <c r="CY231" s="2004"/>
      <c r="CZ231" s="2004"/>
    </row>
    <row r="232" s="135" customFormat="true" ht="15" customHeight="true" x14ac:dyDescent="0.2">
      <c r="A232" s="710"/>
      <c r="B232" s="795"/>
      <c r="C232" s="905"/>
      <c r="D232" s="812"/>
      <c r="E232" s="812"/>
      <c r="F232" s="812"/>
      <c r="G232" s="813"/>
      <c r="H232" s="906"/>
      <c r="I232" s="812"/>
      <c r="J232" s="812"/>
      <c r="K232" s="812"/>
      <c r="L232" s="907"/>
      <c r="M232" s="905"/>
      <c r="N232" s="812"/>
      <c r="O232" s="812"/>
      <c r="P232" s="812"/>
      <c r="Q232" s="813"/>
      <c r="R232" s="906"/>
      <c r="S232" s="812"/>
      <c r="T232" s="812"/>
      <c r="U232" s="812"/>
      <c r="V232" s="812"/>
      <c r="W232" s="812"/>
      <c r="X232" s="812"/>
      <c r="Y232" s="812"/>
      <c r="Z232" s="907"/>
      <c r="AA232" s="312"/>
      <c r="AB232" s="312"/>
      <c r="AC232" s="312"/>
      <c r="AD232" s="312"/>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633"/>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2004"/>
      <c r="CB232" s="2004"/>
      <c r="CC232" s="2004"/>
      <c r="CD232" s="2004"/>
      <c r="CE232" s="2004"/>
      <c r="CF232" s="2004"/>
      <c r="CG232" s="2004"/>
      <c r="CH232" s="2004"/>
      <c r="CI232" s="2004"/>
      <c r="CJ232" s="2004"/>
      <c r="CK232" s="2004"/>
      <c r="CL232" s="2004"/>
      <c r="CM232" s="2004"/>
      <c r="CN232" s="2004"/>
      <c r="CO232" s="2004"/>
      <c r="CP232" s="2004"/>
      <c r="CQ232" s="2004"/>
      <c r="CR232" s="2004"/>
      <c r="CS232" s="2004"/>
      <c r="CT232" s="2004"/>
      <c r="CU232" s="2004"/>
      <c r="CV232" s="2004"/>
      <c r="CW232" s="2004"/>
      <c r="CX232" s="2004"/>
      <c r="CY232" s="2004"/>
      <c r="CZ232" s="2004"/>
    </row>
    <row r="233" s="135" customFormat="true" ht="15" customHeight="true" x14ac:dyDescent="0.2">
      <c r="A233" s="710"/>
      <c r="B233" s="795"/>
      <c r="C233" s="905"/>
      <c r="D233" s="812"/>
      <c r="E233" s="812"/>
      <c r="F233" s="812"/>
      <c r="G233" s="813"/>
      <c r="H233" s="906"/>
      <c r="I233" s="812"/>
      <c r="J233" s="812"/>
      <c r="K233" s="812"/>
      <c r="L233" s="907"/>
      <c r="M233" s="905"/>
      <c r="N233" s="812"/>
      <c r="O233" s="812"/>
      <c r="P233" s="812"/>
      <c r="Q233" s="813"/>
      <c r="R233" s="906"/>
      <c r="S233" s="812"/>
      <c r="T233" s="812"/>
      <c r="U233" s="812"/>
      <c r="V233" s="812"/>
      <c r="W233" s="812"/>
      <c r="X233" s="812"/>
      <c r="Y233" s="812"/>
      <c r="Z233" s="907"/>
      <c r="AA233" s="312"/>
      <c r="AB233" s="312"/>
      <c r="AC233" s="312"/>
      <c r="AD233" s="312"/>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633"/>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2004"/>
      <c r="CB233" s="2004"/>
      <c r="CC233" s="2004"/>
      <c r="CD233" s="2004"/>
      <c r="CE233" s="2004"/>
      <c r="CF233" s="2004"/>
      <c r="CG233" s="2004"/>
      <c r="CH233" s="2004"/>
      <c r="CI233" s="2004"/>
      <c r="CJ233" s="2004"/>
      <c r="CK233" s="2004"/>
      <c r="CL233" s="2004"/>
      <c r="CM233" s="2004"/>
      <c r="CN233" s="2004"/>
      <c r="CO233" s="2004"/>
      <c r="CP233" s="2004"/>
      <c r="CQ233" s="2004"/>
      <c r="CR233" s="2004"/>
      <c r="CS233" s="2004"/>
      <c r="CT233" s="2004"/>
      <c r="CU233" s="2004"/>
      <c r="CV233" s="2004"/>
      <c r="CW233" s="2004"/>
      <c r="CX233" s="2004"/>
      <c r="CY233" s="2004"/>
      <c r="CZ233" s="2004"/>
    </row>
    <row r="234" s="135" customFormat="true" ht="15" customHeight="true" x14ac:dyDescent="0.2">
      <c r="A234" s="710"/>
      <c r="B234" s="795"/>
      <c r="C234" s="905"/>
      <c r="D234" s="812"/>
      <c r="E234" s="812"/>
      <c r="F234" s="812"/>
      <c r="G234" s="813"/>
      <c r="H234" s="906"/>
      <c r="I234" s="812"/>
      <c r="J234" s="812"/>
      <c r="K234" s="812"/>
      <c r="L234" s="907"/>
      <c r="M234" s="905"/>
      <c r="N234" s="812"/>
      <c r="O234" s="812"/>
      <c r="P234" s="812"/>
      <c r="Q234" s="813"/>
      <c r="R234" s="906"/>
      <c r="S234" s="812"/>
      <c r="T234" s="812"/>
      <c r="U234" s="812"/>
      <c r="V234" s="812"/>
      <c r="W234" s="812"/>
      <c r="X234" s="812"/>
      <c r="Y234" s="812"/>
      <c r="Z234" s="907"/>
      <c r="AA234" s="312"/>
      <c r="AB234" s="312"/>
      <c r="AC234" s="312"/>
      <c r="AD234" s="312"/>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633"/>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2004"/>
      <c r="CB234" s="2004"/>
      <c r="CC234" s="2004"/>
      <c r="CD234" s="2004"/>
      <c r="CE234" s="2004"/>
      <c r="CF234" s="2004"/>
      <c r="CG234" s="2004"/>
      <c r="CH234" s="2004"/>
      <c r="CI234" s="2004"/>
      <c r="CJ234" s="2004"/>
      <c r="CK234" s="2004"/>
      <c r="CL234" s="2004"/>
      <c r="CM234" s="2004"/>
      <c r="CN234" s="2004"/>
      <c r="CO234" s="2004"/>
      <c r="CP234" s="2004"/>
      <c r="CQ234" s="2004"/>
      <c r="CR234" s="2004"/>
      <c r="CS234" s="2004"/>
      <c r="CT234" s="2004"/>
      <c r="CU234" s="2004"/>
      <c r="CV234" s="2004"/>
      <c r="CW234" s="2004"/>
      <c r="CX234" s="2004"/>
      <c r="CY234" s="2004"/>
      <c r="CZ234" s="2004"/>
    </row>
    <row r="235" s="135" customFormat="true" ht="15" customHeight="true" x14ac:dyDescent="0.2">
      <c r="A235" s="710"/>
      <c r="B235" s="795"/>
      <c r="C235" s="905"/>
      <c r="D235" s="812"/>
      <c r="E235" s="812"/>
      <c r="F235" s="812"/>
      <c r="G235" s="813"/>
      <c r="H235" s="906"/>
      <c r="I235" s="812"/>
      <c r="J235" s="812"/>
      <c r="K235" s="812"/>
      <c r="L235" s="907"/>
      <c r="M235" s="905"/>
      <c r="N235" s="812"/>
      <c r="O235" s="812"/>
      <c r="P235" s="812"/>
      <c r="Q235" s="813"/>
      <c r="R235" s="906"/>
      <c r="S235" s="812"/>
      <c r="T235" s="812"/>
      <c r="U235" s="812"/>
      <c r="V235" s="812"/>
      <c r="W235" s="812"/>
      <c r="X235" s="812"/>
      <c r="Y235" s="812"/>
      <c r="Z235" s="907"/>
      <c r="AA235" s="312"/>
      <c r="AB235" s="312"/>
      <c r="AC235" s="312"/>
      <c r="AD235" s="312"/>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633"/>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2004"/>
      <c r="CB235" s="2004"/>
      <c r="CC235" s="2004"/>
      <c r="CD235" s="2004"/>
      <c r="CE235" s="2004"/>
      <c r="CF235" s="2004"/>
      <c r="CG235" s="2004"/>
      <c r="CH235" s="2004"/>
      <c r="CI235" s="2004"/>
      <c r="CJ235" s="2004"/>
      <c r="CK235" s="2004"/>
      <c r="CL235" s="2004"/>
      <c r="CM235" s="2004"/>
      <c r="CN235" s="2004"/>
      <c r="CO235" s="2004"/>
      <c r="CP235" s="2004"/>
      <c r="CQ235" s="2004"/>
      <c r="CR235" s="2004"/>
      <c r="CS235" s="2004"/>
      <c r="CT235" s="2004"/>
      <c r="CU235" s="2004"/>
      <c r="CV235" s="2004"/>
      <c r="CW235" s="2004"/>
      <c r="CX235" s="2004"/>
      <c r="CY235" s="2004"/>
      <c r="CZ235" s="2004"/>
    </row>
    <row r="236" s="135" customFormat="true" ht="15" customHeight="true" x14ac:dyDescent="0.2">
      <c r="A236" s="710"/>
      <c r="B236" s="795"/>
      <c r="C236" s="905"/>
      <c r="D236" s="812"/>
      <c r="E236" s="812"/>
      <c r="F236" s="812"/>
      <c r="G236" s="813"/>
      <c r="H236" s="906"/>
      <c r="I236" s="812"/>
      <c r="J236" s="812"/>
      <c r="K236" s="812"/>
      <c r="L236" s="907"/>
      <c r="M236" s="905"/>
      <c r="N236" s="812"/>
      <c r="O236" s="812"/>
      <c r="P236" s="812"/>
      <c r="Q236" s="813"/>
      <c r="R236" s="906"/>
      <c r="S236" s="812"/>
      <c r="T236" s="812"/>
      <c r="U236" s="812"/>
      <c r="V236" s="812"/>
      <c r="W236" s="812"/>
      <c r="X236" s="812"/>
      <c r="Y236" s="812"/>
      <c r="Z236" s="907"/>
      <c r="AA236" s="312"/>
      <c r="AB236" s="312"/>
      <c r="AC236" s="312"/>
      <c r="AD236" s="312"/>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633"/>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2004"/>
      <c r="CB236" s="2004"/>
      <c r="CC236" s="2004"/>
      <c r="CD236" s="2004"/>
      <c r="CE236" s="2004"/>
      <c r="CF236" s="2004"/>
      <c r="CG236" s="2004"/>
      <c r="CH236" s="2004"/>
      <c r="CI236" s="2004"/>
      <c r="CJ236" s="2004"/>
      <c r="CK236" s="2004"/>
      <c r="CL236" s="2004"/>
      <c r="CM236" s="2004"/>
      <c r="CN236" s="2004"/>
      <c r="CO236" s="2004"/>
      <c r="CP236" s="2004"/>
      <c r="CQ236" s="2004"/>
      <c r="CR236" s="2004"/>
      <c r="CS236" s="2004"/>
      <c r="CT236" s="2004"/>
      <c r="CU236" s="2004"/>
      <c r="CV236" s="2004"/>
      <c r="CW236" s="2004"/>
      <c r="CX236" s="2004"/>
      <c r="CY236" s="2004"/>
      <c r="CZ236" s="2004"/>
    </row>
    <row r="237" s="135" customFormat="true" ht="15" customHeight="true" x14ac:dyDescent="0.2">
      <c r="A237" s="710"/>
      <c r="B237" s="795"/>
      <c r="C237" s="905"/>
      <c r="D237" s="812"/>
      <c r="E237" s="812"/>
      <c r="F237" s="812"/>
      <c r="G237" s="813"/>
      <c r="H237" s="906"/>
      <c r="I237" s="812"/>
      <c r="J237" s="812"/>
      <c r="K237" s="812"/>
      <c r="L237" s="907"/>
      <c r="M237" s="905"/>
      <c r="N237" s="812"/>
      <c r="O237" s="812"/>
      <c r="P237" s="812"/>
      <c r="Q237" s="813"/>
      <c r="R237" s="906"/>
      <c r="S237" s="812"/>
      <c r="T237" s="812"/>
      <c r="U237" s="812"/>
      <c r="V237" s="812"/>
      <c r="W237" s="812"/>
      <c r="X237" s="812"/>
      <c r="Y237" s="812"/>
      <c r="Z237" s="907"/>
      <c r="AA237" s="312"/>
      <c r="AB237" s="312"/>
      <c r="AC237" s="312"/>
      <c r="AD237" s="312"/>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633"/>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2004"/>
      <c r="CB237" s="2004"/>
      <c r="CC237" s="2004"/>
      <c r="CD237" s="2004"/>
      <c r="CE237" s="2004"/>
      <c r="CF237" s="2004"/>
      <c r="CG237" s="2004"/>
      <c r="CH237" s="2004"/>
      <c r="CI237" s="2004"/>
      <c r="CJ237" s="2004"/>
      <c r="CK237" s="2004"/>
      <c r="CL237" s="2004"/>
      <c r="CM237" s="2004"/>
      <c r="CN237" s="2004"/>
      <c r="CO237" s="2004"/>
      <c r="CP237" s="2004"/>
      <c r="CQ237" s="2004"/>
      <c r="CR237" s="2004"/>
      <c r="CS237" s="2004"/>
      <c r="CT237" s="2004"/>
      <c r="CU237" s="2004"/>
      <c r="CV237" s="2004"/>
      <c r="CW237" s="2004"/>
      <c r="CX237" s="2004"/>
      <c r="CY237" s="2004"/>
      <c r="CZ237" s="2004"/>
    </row>
    <row r="238" s="135" customFormat="true" ht="15" customHeight="true" x14ac:dyDescent="0.2">
      <c r="A238" s="710"/>
      <c r="B238" s="795"/>
      <c r="C238" s="905"/>
      <c r="D238" s="812"/>
      <c r="E238" s="812"/>
      <c r="F238" s="812"/>
      <c r="G238" s="813"/>
      <c r="H238" s="906"/>
      <c r="I238" s="812"/>
      <c r="J238" s="812"/>
      <c r="K238" s="812"/>
      <c r="L238" s="907"/>
      <c r="M238" s="905"/>
      <c r="N238" s="812"/>
      <c r="O238" s="812"/>
      <c r="P238" s="812"/>
      <c r="Q238" s="813"/>
      <c r="R238" s="906"/>
      <c r="S238" s="812"/>
      <c r="T238" s="812"/>
      <c r="U238" s="812"/>
      <c r="V238" s="812"/>
      <c r="W238" s="812"/>
      <c r="X238" s="812"/>
      <c r="Y238" s="812"/>
      <c r="Z238" s="907"/>
      <c r="AA238" s="312"/>
      <c r="AB238" s="312"/>
      <c r="AC238" s="312"/>
      <c r="AD238" s="312"/>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633"/>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2004"/>
      <c r="CB238" s="2004"/>
      <c r="CC238" s="2004"/>
      <c r="CD238" s="2004"/>
      <c r="CE238" s="2004"/>
      <c r="CF238" s="2004"/>
      <c r="CG238" s="2004"/>
      <c r="CH238" s="2004"/>
      <c r="CI238" s="2004"/>
      <c r="CJ238" s="2004"/>
      <c r="CK238" s="2004"/>
      <c r="CL238" s="2004"/>
      <c r="CM238" s="2004"/>
      <c r="CN238" s="2004"/>
      <c r="CO238" s="2004"/>
      <c r="CP238" s="2004"/>
      <c r="CQ238" s="2004"/>
      <c r="CR238" s="2004"/>
      <c r="CS238" s="2004"/>
      <c r="CT238" s="2004"/>
      <c r="CU238" s="2004"/>
      <c r="CV238" s="2004"/>
      <c r="CW238" s="2004"/>
      <c r="CX238" s="2004"/>
      <c r="CY238" s="2004"/>
      <c r="CZ238" s="2004"/>
    </row>
    <row r="239" s="135" customFormat="true" ht="15" customHeight="true" x14ac:dyDescent="0.2">
      <c r="A239" s="710"/>
      <c r="B239" s="795"/>
      <c r="C239" s="905"/>
      <c r="D239" s="812"/>
      <c r="E239" s="812"/>
      <c r="F239" s="812"/>
      <c r="G239" s="813"/>
      <c r="H239" s="906"/>
      <c r="I239" s="812"/>
      <c r="J239" s="812"/>
      <c r="K239" s="812"/>
      <c r="L239" s="907"/>
      <c r="M239" s="905"/>
      <c r="N239" s="812"/>
      <c r="O239" s="812"/>
      <c r="P239" s="812"/>
      <c r="Q239" s="813"/>
      <c r="R239" s="906"/>
      <c r="S239" s="812"/>
      <c r="T239" s="812"/>
      <c r="U239" s="812"/>
      <c r="V239" s="812"/>
      <c r="W239" s="812"/>
      <c r="X239" s="812"/>
      <c r="Y239" s="812"/>
      <c r="Z239" s="907"/>
      <c r="AA239" s="312"/>
      <c r="AB239" s="312"/>
      <c r="AC239" s="312"/>
      <c r="AD239" s="312"/>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633"/>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2004"/>
      <c r="CB239" s="2004"/>
      <c r="CC239" s="2004"/>
      <c r="CD239" s="2004"/>
      <c r="CE239" s="2004"/>
      <c r="CF239" s="2004"/>
      <c r="CG239" s="2004"/>
      <c r="CH239" s="2004"/>
      <c r="CI239" s="2004"/>
      <c r="CJ239" s="2004"/>
      <c r="CK239" s="2004"/>
      <c r="CL239" s="2004"/>
      <c r="CM239" s="2004"/>
      <c r="CN239" s="2004"/>
      <c r="CO239" s="2004"/>
      <c r="CP239" s="2004"/>
      <c r="CQ239" s="2004"/>
      <c r="CR239" s="2004"/>
      <c r="CS239" s="2004"/>
      <c r="CT239" s="2004"/>
      <c r="CU239" s="2004"/>
      <c r="CV239" s="2004"/>
      <c r="CW239" s="2004"/>
      <c r="CX239" s="2004"/>
      <c r="CY239" s="2004"/>
      <c r="CZ239" s="2004"/>
    </row>
    <row r="240" s="135" customFormat="true" ht="15" customHeight="true" x14ac:dyDescent="0.2">
      <c r="A240" s="710"/>
      <c r="B240" s="795"/>
      <c r="C240" s="905"/>
      <c r="D240" s="812"/>
      <c r="E240" s="812"/>
      <c r="F240" s="812"/>
      <c r="G240" s="813"/>
      <c r="H240" s="906"/>
      <c r="I240" s="812"/>
      <c r="J240" s="812"/>
      <c r="K240" s="812"/>
      <c r="L240" s="907"/>
      <c r="M240" s="905"/>
      <c r="N240" s="812"/>
      <c r="O240" s="812"/>
      <c r="P240" s="812"/>
      <c r="Q240" s="813"/>
      <c r="R240" s="906"/>
      <c r="S240" s="812"/>
      <c r="T240" s="812"/>
      <c r="U240" s="812"/>
      <c r="V240" s="812"/>
      <c r="W240" s="812"/>
      <c r="X240" s="812"/>
      <c r="Y240" s="812"/>
      <c r="Z240" s="907"/>
      <c r="AA240" s="312"/>
      <c r="AB240" s="312"/>
      <c r="AC240" s="312"/>
      <c r="AD240" s="312"/>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633"/>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2004"/>
      <c r="CB240" s="2004"/>
      <c r="CC240" s="2004"/>
      <c r="CD240" s="2004"/>
      <c r="CE240" s="2004"/>
      <c r="CF240" s="2004"/>
      <c r="CG240" s="2004"/>
      <c r="CH240" s="2004"/>
      <c r="CI240" s="2004"/>
      <c r="CJ240" s="2004"/>
      <c r="CK240" s="2004"/>
      <c r="CL240" s="2004"/>
      <c r="CM240" s="2004"/>
      <c r="CN240" s="2004"/>
      <c r="CO240" s="2004"/>
      <c r="CP240" s="2004"/>
      <c r="CQ240" s="2004"/>
      <c r="CR240" s="2004"/>
      <c r="CS240" s="2004"/>
      <c r="CT240" s="2004"/>
      <c r="CU240" s="2004"/>
      <c r="CV240" s="2004"/>
      <c r="CW240" s="2004"/>
      <c r="CX240" s="2004"/>
      <c r="CY240" s="2004"/>
      <c r="CZ240" s="2004"/>
    </row>
    <row r="241" s="135" customFormat="true" ht="15" customHeight="true" x14ac:dyDescent="0.2">
      <c r="A241" s="710"/>
      <c r="B241" s="795"/>
      <c r="C241" s="905"/>
      <c r="D241" s="812"/>
      <c r="E241" s="812"/>
      <c r="F241" s="812"/>
      <c r="G241" s="813"/>
      <c r="H241" s="906"/>
      <c r="I241" s="812"/>
      <c r="J241" s="812"/>
      <c r="K241" s="812"/>
      <c r="L241" s="907"/>
      <c r="M241" s="905"/>
      <c r="N241" s="812"/>
      <c r="O241" s="812"/>
      <c r="P241" s="812"/>
      <c r="Q241" s="813"/>
      <c r="R241" s="906"/>
      <c r="S241" s="812"/>
      <c r="T241" s="812"/>
      <c r="U241" s="812"/>
      <c r="V241" s="812"/>
      <c r="W241" s="812"/>
      <c r="X241" s="812"/>
      <c r="Y241" s="812"/>
      <c r="Z241" s="907"/>
      <c r="AA241" s="312"/>
      <c r="AB241" s="312"/>
      <c r="AC241" s="312"/>
      <c r="AD241" s="312"/>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633"/>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2004"/>
      <c r="CB241" s="2004"/>
      <c r="CC241" s="2004"/>
      <c r="CD241" s="2004"/>
      <c r="CE241" s="2004"/>
      <c r="CF241" s="2004"/>
      <c r="CG241" s="2004"/>
      <c r="CH241" s="2004"/>
      <c r="CI241" s="2004"/>
      <c r="CJ241" s="2004"/>
      <c r="CK241" s="2004"/>
      <c r="CL241" s="2004"/>
      <c r="CM241" s="2004"/>
      <c r="CN241" s="2004"/>
      <c r="CO241" s="2004"/>
      <c r="CP241" s="2004"/>
      <c r="CQ241" s="2004"/>
      <c r="CR241" s="2004"/>
      <c r="CS241" s="2004"/>
      <c r="CT241" s="2004"/>
      <c r="CU241" s="2004"/>
      <c r="CV241" s="2004"/>
      <c r="CW241" s="2004"/>
      <c r="CX241" s="2004"/>
      <c r="CY241" s="2004"/>
      <c r="CZ241" s="2004"/>
    </row>
    <row r="242" s="135" customFormat="true" ht="15" customHeight="true" x14ac:dyDescent="0.2">
      <c r="A242" s="710"/>
      <c r="B242" s="795"/>
      <c r="C242" s="905"/>
      <c r="D242" s="812"/>
      <c r="E242" s="812"/>
      <c r="F242" s="812"/>
      <c r="G242" s="813"/>
      <c r="H242" s="906"/>
      <c r="I242" s="812"/>
      <c r="J242" s="812"/>
      <c r="K242" s="812"/>
      <c r="L242" s="907"/>
      <c r="M242" s="905"/>
      <c r="N242" s="812"/>
      <c r="O242" s="812"/>
      <c r="P242" s="812"/>
      <c r="Q242" s="813"/>
      <c r="R242" s="906"/>
      <c r="S242" s="812"/>
      <c r="T242" s="812"/>
      <c r="U242" s="812"/>
      <c r="V242" s="812"/>
      <c r="W242" s="812"/>
      <c r="X242" s="812"/>
      <c r="Y242" s="812"/>
      <c r="Z242" s="907"/>
      <c r="AA242" s="312"/>
      <c r="AB242" s="312"/>
      <c r="AC242" s="312"/>
      <c r="AD242" s="312"/>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633"/>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2004"/>
      <c r="CB242" s="2004"/>
      <c r="CC242" s="2004"/>
      <c r="CD242" s="2004"/>
      <c r="CE242" s="2004"/>
      <c r="CF242" s="2004"/>
      <c r="CG242" s="2004"/>
      <c r="CH242" s="2004"/>
      <c r="CI242" s="2004"/>
      <c r="CJ242" s="2004"/>
      <c r="CK242" s="2004"/>
      <c r="CL242" s="2004"/>
      <c r="CM242" s="2004"/>
      <c r="CN242" s="2004"/>
      <c r="CO242" s="2004"/>
      <c r="CP242" s="2004"/>
      <c r="CQ242" s="2004"/>
      <c r="CR242" s="2004"/>
      <c r="CS242" s="2004"/>
      <c r="CT242" s="2004"/>
      <c r="CU242" s="2004"/>
      <c r="CV242" s="2004"/>
      <c r="CW242" s="2004"/>
      <c r="CX242" s="2004"/>
      <c r="CY242" s="2004"/>
      <c r="CZ242" s="2004"/>
    </row>
    <row r="243" s="135" customFormat="true" ht="15" customHeight="true" x14ac:dyDescent="0.2">
      <c r="A243" s="710"/>
      <c r="B243" s="795"/>
      <c r="C243" s="905"/>
      <c r="D243" s="812"/>
      <c r="E243" s="812"/>
      <c r="F243" s="812"/>
      <c r="G243" s="813"/>
      <c r="H243" s="906"/>
      <c r="I243" s="812"/>
      <c r="J243" s="812"/>
      <c r="K243" s="812"/>
      <c r="L243" s="907"/>
      <c r="M243" s="905"/>
      <c r="N243" s="812"/>
      <c r="O243" s="812"/>
      <c r="P243" s="812"/>
      <c r="Q243" s="813"/>
      <c r="R243" s="906"/>
      <c r="S243" s="812"/>
      <c r="T243" s="812"/>
      <c r="U243" s="812"/>
      <c r="V243" s="812"/>
      <c r="W243" s="812"/>
      <c r="X243" s="812"/>
      <c r="Y243" s="812"/>
      <c r="Z243" s="907"/>
      <c r="AA243" s="312"/>
      <c r="AB243" s="312"/>
      <c r="AC243" s="312"/>
      <c r="AD243" s="312"/>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633"/>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2004"/>
      <c r="CB243" s="2004"/>
      <c r="CC243" s="2004"/>
      <c r="CD243" s="2004"/>
      <c r="CE243" s="2004"/>
      <c r="CF243" s="2004"/>
      <c r="CG243" s="2004"/>
      <c r="CH243" s="2004"/>
      <c r="CI243" s="2004"/>
      <c r="CJ243" s="2004"/>
      <c r="CK243" s="2004"/>
      <c r="CL243" s="2004"/>
      <c r="CM243" s="2004"/>
      <c r="CN243" s="2004"/>
      <c r="CO243" s="2004"/>
      <c r="CP243" s="2004"/>
      <c r="CQ243" s="2004"/>
      <c r="CR243" s="2004"/>
      <c r="CS243" s="2004"/>
      <c r="CT243" s="2004"/>
      <c r="CU243" s="2004"/>
      <c r="CV243" s="2004"/>
      <c r="CW243" s="2004"/>
      <c r="CX243" s="2004"/>
      <c r="CY243" s="2004"/>
      <c r="CZ243" s="2004"/>
    </row>
    <row r="244" s="135" customFormat="true" ht="15" customHeight="true" x14ac:dyDescent="0.2">
      <c r="A244" s="710"/>
      <c r="B244" s="795"/>
      <c r="C244" s="905"/>
      <c r="D244" s="812"/>
      <c r="E244" s="812"/>
      <c r="F244" s="812"/>
      <c r="G244" s="813"/>
      <c r="H244" s="906"/>
      <c r="I244" s="812"/>
      <c r="J244" s="812"/>
      <c r="K244" s="812"/>
      <c r="L244" s="907"/>
      <c r="M244" s="905"/>
      <c r="N244" s="812"/>
      <c r="O244" s="812"/>
      <c r="P244" s="812"/>
      <c r="Q244" s="813"/>
      <c r="R244" s="906"/>
      <c r="S244" s="812"/>
      <c r="T244" s="812"/>
      <c r="U244" s="812"/>
      <c r="V244" s="812"/>
      <c r="W244" s="812"/>
      <c r="X244" s="812"/>
      <c r="Y244" s="812"/>
      <c r="Z244" s="907"/>
      <c r="AA244" s="312"/>
      <c r="AB244" s="312"/>
      <c r="AC244" s="312"/>
      <c r="AD244" s="312"/>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633"/>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2004"/>
      <c r="CB244" s="2004"/>
      <c r="CC244" s="2004"/>
      <c r="CD244" s="2004"/>
      <c r="CE244" s="2004"/>
      <c r="CF244" s="2004"/>
      <c r="CG244" s="2004"/>
      <c r="CH244" s="2004"/>
      <c r="CI244" s="2004"/>
      <c r="CJ244" s="2004"/>
      <c r="CK244" s="2004"/>
      <c r="CL244" s="2004"/>
      <c r="CM244" s="2004"/>
      <c r="CN244" s="2004"/>
      <c r="CO244" s="2004"/>
      <c r="CP244" s="2004"/>
      <c r="CQ244" s="2004"/>
      <c r="CR244" s="2004"/>
      <c r="CS244" s="2004"/>
      <c r="CT244" s="2004"/>
      <c r="CU244" s="2004"/>
      <c r="CV244" s="2004"/>
      <c r="CW244" s="2004"/>
      <c r="CX244" s="2004"/>
      <c r="CY244" s="2004"/>
      <c r="CZ244" s="2004"/>
    </row>
    <row r="245" s="135" customFormat="true" ht="15" customHeight="true" x14ac:dyDescent="0.2">
      <c r="A245" s="710"/>
      <c r="B245" s="795"/>
      <c r="C245" s="905"/>
      <c r="D245" s="812"/>
      <c r="E245" s="812"/>
      <c r="F245" s="812"/>
      <c r="G245" s="813"/>
      <c r="H245" s="906"/>
      <c r="I245" s="812"/>
      <c r="J245" s="812"/>
      <c r="K245" s="812"/>
      <c r="L245" s="907"/>
      <c r="M245" s="905"/>
      <c r="N245" s="812"/>
      <c r="O245" s="812"/>
      <c r="P245" s="812"/>
      <c r="Q245" s="813"/>
      <c r="R245" s="906"/>
      <c r="S245" s="812"/>
      <c r="T245" s="812"/>
      <c r="U245" s="812"/>
      <c r="V245" s="812"/>
      <c r="W245" s="812"/>
      <c r="X245" s="812"/>
      <c r="Y245" s="812"/>
      <c r="Z245" s="907"/>
      <c r="AA245" s="312"/>
      <c r="AB245" s="312"/>
      <c r="AC245" s="312"/>
      <c r="AD245" s="312"/>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633"/>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2004"/>
      <c r="CB245" s="2004"/>
      <c r="CC245" s="2004"/>
      <c r="CD245" s="2004"/>
      <c r="CE245" s="2004"/>
      <c r="CF245" s="2004"/>
      <c r="CG245" s="2004"/>
      <c r="CH245" s="2004"/>
      <c r="CI245" s="2004"/>
      <c r="CJ245" s="2004"/>
      <c r="CK245" s="2004"/>
      <c r="CL245" s="2004"/>
      <c r="CM245" s="2004"/>
      <c r="CN245" s="2004"/>
      <c r="CO245" s="2004"/>
      <c r="CP245" s="2004"/>
      <c r="CQ245" s="2004"/>
      <c r="CR245" s="2004"/>
      <c r="CS245" s="2004"/>
      <c r="CT245" s="2004"/>
      <c r="CU245" s="2004"/>
      <c r="CV245" s="2004"/>
      <c r="CW245" s="2004"/>
      <c r="CX245" s="2004"/>
      <c r="CY245" s="2004"/>
      <c r="CZ245" s="2004"/>
    </row>
    <row r="246" s="135" customFormat="true" ht="15" customHeight="true" x14ac:dyDescent="0.2">
      <c r="A246" s="710"/>
      <c r="B246" s="795"/>
      <c r="C246" s="905"/>
      <c r="D246" s="812"/>
      <c r="E246" s="812"/>
      <c r="F246" s="812"/>
      <c r="G246" s="813"/>
      <c r="H246" s="906"/>
      <c r="I246" s="812"/>
      <c r="J246" s="812"/>
      <c r="K246" s="812"/>
      <c r="L246" s="907"/>
      <c r="M246" s="905"/>
      <c r="N246" s="812"/>
      <c r="O246" s="812"/>
      <c r="P246" s="812"/>
      <c r="Q246" s="813"/>
      <c r="R246" s="906"/>
      <c r="S246" s="812"/>
      <c r="T246" s="812"/>
      <c r="U246" s="812"/>
      <c r="V246" s="812"/>
      <c r="W246" s="812"/>
      <c r="X246" s="812"/>
      <c r="Y246" s="812"/>
      <c r="Z246" s="907"/>
      <c r="AA246" s="312"/>
      <c r="AB246" s="312"/>
      <c r="AC246" s="312"/>
      <c r="AD246" s="312"/>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633"/>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2004"/>
      <c r="CB246" s="2004"/>
      <c r="CC246" s="2004"/>
      <c r="CD246" s="2004"/>
      <c r="CE246" s="2004"/>
      <c r="CF246" s="2004"/>
      <c r="CG246" s="2004"/>
      <c r="CH246" s="2004"/>
      <c r="CI246" s="2004"/>
      <c r="CJ246" s="2004"/>
      <c r="CK246" s="2004"/>
      <c r="CL246" s="2004"/>
      <c r="CM246" s="2004"/>
      <c r="CN246" s="2004"/>
      <c r="CO246" s="2004"/>
      <c r="CP246" s="2004"/>
      <c r="CQ246" s="2004"/>
      <c r="CR246" s="2004"/>
      <c r="CS246" s="2004"/>
      <c r="CT246" s="2004"/>
      <c r="CU246" s="2004"/>
      <c r="CV246" s="2004"/>
      <c r="CW246" s="2004"/>
      <c r="CX246" s="2004"/>
      <c r="CY246" s="2004"/>
      <c r="CZ246" s="2004"/>
    </row>
    <row r="247" s="135" customFormat="true" ht="15" customHeight="true" x14ac:dyDescent="0.2">
      <c r="A247" s="710"/>
      <c r="B247" s="795"/>
      <c r="C247" s="905"/>
      <c r="D247" s="812"/>
      <c r="E247" s="812"/>
      <c r="F247" s="812"/>
      <c r="G247" s="813"/>
      <c r="H247" s="906"/>
      <c r="I247" s="812"/>
      <c r="J247" s="812"/>
      <c r="K247" s="812"/>
      <c r="L247" s="907"/>
      <c r="M247" s="905"/>
      <c r="N247" s="812"/>
      <c r="O247" s="812"/>
      <c r="P247" s="812"/>
      <c r="Q247" s="813"/>
      <c r="R247" s="906"/>
      <c r="S247" s="812"/>
      <c r="T247" s="812"/>
      <c r="U247" s="812"/>
      <c r="V247" s="812"/>
      <c r="W247" s="812"/>
      <c r="X247" s="812"/>
      <c r="Y247" s="812"/>
      <c r="Z247" s="907"/>
      <c r="AA247" s="312"/>
      <c r="AB247" s="312"/>
      <c r="AC247" s="312"/>
      <c r="AD247" s="312"/>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633"/>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2004"/>
      <c r="CB247" s="2004"/>
      <c r="CC247" s="2004"/>
      <c r="CD247" s="2004"/>
      <c r="CE247" s="2004"/>
      <c r="CF247" s="2004"/>
      <c r="CG247" s="2004"/>
      <c r="CH247" s="2004"/>
      <c r="CI247" s="2004"/>
      <c r="CJ247" s="2004"/>
      <c r="CK247" s="2004"/>
      <c r="CL247" s="2004"/>
      <c r="CM247" s="2004"/>
      <c r="CN247" s="2004"/>
      <c r="CO247" s="2004"/>
      <c r="CP247" s="2004"/>
      <c r="CQ247" s="2004"/>
      <c r="CR247" s="2004"/>
      <c r="CS247" s="2004"/>
      <c r="CT247" s="2004"/>
      <c r="CU247" s="2004"/>
      <c r="CV247" s="2004"/>
      <c r="CW247" s="2004"/>
      <c r="CX247" s="2004"/>
      <c r="CY247" s="2004"/>
      <c r="CZ247" s="2004"/>
    </row>
    <row r="248" s="135" customFormat="true" ht="15" customHeight="true" x14ac:dyDescent="0.2">
      <c r="A248" s="966"/>
      <c r="B248" s="799"/>
      <c r="C248" s="962"/>
      <c r="D248" s="820"/>
      <c r="E248" s="820"/>
      <c r="F248" s="820"/>
      <c r="G248" s="821"/>
      <c r="H248" s="963"/>
      <c r="I248" s="820"/>
      <c r="J248" s="820"/>
      <c r="K248" s="820"/>
      <c r="L248" s="964"/>
      <c r="M248" s="962"/>
      <c r="N248" s="820"/>
      <c r="O248" s="820"/>
      <c r="P248" s="820"/>
      <c r="Q248" s="821"/>
      <c r="R248" s="963"/>
      <c r="S248" s="820"/>
      <c r="T248" s="820"/>
      <c r="U248" s="820"/>
      <c r="V248" s="820"/>
      <c r="W248" s="820"/>
      <c r="X248" s="820"/>
      <c r="Y248" s="820"/>
      <c r="Z248" s="964"/>
      <c r="AA248" s="312"/>
      <c r="AB248" s="312"/>
      <c r="AC248" s="312"/>
      <c r="AD248" s="312"/>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633"/>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2004"/>
      <c r="CB248" s="2004"/>
      <c r="CC248" s="2004"/>
      <c r="CD248" s="2004"/>
      <c r="CE248" s="2004"/>
      <c r="CF248" s="2004"/>
      <c r="CG248" s="2004"/>
      <c r="CH248" s="2004"/>
      <c r="CI248" s="2004"/>
      <c r="CJ248" s="2004"/>
      <c r="CK248" s="2004"/>
      <c r="CL248" s="2004"/>
      <c r="CM248" s="2004"/>
      <c r="CN248" s="2004"/>
      <c r="CO248" s="2004"/>
      <c r="CP248" s="2004"/>
      <c r="CQ248" s="2004"/>
      <c r="CR248" s="2004"/>
      <c r="CS248" s="2004"/>
      <c r="CT248" s="2004"/>
      <c r="CU248" s="2004"/>
      <c r="CV248" s="2004"/>
      <c r="CW248" s="2004"/>
      <c r="CX248" s="2004"/>
      <c r="CY248" s="2004"/>
      <c r="CZ248" s="2004"/>
    </row>
    <row r="249" s="135" customFormat="true" ht="250.15" customHeight="true" x14ac:dyDescent="0.2">
      <c r="AA249" s="633"/>
      <c r="AB249" s="633"/>
      <c r="AC249" s="633"/>
      <c r="AD249" s="633"/>
      <c r="AE249" s="633"/>
      <c r="AF249" s="633"/>
      <c r="AG249" s="633"/>
      <c r="AH249" s="633"/>
      <c r="AI249" s="633"/>
      <c r="AJ249" s="633"/>
      <c r="AK249" s="633"/>
      <c r="AL249" s="633"/>
      <c r="AM249" s="633"/>
      <c r="AN249" s="633"/>
      <c r="AO249" s="633"/>
      <c r="AP249" s="633"/>
      <c r="AQ249" s="633"/>
      <c r="AR249" s="633"/>
      <c r="AS249" s="633"/>
      <c r="AT249" s="633"/>
      <c r="AU249" s="633"/>
      <c r="AV249" s="633"/>
      <c r="AW249" s="633"/>
      <c r="AX249" s="633"/>
      <c r="AY249" s="633"/>
      <c r="AZ249" s="633"/>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87" customFormat="true" ht="19.15" customHeight="true" x14ac:dyDescent="0.2">
      <c r="AA250" s="584"/>
      <c r="AB250" s="584"/>
      <c r="AC250" s="584"/>
      <c r="AD250" s="584"/>
      <c r="AE250" s="584"/>
      <c r="AF250" s="584"/>
      <c r="AG250" s="584"/>
      <c r="AH250" s="584"/>
      <c r="AI250" s="584"/>
      <c r="AJ250" s="584"/>
      <c r="AK250" s="584"/>
      <c r="AL250" s="584"/>
      <c r="AM250" s="584"/>
      <c r="AN250" s="584"/>
      <c r="AO250" s="584"/>
      <c r="AP250" s="584"/>
      <c r="AQ250" s="584"/>
      <c r="AR250" s="584"/>
      <c r="AS250" s="584"/>
      <c r="AT250" s="584"/>
      <c r="AU250" s="584"/>
      <c r="AV250" s="584"/>
      <c r="AW250" s="584"/>
      <c r="AX250" s="584"/>
      <c r="AY250" s="584"/>
      <c r="AZ250" s="584"/>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382"/>
      <c r="BW250" s="382"/>
      <c r="BX250" s="382"/>
      <c r="BY250" s="38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87" customFormat="true" ht="12.75" x14ac:dyDescent="0.2">
      <c r="AA251" s="584"/>
      <c r="AB251" s="584"/>
      <c r="AC251" s="584"/>
      <c r="AD251" s="584"/>
      <c r="AE251" s="584"/>
      <c r="AF251" s="584"/>
      <c r="AG251" s="584"/>
      <c r="AH251" s="584"/>
      <c r="AI251" s="584"/>
      <c r="AJ251" s="584"/>
      <c r="AK251" s="584"/>
      <c r="AL251" s="584"/>
      <c r="AM251" s="584"/>
      <c r="AN251" s="584"/>
      <c r="AO251" s="584"/>
      <c r="AP251" s="584"/>
      <c r="AQ251" s="584"/>
      <c r="AR251" s="584"/>
      <c r="AS251" s="584"/>
      <c r="AT251" s="584"/>
      <c r="AU251" s="584"/>
      <c r="AV251" s="584"/>
      <c r="AW251" s="584"/>
      <c r="AX251" s="584"/>
      <c r="AY251" s="584"/>
      <c r="AZ251" s="584"/>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382"/>
      <c r="BW251" s="382"/>
      <c r="BX251" s="382"/>
      <c r="BY251" s="38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87" customFormat="true" ht="12.75" x14ac:dyDescent="0.2">
      <c r="AA252" s="584"/>
      <c r="AB252" s="584"/>
      <c r="AC252" s="584"/>
      <c r="AD252" s="584"/>
      <c r="AE252" s="584"/>
      <c r="AF252" s="584"/>
      <c r="AG252" s="584"/>
      <c r="AH252" s="584"/>
      <c r="AI252" s="584"/>
      <c r="AJ252" s="584"/>
      <c r="AK252" s="584"/>
      <c r="AL252" s="584"/>
      <c r="AM252" s="584"/>
      <c r="AN252" s="584"/>
      <c r="AO252" s="584"/>
      <c r="AP252" s="584"/>
      <c r="AQ252" s="584"/>
      <c r="AR252" s="584"/>
      <c r="AS252" s="584"/>
      <c r="AT252" s="584"/>
      <c r="AU252" s="584"/>
      <c r="AV252" s="584"/>
      <c r="AW252" s="584"/>
      <c r="AX252" s="584"/>
      <c r="AY252" s="584"/>
      <c r="AZ252" s="584"/>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382"/>
      <c r="BW252" s="382"/>
      <c r="BX252" s="382"/>
      <c r="BY252" s="38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87" customFormat="true" ht="12.75" x14ac:dyDescent="0.2">
      <c r="AA253" s="584"/>
      <c r="AB253" s="584"/>
      <c r="AC253" s="584"/>
      <c r="AD253" s="584"/>
      <c r="AE253" s="584"/>
      <c r="AF253" s="584"/>
      <c r="AG253" s="584"/>
      <c r="AH253" s="584"/>
      <c r="AI253" s="584"/>
      <c r="AJ253" s="584"/>
      <c r="AK253" s="584"/>
      <c r="AL253" s="584"/>
      <c r="AM253" s="584"/>
      <c r="AN253" s="584"/>
      <c r="AO253" s="584"/>
      <c r="AP253" s="584"/>
      <c r="AQ253" s="584"/>
      <c r="AR253" s="584"/>
      <c r="AS253" s="584"/>
      <c r="AT253" s="584"/>
      <c r="AU253" s="584"/>
      <c r="AV253" s="584"/>
      <c r="AW253" s="584"/>
      <c r="AX253" s="584"/>
      <c r="AY253" s="584"/>
      <c r="AZ253" s="584"/>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382"/>
      <c r="BW253" s="382"/>
      <c r="BX253" s="382"/>
      <c r="BY253" s="38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87" customFormat="true" ht="12.75" x14ac:dyDescent="0.2">
      <c r="AA254" s="584"/>
      <c r="AB254" s="584"/>
      <c r="AC254" s="584"/>
      <c r="AD254" s="584"/>
      <c r="AE254" s="584"/>
      <c r="AF254" s="584"/>
      <c r="AG254" s="584"/>
      <c r="AH254" s="584"/>
      <c r="AI254" s="584"/>
      <c r="AJ254" s="584"/>
      <c r="AK254" s="584"/>
      <c r="AL254" s="584"/>
      <c r="AM254" s="584"/>
      <c r="AN254" s="584"/>
      <c r="AO254" s="584"/>
      <c r="AP254" s="584"/>
      <c r="AQ254" s="584"/>
      <c r="AR254" s="584"/>
      <c r="AS254" s="584"/>
      <c r="AT254" s="584"/>
      <c r="AU254" s="584"/>
      <c r="AV254" s="584"/>
      <c r="AW254" s="584"/>
      <c r="AX254" s="584"/>
      <c r="AY254" s="584"/>
      <c r="AZ254" s="584"/>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382"/>
      <c r="BW254" s="382"/>
      <c r="BX254" s="382"/>
      <c r="BY254" s="38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87" customFormat="true" ht="12.75" x14ac:dyDescent="0.2">
      <c r="AA255" s="584"/>
      <c r="AB255" s="584"/>
      <c r="AC255" s="584"/>
      <c r="AD255" s="584"/>
      <c r="AE255" s="584"/>
      <c r="AF255" s="584"/>
      <c r="AG255" s="584"/>
      <c r="AH255" s="584"/>
      <c r="AI255" s="584"/>
      <c r="AJ255" s="584"/>
      <c r="AK255" s="584"/>
      <c r="AL255" s="584"/>
      <c r="AM255" s="584"/>
      <c r="AN255" s="584"/>
      <c r="AO255" s="584"/>
      <c r="AP255" s="584"/>
      <c r="AQ255" s="584"/>
      <c r="AR255" s="584"/>
      <c r="AS255" s="584"/>
      <c r="AT255" s="584"/>
      <c r="AU255" s="584"/>
      <c r="AV255" s="584"/>
      <c r="AW255" s="584"/>
      <c r="AX255" s="584"/>
      <c r="AY255" s="584"/>
      <c r="AZ255" s="584"/>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382"/>
      <c r="BW255" s="382"/>
      <c r="BX255" s="382"/>
      <c r="BY255" s="38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87" customFormat="true" ht="12.75" x14ac:dyDescent="0.2">
      <c r="AA256" s="584"/>
      <c r="AB256" s="584"/>
      <c r="AC256" s="584"/>
      <c r="AD256" s="584"/>
      <c r="AE256" s="584"/>
      <c r="AF256" s="584"/>
      <c r="AG256" s="584"/>
      <c r="AH256" s="584"/>
      <c r="AI256" s="584"/>
      <c r="AJ256" s="584"/>
      <c r="AK256" s="584"/>
      <c r="AL256" s="584"/>
      <c r="AM256" s="584"/>
      <c r="AN256" s="584"/>
      <c r="AO256" s="584"/>
      <c r="AP256" s="584"/>
      <c r="AQ256" s="584"/>
      <c r="AR256" s="584"/>
      <c r="AS256" s="584"/>
      <c r="AT256" s="584"/>
      <c r="AU256" s="584"/>
      <c r="AV256" s="584"/>
      <c r="AW256" s="584"/>
      <c r="AX256" s="584"/>
      <c r="AY256" s="584"/>
      <c r="AZ256" s="584"/>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382"/>
      <c r="BW256" s="382"/>
      <c r="BX256" s="382"/>
      <c r="BY256" s="38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87" customFormat="true" ht="18" customHeight="true" x14ac:dyDescent="0.2">
      <c r="AA257" s="584"/>
      <c r="AB257" s="584"/>
      <c r="AC257" s="584"/>
      <c r="AD257" s="584"/>
      <c r="AE257" s="584"/>
      <c r="AF257" s="584"/>
      <c r="AG257" s="584"/>
      <c r="AH257" s="584"/>
      <c r="AI257" s="584"/>
      <c r="AJ257" s="584"/>
      <c r="AK257" s="584"/>
      <c r="AL257" s="584"/>
      <c r="AM257" s="584"/>
      <c r="AN257" s="584"/>
      <c r="AO257" s="584"/>
      <c r="AP257" s="584"/>
      <c r="AQ257" s="584"/>
      <c r="AR257" s="584"/>
      <c r="AS257" s="584"/>
      <c r="AT257" s="584"/>
      <c r="AU257" s="584"/>
      <c r="AV257" s="584"/>
      <c r="AW257" s="584"/>
      <c r="AX257" s="584"/>
      <c r="AY257" s="584"/>
      <c r="AZ257" s="584"/>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382"/>
      <c r="BW257" s="382"/>
      <c r="BX257" s="382"/>
      <c r="BY257" s="38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87" customFormat="true" ht="18" customHeight="true" x14ac:dyDescent="0.2">
      <c r="AA258" s="584"/>
      <c r="AB258" s="584"/>
      <c r="AC258" s="584"/>
      <c r="AD258" s="584"/>
      <c r="AE258" s="584"/>
      <c r="AF258" s="584"/>
      <c r="AG258" s="584"/>
      <c r="AH258" s="584"/>
      <c r="AI258" s="584"/>
      <c r="AJ258" s="584"/>
      <c r="AK258" s="584"/>
      <c r="AL258" s="584"/>
      <c r="AM258" s="584"/>
      <c r="AN258" s="584"/>
      <c r="AO258" s="584"/>
      <c r="AP258" s="584"/>
      <c r="AQ258" s="584"/>
      <c r="AR258" s="584"/>
      <c r="AS258" s="584"/>
      <c r="AT258" s="584"/>
      <c r="AU258" s="584"/>
      <c r="AV258" s="584"/>
      <c r="AW258" s="584"/>
      <c r="AX258" s="584"/>
      <c r="AY258" s="584"/>
      <c r="AZ258" s="584"/>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382"/>
      <c r="BW258" s="382"/>
      <c r="BX258" s="382"/>
      <c r="BY258" s="38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A259" s="633"/>
      <c r="AB259" s="633"/>
      <c r="AC259" s="633"/>
      <c r="AD259" s="633"/>
      <c r="AE259" s="633"/>
      <c r="AF259" s="633"/>
      <c r="AG259" s="633"/>
      <c r="AH259" s="633"/>
      <c r="AI259" s="633"/>
      <c r="AJ259" s="633"/>
      <c r="AK259" s="633"/>
      <c r="AL259" s="633"/>
      <c r="AM259" s="633"/>
      <c r="AN259" s="633"/>
      <c r="AO259" s="633"/>
      <c r="AP259" s="633"/>
      <c r="AQ259" s="633"/>
      <c r="AR259" s="633"/>
      <c r="AS259" s="633"/>
      <c r="AT259" s="633"/>
      <c r="AU259" s="633"/>
      <c r="AV259" s="633"/>
      <c r="AW259" s="633"/>
      <c r="AX259" s="633"/>
      <c r="AY259" s="633"/>
      <c r="AZ259" s="633"/>
      <c r="BA259" s="217" t="s">
        <v>128</v>
      </c>
      <c r="BB259" s="137" t="s">
        <v>85</v>
      </c>
      <c r="BC259" s="2369" t="s">
        <v>114</v>
      </c>
      <c r="BD259" s="2370"/>
      <c r="BE259" s="2370"/>
      <c r="BF259" s="2370"/>
      <c r="BG259" s="2371"/>
      <c r="BH259" s="2372" t="s">
        <v>39</v>
      </c>
      <c r="BI259" s="2370"/>
      <c r="BJ259" s="2370"/>
      <c r="BK259" s="2370"/>
      <c r="BL259" s="2371"/>
      <c r="BM259" s="2372" t="s">
        <v>38</v>
      </c>
      <c r="BN259" s="2370"/>
      <c r="BO259" s="2370"/>
      <c r="BP259" s="2370"/>
      <c r="BQ259" s="2373"/>
      <c r="BR259" s="1836" t="s">
        <v>137</v>
      </c>
      <c r="BS259" s="1837"/>
      <c r="BT259" s="1837"/>
      <c r="BU259" s="1837"/>
      <c r="BV259" s="1837"/>
      <c r="BW259" s="1837"/>
      <c r="BX259" s="1837"/>
      <c r="BY259" s="1838"/>
      <c r="BZ259" s="313"/>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24" x14ac:dyDescent="0.2">
      <c r="AA260" s="633"/>
      <c r="AB260" s="633"/>
      <c r="AC260" s="633"/>
      <c r="AD260" s="633"/>
      <c r="AE260" s="633"/>
      <c r="AF260" s="633"/>
      <c r="AG260" s="633"/>
      <c r="AH260" s="633"/>
      <c r="AI260" s="633"/>
      <c r="AJ260" s="633"/>
      <c r="AK260" s="633"/>
      <c r="AL260" s="633"/>
      <c r="AM260" s="633"/>
      <c r="AN260" s="633"/>
      <c r="AO260" s="633"/>
      <c r="AP260" s="633"/>
      <c r="AQ260" s="633"/>
      <c r="AR260" s="633"/>
      <c r="AS260" s="633"/>
      <c r="AT260" s="633"/>
      <c r="AU260" s="633"/>
      <c r="AV260" s="633"/>
      <c r="AW260" s="633"/>
      <c r="AX260" s="633"/>
      <c r="AY260" s="633"/>
      <c r="AZ260" s="633"/>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290</v>
      </c>
      <c r="BS260" s="178" t="s">
        <v>291</v>
      </c>
      <c r="BT260" s="178" t="s">
        <v>292</v>
      </c>
      <c r="BU260" s="178" t="s">
        <v>293</v>
      </c>
      <c r="BV260" s="178" t="s">
        <v>294</v>
      </c>
      <c r="BW260" s="178" t="s">
        <v>295</v>
      </c>
      <c r="BX260" s="178" t="s">
        <v>296</v>
      </c>
      <c r="BY260" s="179" t="s">
        <v>297</v>
      </c>
      <c r="BZ260" s="179" t="s">
        <v>298</v>
      </c>
      <c r="CA260" s="2008"/>
      <c r="CB260" s="2008"/>
      <c r="CC260" s="2008"/>
      <c r="CD260" s="2008"/>
      <c r="CE260" s="2008"/>
      <c r="CF260" s="2008"/>
      <c r="CG260" s="2008"/>
      <c r="CH260" s="2008"/>
      <c r="CI260" s="2008"/>
      <c r="CJ260" s="2008"/>
      <c r="CK260" s="2008"/>
      <c r="CL260" s="2008"/>
      <c r="CM260" s="2008"/>
      <c r="CN260" s="2008"/>
      <c r="CO260" s="2008"/>
      <c r="CP260" s="2008"/>
      <c r="CQ260" s="2008"/>
      <c r="CR260" s="2008"/>
      <c r="CS260" s="2008"/>
      <c r="CT260" s="2008"/>
      <c r="CU260" s="2008"/>
      <c r="CV260" s="2008"/>
      <c r="CW260" s="2008"/>
      <c r="CX260" s="2008"/>
      <c r="CY260" s="2008"/>
      <c r="CZ260" s="2008"/>
    </row>
    <row r="261" s="135" customFormat="true" ht="15" customHeight="true" x14ac:dyDescent="0.2">
      <c r="AA261" s="633"/>
      <c r="AB261" s="633"/>
      <c r="AC261" s="633"/>
      <c r="AD261" s="633"/>
      <c r="AE261" s="633"/>
      <c r="AF261" s="633"/>
      <c r="AG261" s="633"/>
      <c r="AH261" s="633"/>
      <c r="AI261" s="633"/>
      <c r="AJ261" s="633"/>
      <c r="AK261" s="633"/>
      <c r="AL261" s="633"/>
      <c r="AM261" s="633"/>
      <c r="AN261" s="633"/>
      <c r="AO261" s="633"/>
      <c r="AP261" s="633"/>
      <c r="AQ261" s="633"/>
      <c r="AR261" s="633"/>
      <c r="AS261" s="633"/>
      <c r="AT261" s="633"/>
      <c r="AU261" s="633"/>
      <c r="AV261" s="633"/>
      <c r="AW261" s="633"/>
      <c r="AX261" s="633"/>
      <c r="AY261" s="633"/>
      <c r="AZ261" s="633"/>
      <c r="BA261" s="2374" t="s">
        <v>73</v>
      </c>
      <c r="BB261" s="294" t="s">
        <v>50</v>
      </c>
      <c r="BC261" s="1051" t="s">
        <v>36</v>
      </c>
      <c r="BD261" s="1070" t="s">
        <v>36</v>
      </c>
      <c r="BE261" s="1070" t="s">
        <v>36</v>
      </c>
      <c r="BF261" s="1070" t="s">
        <v>36</v>
      </c>
      <c r="BG261" s="1090" t="s">
        <v>36</v>
      </c>
      <c r="BH261" s="1110" t="s">
        <v>36</v>
      </c>
      <c r="BI261" s="1070" t="s">
        <v>36</v>
      </c>
      <c r="BJ261" s="1070" t="s">
        <v>36</v>
      </c>
      <c r="BK261" s="1070" t="s">
        <v>36</v>
      </c>
      <c r="BL261" s="1090" t="s">
        <v>36</v>
      </c>
      <c r="BM261" s="1110" t="s">
        <v>36</v>
      </c>
      <c r="BN261" s="1070" t="s">
        <v>36</v>
      </c>
      <c r="BO261" s="1070" t="s">
        <v>36</v>
      </c>
      <c r="BP261" s="1070" t="s">
        <v>36</v>
      </c>
      <c r="BQ261" s="1090" t="s">
        <v>36</v>
      </c>
      <c r="BR261" s="1110" t="s">
        <v>36</v>
      </c>
      <c r="BS261" s="1070" t="s">
        <v>36</v>
      </c>
      <c r="BT261" s="1070" t="s">
        <v>36</v>
      </c>
      <c r="BU261" s="1070" t="s">
        <v>36</v>
      </c>
      <c r="BV261" s="1070" t="s">
        <v>36</v>
      </c>
      <c r="BW261" s="1070" t="s">
        <v>36</v>
      </c>
      <c r="BX261" s="1070" t="s">
        <v>36</v>
      </c>
      <c r="BY261" s="1127" t="s">
        <v>36</v>
      </c>
      <c r="BZ261" s="1127" t="s">
        <v>36</v>
      </c>
      <c r="CA261" s="2010"/>
      <c r="CB261" s="2010"/>
      <c r="CC261" s="2010"/>
      <c r="CD261" s="2010"/>
      <c r="CE261" s="2010"/>
      <c r="CF261" s="2010"/>
      <c r="CG261" s="2010"/>
      <c r="CH261" s="2010"/>
      <c r="CI261" s="2010"/>
      <c r="CJ261" s="2010"/>
      <c r="CK261" s="2010"/>
      <c r="CL261" s="2010"/>
      <c r="CM261" s="2010"/>
      <c r="CN261" s="2010"/>
      <c r="CO261" s="2010"/>
      <c r="CP261" s="2010"/>
      <c r="CQ261" s="2010"/>
      <c r="CR261" s="2010"/>
      <c r="CS261" s="2010"/>
      <c r="CT261" s="2010"/>
      <c r="CU261" s="2010"/>
      <c r="CV261" s="2010"/>
      <c r="CW261" s="2010"/>
      <c r="CX261" s="2010"/>
      <c r="CY261" s="2010"/>
      <c r="CZ261" s="2010"/>
    </row>
    <row r="262" s="135" customFormat="true" ht="15" customHeight="true" x14ac:dyDescent="0.2">
      <c r="AA262" s="633"/>
      <c r="AB262" s="633"/>
      <c r="AC262" s="633"/>
      <c r="AD262" s="633"/>
      <c r="AE262" s="633"/>
      <c r="AF262" s="633"/>
      <c r="AG262" s="633"/>
      <c r="AH262" s="633"/>
      <c r="AI262" s="633"/>
      <c r="AJ262" s="633"/>
      <c r="AK262" s="633"/>
      <c r="AL262" s="633"/>
      <c r="AM262" s="633"/>
      <c r="AN262" s="633"/>
      <c r="AO262" s="633"/>
      <c r="AP262" s="633"/>
      <c r="AQ262" s="633"/>
      <c r="AR262" s="633"/>
      <c r="AS262" s="633"/>
      <c r="AT262" s="633"/>
      <c r="AU262" s="633"/>
      <c r="AV262" s="633"/>
      <c r="AW262" s="633"/>
      <c r="AX262" s="633"/>
      <c r="AY262" s="633"/>
      <c r="AZ262" s="633"/>
      <c r="BA262" s="2346"/>
      <c r="BB262" s="295" t="s">
        <v>49</v>
      </c>
      <c r="BC262" s="1052" t="s">
        <v>36</v>
      </c>
      <c r="BD262" s="1071" t="s">
        <v>36</v>
      </c>
      <c r="BE262" s="1071" t="s">
        <v>36</v>
      </c>
      <c r="BF262" s="1071" t="s">
        <v>36</v>
      </c>
      <c r="BG262" s="1091" t="s">
        <v>36</v>
      </c>
      <c r="BH262" s="1111" t="s">
        <v>36</v>
      </c>
      <c r="BI262" s="1071" t="s">
        <v>36</v>
      </c>
      <c r="BJ262" s="1071" t="s">
        <v>36</v>
      </c>
      <c r="BK262" s="1071" t="s">
        <v>36</v>
      </c>
      <c r="BL262" s="1091" t="s">
        <v>36</v>
      </c>
      <c r="BM262" s="1111" t="s">
        <v>36</v>
      </c>
      <c r="BN262" s="1071" t="s">
        <v>36</v>
      </c>
      <c r="BO262" s="1071" t="s">
        <v>36</v>
      </c>
      <c r="BP262" s="1071" t="s">
        <v>36</v>
      </c>
      <c r="BQ262" s="1091" t="s">
        <v>36</v>
      </c>
      <c r="BR262" s="1111" t="s">
        <v>36</v>
      </c>
      <c r="BS262" s="1071" t="s">
        <v>36</v>
      </c>
      <c r="BT262" s="1071" t="s">
        <v>36</v>
      </c>
      <c r="BU262" s="1071" t="s">
        <v>36</v>
      </c>
      <c r="BV262" s="1071" t="s">
        <v>36</v>
      </c>
      <c r="BW262" s="1071" t="s">
        <v>36</v>
      </c>
      <c r="BX262" s="1071" t="s">
        <v>36</v>
      </c>
      <c r="BY262" s="1128" t="s">
        <v>36</v>
      </c>
      <c r="BZ262" s="1128" t="s">
        <v>36</v>
      </c>
      <c r="CA262" s="2012"/>
      <c r="CB262" s="2012"/>
      <c r="CC262" s="2012"/>
      <c r="CD262" s="2012"/>
      <c r="CE262" s="2012"/>
      <c r="CF262" s="2012"/>
      <c r="CG262" s="2012"/>
      <c r="CH262" s="2012"/>
      <c r="CI262" s="2012"/>
      <c r="CJ262" s="2012"/>
      <c r="CK262" s="2012"/>
      <c r="CL262" s="2012"/>
      <c r="CM262" s="2012"/>
      <c r="CN262" s="2012"/>
      <c r="CO262" s="2012"/>
      <c r="CP262" s="2012"/>
      <c r="CQ262" s="2012"/>
      <c r="CR262" s="2012"/>
      <c r="CS262" s="2012"/>
      <c r="CT262" s="2012"/>
      <c r="CU262" s="2012"/>
      <c r="CV262" s="2012"/>
      <c r="CW262" s="2012"/>
      <c r="CX262" s="2012"/>
      <c r="CY262" s="2012"/>
      <c r="CZ262" s="2012"/>
    </row>
    <row r="263" s="135" customFormat="true" ht="15" customHeight="true" x14ac:dyDescent="0.2">
      <c r="AA263" s="633"/>
      <c r="AB263" s="633"/>
      <c r="AC263" s="633"/>
      <c r="AD263" s="633"/>
      <c r="AE263" s="633"/>
      <c r="AF263" s="633"/>
      <c r="AG263" s="633"/>
      <c r="AH263" s="633"/>
      <c r="AI263" s="633"/>
      <c r="AJ263" s="633"/>
      <c r="AK263" s="633"/>
      <c r="AL263" s="633"/>
      <c r="AM263" s="633"/>
      <c r="AN263" s="633"/>
      <c r="AO263" s="633"/>
      <c r="AP263" s="633"/>
      <c r="AQ263" s="633"/>
      <c r="AR263" s="633"/>
      <c r="AS263" s="633"/>
      <c r="AT263" s="633"/>
      <c r="AU263" s="633"/>
      <c r="AV263" s="633"/>
      <c r="AW263" s="633"/>
      <c r="AX263" s="633"/>
      <c r="AY263" s="633"/>
      <c r="AZ263" s="633"/>
      <c r="BA263" s="2346"/>
      <c r="BB263" s="295" t="s">
        <v>112</v>
      </c>
      <c r="BC263" s="1052" t="s">
        <v>36</v>
      </c>
      <c r="BD263" s="1071" t="s">
        <v>36</v>
      </c>
      <c r="BE263" s="1071" t="s">
        <v>36</v>
      </c>
      <c r="BF263" s="1071" t="s">
        <v>36</v>
      </c>
      <c r="BG263" s="1091" t="s">
        <v>36</v>
      </c>
      <c r="BH263" s="1111" t="s">
        <v>36</v>
      </c>
      <c r="BI263" s="1071" t="s">
        <v>36</v>
      </c>
      <c r="BJ263" s="1071" t="s">
        <v>36</v>
      </c>
      <c r="BK263" s="1071" t="s">
        <v>36</v>
      </c>
      <c r="BL263" s="1091" t="s">
        <v>36</v>
      </c>
      <c r="BM263" s="1111" t="s">
        <v>36</v>
      </c>
      <c r="BN263" s="1071" t="s">
        <v>36</v>
      </c>
      <c r="BO263" s="1071" t="s">
        <v>36</v>
      </c>
      <c r="BP263" s="1071" t="s">
        <v>36</v>
      </c>
      <c r="BQ263" s="1091" t="s">
        <v>36</v>
      </c>
      <c r="BR263" s="1111" t="s">
        <v>36</v>
      </c>
      <c r="BS263" s="1071" t="s">
        <v>36</v>
      </c>
      <c r="BT263" s="1071" t="s">
        <v>36</v>
      </c>
      <c r="BU263" s="1071" t="s">
        <v>36</v>
      </c>
      <c r="BV263" s="1071" t="s">
        <v>36</v>
      </c>
      <c r="BW263" s="1071" t="s">
        <v>36</v>
      </c>
      <c r="BX263" s="1071" t="s">
        <v>36</v>
      </c>
      <c r="BY263" s="1128" t="s">
        <v>36</v>
      </c>
      <c r="BZ263" s="1128" t="s">
        <v>36</v>
      </c>
      <c r="CA263" s="2012"/>
      <c r="CB263" s="2012"/>
      <c r="CC263" s="2012"/>
      <c r="CD263" s="2012"/>
      <c r="CE263" s="2012"/>
      <c r="CF263" s="2012"/>
      <c r="CG263" s="2012"/>
      <c r="CH263" s="2012"/>
      <c r="CI263" s="2012"/>
      <c r="CJ263" s="2012"/>
      <c r="CK263" s="2012"/>
      <c r="CL263" s="2012"/>
      <c r="CM263" s="2012"/>
      <c r="CN263" s="2012"/>
      <c r="CO263" s="2012"/>
      <c r="CP263" s="2012"/>
      <c r="CQ263" s="2012"/>
      <c r="CR263" s="2012"/>
      <c r="CS263" s="2012"/>
      <c r="CT263" s="2012"/>
      <c r="CU263" s="2012"/>
      <c r="CV263" s="2012"/>
      <c r="CW263" s="2012"/>
      <c r="CX263" s="2012"/>
      <c r="CY263" s="2012"/>
      <c r="CZ263" s="2012"/>
    </row>
    <row r="264" s="135" customFormat="true" ht="15" customHeight="true" x14ac:dyDescent="0.2">
      <c r="AA264" s="633"/>
      <c r="AB264" s="633"/>
      <c r="AC264" s="633"/>
      <c r="AD264" s="633"/>
      <c r="AE264" s="633"/>
      <c r="AF264" s="633"/>
      <c r="AG264" s="633"/>
      <c r="AH264" s="633"/>
      <c r="AI264" s="633"/>
      <c r="AJ264" s="633"/>
      <c r="AK264" s="633"/>
      <c r="AL264" s="633"/>
      <c r="AM264" s="633"/>
      <c r="AN264" s="633"/>
      <c r="AO264" s="633"/>
      <c r="AP264" s="633"/>
      <c r="AQ264" s="633"/>
      <c r="AR264" s="633"/>
      <c r="AS264" s="633"/>
      <c r="AT264" s="633"/>
      <c r="AU264" s="633"/>
      <c r="AV264" s="633"/>
      <c r="AW264" s="633"/>
      <c r="AX264" s="633"/>
      <c r="AY264" s="633"/>
      <c r="AZ264" s="633"/>
      <c r="BA264" s="2346" t="s">
        <v>74</v>
      </c>
      <c r="BB264" s="295" t="s">
        <v>88</v>
      </c>
      <c r="BC264" s="1052" t="s">
        <v>36</v>
      </c>
      <c r="BD264" s="1071" t="s">
        <v>36</v>
      </c>
      <c r="BE264" s="1071" t="s">
        <v>36</v>
      </c>
      <c r="BF264" s="1071" t="s">
        <v>36</v>
      </c>
      <c r="BG264" s="1091" t="s">
        <v>36</v>
      </c>
      <c r="BH264" s="1111" t="s">
        <v>36</v>
      </c>
      <c r="BI264" s="1071" t="s">
        <v>36</v>
      </c>
      <c r="BJ264" s="1071" t="s">
        <v>36</v>
      </c>
      <c r="BK264" s="1071" t="s">
        <v>36</v>
      </c>
      <c r="BL264" s="1091" t="s">
        <v>36</v>
      </c>
      <c r="BM264" s="1111" t="s">
        <v>36</v>
      </c>
      <c r="BN264" s="1071" t="s">
        <v>36</v>
      </c>
      <c r="BO264" s="1071" t="s">
        <v>36</v>
      </c>
      <c r="BP264" s="1071" t="s">
        <v>36</v>
      </c>
      <c r="BQ264" s="1091" t="s">
        <v>36</v>
      </c>
      <c r="BR264" s="1111" t="s">
        <v>36</v>
      </c>
      <c r="BS264" s="1071" t="s">
        <v>36</v>
      </c>
      <c r="BT264" s="1071" t="s">
        <v>36</v>
      </c>
      <c r="BU264" s="1071" t="s">
        <v>36</v>
      </c>
      <c r="BV264" s="1071" t="s">
        <v>36</v>
      </c>
      <c r="BW264" s="1071" t="s">
        <v>36</v>
      </c>
      <c r="BX264" s="1071" t="s">
        <v>36</v>
      </c>
      <c r="BY264" s="1128" t="s">
        <v>36</v>
      </c>
      <c r="BZ264" s="1128" t="s">
        <v>36</v>
      </c>
      <c r="CA264" s="2012"/>
      <c r="CB264" s="2012"/>
      <c r="CC264" s="2012"/>
      <c r="CD264" s="2012"/>
      <c r="CE264" s="2012"/>
      <c r="CF264" s="2012"/>
      <c r="CG264" s="2012"/>
      <c r="CH264" s="2012"/>
      <c r="CI264" s="2012"/>
      <c r="CJ264" s="2012"/>
      <c r="CK264" s="2012"/>
      <c r="CL264" s="2012"/>
      <c r="CM264" s="2012"/>
      <c r="CN264" s="2012"/>
      <c r="CO264" s="2012"/>
      <c r="CP264" s="2012"/>
      <c r="CQ264" s="2012"/>
      <c r="CR264" s="2012"/>
      <c r="CS264" s="2012"/>
      <c r="CT264" s="2012"/>
      <c r="CU264" s="2012"/>
      <c r="CV264" s="2012"/>
      <c r="CW264" s="2012"/>
      <c r="CX264" s="2012"/>
      <c r="CY264" s="2012"/>
      <c r="CZ264" s="2012"/>
    </row>
    <row r="265" s="135" customFormat="true" ht="15" customHeight="true" x14ac:dyDescent="0.2">
      <c r="AA265" s="633"/>
      <c r="AB265" s="633"/>
      <c r="AC265" s="633"/>
      <c r="AD265" s="633"/>
      <c r="AE265" s="633"/>
      <c r="AF265" s="633"/>
      <c r="AG265" s="633"/>
      <c r="AH265" s="633"/>
      <c r="AI265" s="633"/>
      <c r="AJ265" s="633"/>
      <c r="AK265" s="633"/>
      <c r="AL265" s="633"/>
      <c r="AM265" s="633"/>
      <c r="AN265" s="633"/>
      <c r="AO265" s="633"/>
      <c r="AP265" s="633"/>
      <c r="AQ265" s="633"/>
      <c r="AR265" s="633"/>
      <c r="AS265" s="633"/>
      <c r="AT265" s="633"/>
      <c r="AU265" s="633"/>
      <c r="AV265" s="633"/>
      <c r="AW265" s="633"/>
      <c r="AX265" s="633"/>
      <c r="AY265" s="633"/>
      <c r="AZ265" s="633"/>
      <c r="BA265" s="2346"/>
      <c r="BB265" s="295" t="s">
        <v>89</v>
      </c>
      <c r="BC265" s="1052" t="s">
        <v>36</v>
      </c>
      <c r="BD265" s="1071" t="s">
        <v>36</v>
      </c>
      <c r="BE265" s="1071" t="s">
        <v>36</v>
      </c>
      <c r="BF265" s="1071" t="s">
        <v>36</v>
      </c>
      <c r="BG265" s="1091" t="s">
        <v>36</v>
      </c>
      <c r="BH265" s="1111" t="s">
        <v>36</v>
      </c>
      <c r="BI265" s="1071" t="s">
        <v>36</v>
      </c>
      <c r="BJ265" s="1071" t="s">
        <v>36</v>
      </c>
      <c r="BK265" s="1071" t="s">
        <v>36</v>
      </c>
      <c r="BL265" s="1091" t="s">
        <v>36</v>
      </c>
      <c r="BM265" s="1111" t="s">
        <v>36</v>
      </c>
      <c r="BN265" s="1071" t="s">
        <v>36</v>
      </c>
      <c r="BO265" s="1071" t="s">
        <v>36</v>
      </c>
      <c r="BP265" s="1071" t="s">
        <v>36</v>
      </c>
      <c r="BQ265" s="1091" t="s">
        <v>36</v>
      </c>
      <c r="BR265" s="1111" t="s">
        <v>36</v>
      </c>
      <c r="BS265" s="1071" t="s">
        <v>36</v>
      </c>
      <c r="BT265" s="1071" t="s">
        <v>36</v>
      </c>
      <c r="BU265" s="1071" t="s">
        <v>36</v>
      </c>
      <c r="BV265" s="1071" t="s">
        <v>36</v>
      </c>
      <c r="BW265" s="1071" t="s">
        <v>36</v>
      </c>
      <c r="BX265" s="1071" t="s">
        <v>36</v>
      </c>
      <c r="BY265" s="1128" t="s">
        <v>36</v>
      </c>
      <c r="BZ265" s="1128" t="s">
        <v>36</v>
      </c>
      <c r="CA265" s="2012"/>
      <c r="CB265" s="2012"/>
      <c r="CC265" s="2012"/>
      <c r="CD265" s="2012"/>
      <c r="CE265" s="2012"/>
      <c r="CF265" s="2012"/>
      <c r="CG265" s="2012"/>
      <c r="CH265" s="2012"/>
      <c r="CI265" s="2012"/>
      <c r="CJ265" s="2012"/>
      <c r="CK265" s="2012"/>
      <c r="CL265" s="2012"/>
      <c r="CM265" s="2012"/>
      <c r="CN265" s="2012"/>
      <c r="CO265" s="2012"/>
      <c r="CP265" s="2012"/>
      <c r="CQ265" s="2012"/>
      <c r="CR265" s="2012"/>
      <c r="CS265" s="2012"/>
      <c r="CT265" s="2012"/>
      <c r="CU265" s="2012"/>
      <c r="CV265" s="2012"/>
      <c r="CW265" s="2012"/>
      <c r="CX265" s="2012"/>
      <c r="CY265" s="2012"/>
      <c r="CZ265" s="2012"/>
    </row>
    <row r="266" s="135" customFormat="true" ht="15" customHeight="true" x14ac:dyDescent="0.2">
      <c r="AA266" s="633"/>
      <c r="AB266" s="633"/>
      <c r="AC266" s="633"/>
      <c r="AD266" s="633"/>
      <c r="AE266" s="633"/>
      <c r="AF266" s="633"/>
      <c r="AG266" s="633"/>
      <c r="AH266" s="633"/>
      <c r="AI266" s="633"/>
      <c r="AJ266" s="633"/>
      <c r="AK266" s="633"/>
      <c r="AL266" s="633"/>
      <c r="AM266" s="633"/>
      <c r="AN266" s="633"/>
      <c r="AO266" s="633"/>
      <c r="AP266" s="633"/>
      <c r="AQ266" s="633"/>
      <c r="AR266" s="633"/>
      <c r="AS266" s="633"/>
      <c r="AT266" s="633"/>
      <c r="AU266" s="633"/>
      <c r="AV266" s="633"/>
      <c r="AW266" s="633"/>
      <c r="AX266" s="633"/>
      <c r="AY266" s="633"/>
      <c r="AZ266" s="633"/>
      <c r="BA266" s="2346"/>
      <c r="BB266" s="295" t="s">
        <v>90</v>
      </c>
      <c r="BC266" s="1052" t="s">
        <v>36</v>
      </c>
      <c r="BD266" s="1071" t="s">
        <v>36</v>
      </c>
      <c r="BE266" s="1071" t="s">
        <v>36</v>
      </c>
      <c r="BF266" s="1071" t="s">
        <v>36</v>
      </c>
      <c r="BG266" s="1091" t="s">
        <v>36</v>
      </c>
      <c r="BH266" s="1111" t="s">
        <v>36</v>
      </c>
      <c r="BI266" s="1071" t="s">
        <v>36</v>
      </c>
      <c r="BJ266" s="1071" t="s">
        <v>36</v>
      </c>
      <c r="BK266" s="1071" t="s">
        <v>36</v>
      </c>
      <c r="BL266" s="1091" t="s">
        <v>36</v>
      </c>
      <c r="BM266" s="1111" t="s">
        <v>36</v>
      </c>
      <c r="BN266" s="1071" t="s">
        <v>36</v>
      </c>
      <c r="BO266" s="1071" t="s">
        <v>36</v>
      </c>
      <c r="BP266" s="1071" t="s">
        <v>36</v>
      </c>
      <c r="BQ266" s="1091" t="s">
        <v>36</v>
      </c>
      <c r="BR266" s="1111" t="s">
        <v>36</v>
      </c>
      <c r="BS266" s="1071" t="s">
        <v>36</v>
      </c>
      <c r="BT266" s="1071" t="s">
        <v>36</v>
      </c>
      <c r="BU266" s="1071" t="s">
        <v>36</v>
      </c>
      <c r="BV266" s="1071" t="s">
        <v>36</v>
      </c>
      <c r="BW266" s="1071" t="s">
        <v>36</v>
      </c>
      <c r="BX266" s="1071" t="s">
        <v>36</v>
      </c>
      <c r="BY266" s="1128" t="s">
        <v>36</v>
      </c>
      <c r="BZ266" s="1128" t="s">
        <v>36</v>
      </c>
      <c r="CA266" s="2012"/>
      <c r="CB266" s="2012"/>
      <c r="CC266" s="2012"/>
      <c r="CD266" s="2012"/>
      <c r="CE266" s="2012"/>
      <c r="CF266" s="2012"/>
      <c r="CG266" s="2012"/>
      <c r="CH266" s="2012"/>
      <c r="CI266" s="2012"/>
      <c r="CJ266" s="2012"/>
      <c r="CK266" s="2012"/>
      <c r="CL266" s="2012"/>
      <c r="CM266" s="2012"/>
      <c r="CN266" s="2012"/>
      <c r="CO266" s="2012"/>
      <c r="CP266" s="2012"/>
      <c r="CQ266" s="2012"/>
      <c r="CR266" s="2012"/>
      <c r="CS266" s="2012"/>
      <c r="CT266" s="2012"/>
      <c r="CU266" s="2012"/>
      <c r="CV266" s="2012"/>
      <c r="CW266" s="2012"/>
      <c r="CX266" s="2012"/>
      <c r="CY266" s="2012"/>
      <c r="CZ266" s="2012"/>
    </row>
    <row r="267" s="135" customFormat="true" ht="15" customHeight="true" x14ac:dyDescent="0.2">
      <c r="AA267" s="633"/>
      <c r="AB267" s="633"/>
      <c r="AC267" s="633"/>
      <c r="AD267" s="633"/>
      <c r="AE267" s="633"/>
      <c r="AF267" s="633"/>
      <c r="AG267" s="633"/>
      <c r="AH267" s="633"/>
      <c r="AI267" s="633"/>
      <c r="AJ267" s="633"/>
      <c r="AK267" s="633"/>
      <c r="AL267" s="633"/>
      <c r="AM267" s="633"/>
      <c r="AN267" s="633"/>
      <c r="AO267" s="633"/>
      <c r="AP267" s="633"/>
      <c r="AQ267" s="633"/>
      <c r="AR267" s="633"/>
      <c r="AS267" s="633"/>
      <c r="AT267" s="633"/>
      <c r="AU267" s="633"/>
      <c r="AV267" s="633"/>
      <c r="AW267" s="633"/>
      <c r="AX267" s="633"/>
      <c r="AY267" s="633"/>
      <c r="AZ267" s="633"/>
      <c r="BA267" s="2346"/>
      <c r="BB267" s="295" t="s">
        <v>112</v>
      </c>
      <c r="BC267" s="1052" t="s">
        <v>36</v>
      </c>
      <c r="BD267" s="1071" t="s">
        <v>36</v>
      </c>
      <c r="BE267" s="1071" t="s">
        <v>36</v>
      </c>
      <c r="BF267" s="1071" t="s">
        <v>36</v>
      </c>
      <c r="BG267" s="1091" t="s">
        <v>36</v>
      </c>
      <c r="BH267" s="1111" t="s">
        <v>36</v>
      </c>
      <c r="BI267" s="1071" t="s">
        <v>36</v>
      </c>
      <c r="BJ267" s="1071" t="s">
        <v>36</v>
      </c>
      <c r="BK267" s="1071" t="s">
        <v>36</v>
      </c>
      <c r="BL267" s="1091" t="s">
        <v>36</v>
      </c>
      <c r="BM267" s="1111" t="s">
        <v>36</v>
      </c>
      <c r="BN267" s="1071" t="s">
        <v>36</v>
      </c>
      <c r="BO267" s="1071" t="s">
        <v>36</v>
      </c>
      <c r="BP267" s="1071" t="s">
        <v>36</v>
      </c>
      <c r="BQ267" s="1091" t="s">
        <v>36</v>
      </c>
      <c r="BR267" s="1111" t="s">
        <v>36</v>
      </c>
      <c r="BS267" s="1071" t="s">
        <v>36</v>
      </c>
      <c r="BT267" s="1071" t="s">
        <v>36</v>
      </c>
      <c r="BU267" s="1071" t="s">
        <v>36</v>
      </c>
      <c r="BV267" s="1071" t="s">
        <v>36</v>
      </c>
      <c r="BW267" s="1071" t="s">
        <v>36</v>
      </c>
      <c r="BX267" s="1071" t="s">
        <v>36</v>
      </c>
      <c r="BY267" s="1128" t="s">
        <v>36</v>
      </c>
      <c r="BZ267" s="1128" t="s">
        <v>36</v>
      </c>
      <c r="CA267" s="2012"/>
      <c r="CB267" s="2012"/>
      <c r="CC267" s="2012"/>
      <c r="CD267" s="2012"/>
      <c r="CE267" s="2012"/>
      <c r="CF267" s="2012"/>
      <c r="CG267" s="2012"/>
      <c r="CH267" s="2012"/>
      <c r="CI267" s="2012"/>
      <c r="CJ267" s="2012"/>
      <c r="CK267" s="2012"/>
      <c r="CL267" s="2012"/>
      <c r="CM267" s="2012"/>
      <c r="CN267" s="2012"/>
      <c r="CO267" s="2012"/>
      <c r="CP267" s="2012"/>
      <c r="CQ267" s="2012"/>
      <c r="CR267" s="2012"/>
      <c r="CS267" s="2012"/>
      <c r="CT267" s="2012"/>
      <c r="CU267" s="2012"/>
      <c r="CV267" s="2012"/>
      <c r="CW267" s="2012"/>
      <c r="CX267" s="2012"/>
      <c r="CY267" s="2012"/>
      <c r="CZ267" s="2012"/>
    </row>
    <row r="268" s="135" customFormat="true" ht="15" customHeight="true" x14ac:dyDescent="0.2">
      <c r="AA268" s="633"/>
      <c r="AB268" s="633"/>
      <c r="AC268" s="633"/>
      <c r="AD268" s="633"/>
      <c r="AE268" s="633"/>
      <c r="AF268" s="633"/>
      <c r="AG268" s="633"/>
      <c r="AH268" s="633"/>
      <c r="AI268" s="633"/>
      <c r="AJ268" s="633"/>
      <c r="AK268" s="633"/>
      <c r="AL268" s="633"/>
      <c r="AM268" s="633"/>
      <c r="AN268" s="633"/>
      <c r="AO268" s="633"/>
      <c r="AP268" s="633"/>
      <c r="AQ268" s="633"/>
      <c r="AR268" s="633"/>
      <c r="AS268" s="633"/>
      <c r="AT268" s="633"/>
      <c r="AU268" s="633"/>
      <c r="AV268" s="633"/>
      <c r="AW268" s="633"/>
      <c r="AX268" s="633"/>
      <c r="AY268" s="633"/>
      <c r="AZ268" s="633"/>
      <c r="BA268" s="2346" t="s">
        <v>115</v>
      </c>
      <c r="BB268" s="295" t="s">
        <v>88</v>
      </c>
      <c r="BC268" s="1052" t="s">
        <v>36</v>
      </c>
      <c r="BD268" s="1071" t="s">
        <v>36</v>
      </c>
      <c r="BE268" s="1071" t="s">
        <v>36</v>
      </c>
      <c r="BF268" s="1071" t="s">
        <v>36</v>
      </c>
      <c r="BG268" s="1091" t="s">
        <v>36</v>
      </c>
      <c r="BH268" s="1111" t="s">
        <v>36</v>
      </c>
      <c r="BI268" s="1071" t="s">
        <v>36</v>
      </c>
      <c r="BJ268" s="1071" t="s">
        <v>36</v>
      </c>
      <c r="BK268" s="1071" t="s">
        <v>36</v>
      </c>
      <c r="BL268" s="1091" t="s">
        <v>36</v>
      </c>
      <c r="BM268" s="1111" t="s">
        <v>36</v>
      </c>
      <c r="BN268" s="1071" t="s">
        <v>36</v>
      </c>
      <c r="BO268" s="1071" t="s">
        <v>36</v>
      </c>
      <c r="BP268" s="1071" t="s">
        <v>36</v>
      </c>
      <c r="BQ268" s="1091" t="s">
        <v>36</v>
      </c>
      <c r="BR268" s="1111" t="s">
        <v>36</v>
      </c>
      <c r="BS268" s="1071" t="s">
        <v>36</v>
      </c>
      <c r="BT268" s="1071" t="s">
        <v>36</v>
      </c>
      <c r="BU268" s="1071" t="s">
        <v>36</v>
      </c>
      <c r="BV268" s="1071" t="s">
        <v>36</v>
      </c>
      <c r="BW268" s="1071" t="s">
        <v>36</v>
      </c>
      <c r="BX268" s="1071" t="s">
        <v>36</v>
      </c>
      <c r="BY268" s="1128" t="s">
        <v>36</v>
      </c>
      <c r="BZ268" s="1128" t="s">
        <v>36</v>
      </c>
      <c r="CA268" s="2012"/>
      <c r="CB268" s="2012"/>
      <c r="CC268" s="2012"/>
      <c r="CD268" s="2012"/>
      <c r="CE268" s="2012"/>
      <c r="CF268" s="2012"/>
      <c r="CG268" s="2012"/>
      <c r="CH268" s="2012"/>
      <c r="CI268" s="2012"/>
      <c r="CJ268" s="2012"/>
      <c r="CK268" s="2012"/>
      <c r="CL268" s="2012"/>
      <c r="CM268" s="2012"/>
      <c r="CN268" s="2012"/>
      <c r="CO268" s="2012"/>
      <c r="CP268" s="2012"/>
      <c r="CQ268" s="2012"/>
      <c r="CR268" s="2012"/>
      <c r="CS268" s="2012"/>
      <c r="CT268" s="2012"/>
      <c r="CU268" s="2012"/>
      <c r="CV268" s="2012"/>
      <c r="CW268" s="2012"/>
      <c r="CX268" s="2012"/>
      <c r="CY268" s="2012"/>
      <c r="CZ268" s="2012"/>
    </row>
    <row r="269" s="135" customFormat="true" ht="15" customHeight="true" x14ac:dyDescent="0.2">
      <c r="AA269" s="633"/>
      <c r="AB269" s="633"/>
      <c r="AC269" s="633"/>
      <c r="AD269" s="633"/>
      <c r="AE269" s="633"/>
      <c r="AF269" s="633"/>
      <c r="AG269" s="633"/>
      <c r="AH269" s="633"/>
      <c r="AI269" s="633"/>
      <c r="AJ269" s="633"/>
      <c r="AK269" s="633"/>
      <c r="AL269" s="633"/>
      <c r="AM269" s="633"/>
      <c r="AN269" s="633"/>
      <c r="AO269" s="633"/>
      <c r="AP269" s="633"/>
      <c r="AQ269" s="633"/>
      <c r="AR269" s="633"/>
      <c r="AS269" s="633"/>
      <c r="AT269" s="633"/>
      <c r="AU269" s="633"/>
      <c r="AV269" s="633"/>
      <c r="AW269" s="633"/>
      <c r="AX269" s="633"/>
      <c r="AY269" s="633"/>
      <c r="AZ269" s="633"/>
      <c r="BA269" s="2346"/>
      <c r="BB269" s="295" t="s">
        <v>89</v>
      </c>
      <c r="BC269" s="1052" t="s">
        <v>36</v>
      </c>
      <c r="BD269" s="1071" t="s">
        <v>36</v>
      </c>
      <c r="BE269" s="1071" t="s">
        <v>36</v>
      </c>
      <c r="BF269" s="1071" t="s">
        <v>36</v>
      </c>
      <c r="BG269" s="1091" t="s">
        <v>36</v>
      </c>
      <c r="BH269" s="1111" t="s">
        <v>36</v>
      </c>
      <c r="BI269" s="1071" t="s">
        <v>36</v>
      </c>
      <c r="BJ269" s="1071" t="s">
        <v>36</v>
      </c>
      <c r="BK269" s="1071" t="s">
        <v>36</v>
      </c>
      <c r="BL269" s="1091" t="s">
        <v>36</v>
      </c>
      <c r="BM269" s="1111" t="s">
        <v>36</v>
      </c>
      <c r="BN269" s="1071" t="s">
        <v>36</v>
      </c>
      <c r="BO269" s="1071" t="s">
        <v>36</v>
      </c>
      <c r="BP269" s="1071" t="s">
        <v>36</v>
      </c>
      <c r="BQ269" s="1091" t="s">
        <v>36</v>
      </c>
      <c r="BR269" s="1111" t="s">
        <v>36</v>
      </c>
      <c r="BS269" s="1071" t="s">
        <v>36</v>
      </c>
      <c r="BT269" s="1071" t="s">
        <v>36</v>
      </c>
      <c r="BU269" s="1071" t="s">
        <v>36</v>
      </c>
      <c r="BV269" s="1071" t="s">
        <v>36</v>
      </c>
      <c r="BW269" s="1071" t="s">
        <v>36</v>
      </c>
      <c r="BX269" s="1071" t="s">
        <v>36</v>
      </c>
      <c r="BY269" s="1128" t="s">
        <v>36</v>
      </c>
      <c r="BZ269" s="1128" t="s">
        <v>36</v>
      </c>
      <c r="CA269" s="2012"/>
      <c r="CB269" s="2012"/>
      <c r="CC269" s="2012"/>
      <c r="CD269" s="2012"/>
      <c r="CE269" s="2012"/>
      <c r="CF269" s="2012"/>
      <c r="CG269" s="2012"/>
      <c r="CH269" s="2012"/>
      <c r="CI269" s="2012"/>
      <c r="CJ269" s="2012"/>
      <c r="CK269" s="2012"/>
      <c r="CL269" s="2012"/>
      <c r="CM269" s="2012"/>
      <c r="CN269" s="2012"/>
      <c r="CO269" s="2012"/>
      <c r="CP269" s="2012"/>
      <c r="CQ269" s="2012"/>
      <c r="CR269" s="2012"/>
      <c r="CS269" s="2012"/>
      <c r="CT269" s="2012"/>
      <c r="CU269" s="2012"/>
      <c r="CV269" s="2012"/>
      <c r="CW269" s="2012"/>
      <c r="CX269" s="2012"/>
      <c r="CY269" s="2012"/>
      <c r="CZ269" s="2012"/>
    </row>
    <row r="270" s="135" customFormat="true" ht="15" customHeight="true" x14ac:dyDescent="0.2">
      <c r="AA270" s="633"/>
      <c r="AB270" s="633"/>
      <c r="AC270" s="633"/>
      <c r="AD270" s="633"/>
      <c r="AE270" s="633"/>
      <c r="AF270" s="633"/>
      <c r="AG270" s="633"/>
      <c r="AH270" s="633"/>
      <c r="AI270" s="633"/>
      <c r="AJ270" s="633"/>
      <c r="AK270" s="633"/>
      <c r="AL270" s="633"/>
      <c r="AM270" s="633"/>
      <c r="AN270" s="633"/>
      <c r="AO270" s="633"/>
      <c r="AP270" s="633"/>
      <c r="AQ270" s="633"/>
      <c r="AR270" s="633"/>
      <c r="AS270" s="633"/>
      <c r="AT270" s="633"/>
      <c r="AU270" s="633"/>
      <c r="AV270" s="633"/>
      <c r="AW270" s="633"/>
      <c r="AX270" s="633"/>
      <c r="AY270" s="633"/>
      <c r="AZ270" s="633"/>
      <c r="BA270" s="2346"/>
      <c r="BB270" s="295" t="s">
        <v>90</v>
      </c>
      <c r="BC270" s="1052" t="s">
        <v>36</v>
      </c>
      <c r="BD270" s="1071" t="s">
        <v>36</v>
      </c>
      <c r="BE270" s="1071" t="s">
        <v>36</v>
      </c>
      <c r="BF270" s="1071" t="s">
        <v>36</v>
      </c>
      <c r="BG270" s="1091" t="s">
        <v>36</v>
      </c>
      <c r="BH270" s="1111" t="s">
        <v>36</v>
      </c>
      <c r="BI270" s="1071" t="s">
        <v>36</v>
      </c>
      <c r="BJ270" s="1071" t="s">
        <v>36</v>
      </c>
      <c r="BK270" s="1071" t="s">
        <v>36</v>
      </c>
      <c r="BL270" s="1091" t="s">
        <v>36</v>
      </c>
      <c r="BM270" s="1111" t="s">
        <v>36</v>
      </c>
      <c r="BN270" s="1071" t="s">
        <v>36</v>
      </c>
      <c r="BO270" s="1071" t="s">
        <v>36</v>
      </c>
      <c r="BP270" s="1071" t="s">
        <v>36</v>
      </c>
      <c r="BQ270" s="1091" t="s">
        <v>36</v>
      </c>
      <c r="BR270" s="1111" t="s">
        <v>36</v>
      </c>
      <c r="BS270" s="1071" t="s">
        <v>36</v>
      </c>
      <c r="BT270" s="1071" t="s">
        <v>36</v>
      </c>
      <c r="BU270" s="1071" t="s">
        <v>36</v>
      </c>
      <c r="BV270" s="1071" t="s">
        <v>36</v>
      </c>
      <c r="BW270" s="1071" t="s">
        <v>36</v>
      </c>
      <c r="BX270" s="1071" t="s">
        <v>36</v>
      </c>
      <c r="BY270" s="1128" t="s">
        <v>36</v>
      </c>
      <c r="BZ270" s="1128" t="s">
        <v>36</v>
      </c>
      <c r="CA270" s="2012"/>
      <c r="CB270" s="2012"/>
      <c r="CC270" s="2012"/>
      <c r="CD270" s="2012"/>
      <c r="CE270" s="2012"/>
      <c r="CF270" s="2012"/>
      <c r="CG270" s="2012"/>
      <c r="CH270" s="2012"/>
      <c r="CI270" s="2012"/>
      <c r="CJ270" s="2012"/>
      <c r="CK270" s="2012"/>
      <c r="CL270" s="2012"/>
      <c r="CM270" s="2012"/>
      <c r="CN270" s="2012"/>
      <c r="CO270" s="2012"/>
      <c r="CP270" s="2012"/>
      <c r="CQ270" s="2012"/>
      <c r="CR270" s="2012"/>
      <c r="CS270" s="2012"/>
      <c r="CT270" s="2012"/>
      <c r="CU270" s="2012"/>
      <c r="CV270" s="2012"/>
      <c r="CW270" s="2012"/>
      <c r="CX270" s="2012"/>
      <c r="CY270" s="2012"/>
      <c r="CZ270" s="2012"/>
    </row>
    <row r="271" s="135" customFormat="true" ht="15" customHeight="true" x14ac:dyDescent="0.2">
      <c r="AA271" s="633"/>
      <c r="AB271" s="633"/>
      <c r="AC271" s="633"/>
      <c r="AD271" s="633"/>
      <c r="AE271" s="633"/>
      <c r="AF271" s="633"/>
      <c r="AG271" s="633"/>
      <c r="AH271" s="633"/>
      <c r="AI271" s="633"/>
      <c r="AJ271" s="633"/>
      <c r="AK271" s="633"/>
      <c r="AL271" s="633"/>
      <c r="AM271" s="633"/>
      <c r="AN271" s="633"/>
      <c r="AO271" s="633"/>
      <c r="AP271" s="633"/>
      <c r="AQ271" s="633"/>
      <c r="AR271" s="633"/>
      <c r="AS271" s="633"/>
      <c r="AT271" s="633"/>
      <c r="AU271" s="633"/>
      <c r="AV271" s="633"/>
      <c r="AW271" s="633"/>
      <c r="AX271" s="633"/>
      <c r="AY271" s="633"/>
      <c r="AZ271" s="633"/>
      <c r="BA271" s="2346" t="s">
        <v>75</v>
      </c>
      <c r="BB271" s="295" t="s">
        <v>50</v>
      </c>
      <c r="BC271" s="1052" t="s">
        <v>36</v>
      </c>
      <c r="BD271" s="1072" t="s">
        <v>36</v>
      </c>
      <c r="BE271" s="1072" t="s">
        <v>36</v>
      </c>
      <c r="BF271" s="1072" t="s">
        <v>36</v>
      </c>
      <c r="BG271" s="1092" t="s">
        <v>36</v>
      </c>
      <c r="BH271" s="1052" t="s">
        <v>36</v>
      </c>
      <c r="BI271" s="1072" t="s">
        <v>36</v>
      </c>
      <c r="BJ271" s="1072" t="s">
        <v>36</v>
      </c>
      <c r="BK271" s="1072" t="s">
        <v>36</v>
      </c>
      <c r="BL271" s="1092" t="s">
        <v>36</v>
      </c>
      <c r="BM271" s="1052" t="s">
        <v>36</v>
      </c>
      <c r="BN271" s="1072" t="s">
        <v>36</v>
      </c>
      <c r="BO271" s="1072" t="s">
        <v>36</v>
      </c>
      <c r="BP271" s="1072" t="s">
        <v>36</v>
      </c>
      <c r="BQ271" s="1092" t="s">
        <v>36</v>
      </c>
      <c r="BR271" s="1052" t="s">
        <v>36</v>
      </c>
      <c r="BS271" s="1072" t="s">
        <v>36</v>
      </c>
      <c r="BT271" s="1072" t="s">
        <v>36</v>
      </c>
      <c r="BU271" s="1072" t="s">
        <v>36</v>
      </c>
      <c r="BV271" s="1072" t="s">
        <v>36</v>
      </c>
      <c r="BW271" s="1072" t="s">
        <v>36</v>
      </c>
      <c r="BX271" s="1072" t="s">
        <v>36</v>
      </c>
      <c r="BY271" s="1129" t="s">
        <v>36</v>
      </c>
      <c r="BZ271" s="1129" t="s">
        <v>36</v>
      </c>
      <c r="CA271" s="2013"/>
      <c r="CB271" s="2013"/>
      <c r="CC271" s="2013"/>
      <c r="CD271" s="2013"/>
      <c r="CE271" s="2013"/>
      <c r="CF271" s="2013"/>
      <c r="CG271" s="2013"/>
      <c r="CH271" s="2013"/>
      <c r="CI271" s="2013"/>
      <c r="CJ271" s="2013"/>
      <c r="CK271" s="2013"/>
      <c r="CL271" s="2013"/>
      <c r="CM271" s="2013"/>
      <c r="CN271" s="2013"/>
      <c r="CO271" s="2013"/>
      <c r="CP271" s="2013"/>
      <c r="CQ271" s="2013"/>
      <c r="CR271" s="2013"/>
      <c r="CS271" s="2013"/>
      <c r="CT271" s="2013"/>
      <c r="CU271" s="2013"/>
      <c r="CV271" s="2013"/>
      <c r="CW271" s="2013"/>
      <c r="CX271" s="2013"/>
      <c r="CY271" s="2013"/>
      <c r="CZ271" s="2013"/>
    </row>
    <row r="272" s="135" customFormat="true" ht="15" customHeight="true" x14ac:dyDescent="0.2">
      <c r="AA272" s="633"/>
      <c r="AB272" s="633"/>
      <c r="AC272" s="633"/>
      <c r="AD272" s="633"/>
      <c r="AE272" s="633"/>
      <c r="AF272" s="633"/>
      <c r="AG272" s="633"/>
      <c r="AH272" s="633"/>
      <c r="AI272" s="633"/>
      <c r="AJ272" s="633"/>
      <c r="AK272" s="633"/>
      <c r="AL272" s="633"/>
      <c r="AM272" s="633"/>
      <c r="AN272" s="633"/>
      <c r="AO272" s="633"/>
      <c r="AP272" s="633"/>
      <c r="AQ272" s="633"/>
      <c r="AR272" s="633"/>
      <c r="AS272" s="633"/>
      <c r="AT272" s="633"/>
      <c r="AU272" s="633"/>
      <c r="AV272" s="633"/>
      <c r="AW272" s="633"/>
      <c r="AX272" s="633"/>
      <c r="AY272" s="633"/>
      <c r="AZ272" s="633"/>
      <c r="BA272" s="2346"/>
      <c r="BB272" s="295" t="s">
        <v>49</v>
      </c>
      <c r="BC272" s="1052" t="s">
        <v>36</v>
      </c>
      <c r="BD272" s="1072" t="s">
        <v>36</v>
      </c>
      <c r="BE272" s="1072" t="s">
        <v>36</v>
      </c>
      <c r="BF272" s="1072" t="s">
        <v>36</v>
      </c>
      <c r="BG272" s="1092" t="s">
        <v>36</v>
      </c>
      <c r="BH272" s="1052" t="s">
        <v>36</v>
      </c>
      <c r="BI272" s="1072" t="s">
        <v>36</v>
      </c>
      <c r="BJ272" s="1072" t="s">
        <v>36</v>
      </c>
      <c r="BK272" s="1072" t="s">
        <v>36</v>
      </c>
      <c r="BL272" s="1092" t="s">
        <v>36</v>
      </c>
      <c r="BM272" s="1052" t="s">
        <v>36</v>
      </c>
      <c r="BN272" s="1072" t="s">
        <v>36</v>
      </c>
      <c r="BO272" s="1072" t="s">
        <v>36</v>
      </c>
      <c r="BP272" s="1072" t="s">
        <v>36</v>
      </c>
      <c r="BQ272" s="1092" t="s">
        <v>36</v>
      </c>
      <c r="BR272" s="1052" t="s">
        <v>36</v>
      </c>
      <c r="BS272" s="1072" t="s">
        <v>36</v>
      </c>
      <c r="BT272" s="1072" t="s">
        <v>36</v>
      </c>
      <c r="BU272" s="1072" t="s">
        <v>36</v>
      </c>
      <c r="BV272" s="1072" t="s">
        <v>36</v>
      </c>
      <c r="BW272" s="1072" t="s">
        <v>36</v>
      </c>
      <c r="BX272" s="1072" t="s">
        <v>36</v>
      </c>
      <c r="BY272" s="1129" t="s">
        <v>36</v>
      </c>
      <c r="BZ272" s="1129" t="s">
        <v>36</v>
      </c>
      <c r="CA272" s="2013"/>
      <c r="CB272" s="2013"/>
      <c r="CC272" s="2013"/>
      <c r="CD272" s="2013"/>
      <c r="CE272" s="2013"/>
      <c r="CF272" s="2013"/>
      <c r="CG272" s="2013"/>
      <c r="CH272" s="2013"/>
      <c r="CI272" s="2013"/>
      <c r="CJ272" s="2013"/>
      <c r="CK272" s="2013"/>
      <c r="CL272" s="2013"/>
      <c r="CM272" s="2013"/>
      <c r="CN272" s="2013"/>
      <c r="CO272" s="2013"/>
      <c r="CP272" s="2013"/>
      <c r="CQ272" s="2013"/>
      <c r="CR272" s="2013"/>
      <c r="CS272" s="2013"/>
      <c r="CT272" s="2013"/>
      <c r="CU272" s="2013"/>
      <c r="CV272" s="2013"/>
      <c r="CW272" s="2013"/>
      <c r="CX272" s="2013"/>
      <c r="CY272" s="2013"/>
      <c r="CZ272" s="2013"/>
    </row>
    <row r="273" s="135" customFormat="true" ht="15" customHeight="true" x14ac:dyDescent="0.2">
      <c r="AA273" s="633"/>
      <c r="AB273" s="633"/>
      <c r="AC273" s="633"/>
      <c r="AD273" s="633"/>
      <c r="AE273" s="633"/>
      <c r="AF273" s="633"/>
      <c r="AG273" s="633"/>
      <c r="AH273" s="633"/>
      <c r="AI273" s="633"/>
      <c r="AJ273" s="633"/>
      <c r="AK273" s="633"/>
      <c r="AL273" s="633"/>
      <c r="AM273" s="633"/>
      <c r="AN273" s="633"/>
      <c r="AO273" s="633"/>
      <c r="AP273" s="633"/>
      <c r="AQ273" s="633"/>
      <c r="AR273" s="633"/>
      <c r="AS273" s="633"/>
      <c r="AT273" s="633"/>
      <c r="AU273" s="633"/>
      <c r="AV273" s="633"/>
      <c r="AW273" s="633"/>
      <c r="AX273" s="633"/>
      <c r="AY273" s="633"/>
      <c r="AZ273" s="633"/>
      <c r="BA273" s="2346"/>
      <c r="BB273" s="295" t="s">
        <v>112</v>
      </c>
      <c r="BC273" s="1052" t="s">
        <v>36</v>
      </c>
      <c r="BD273" s="1072" t="s">
        <v>36</v>
      </c>
      <c r="BE273" s="1072" t="s">
        <v>36</v>
      </c>
      <c r="BF273" s="1072" t="s">
        <v>36</v>
      </c>
      <c r="BG273" s="1092" t="s">
        <v>36</v>
      </c>
      <c r="BH273" s="1052" t="s">
        <v>36</v>
      </c>
      <c r="BI273" s="1072" t="s">
        <v>36</v>
      </c>
      <c r="BJ273" s="1072" t="s">
        <v>36</v>
      </c>
      <c r="BK273" s="1072" t="s">
        <v>36</v>
      </c>
      <c r="BL273" s="1092" t="s">
        <v>36</v>
      </c>
      <c r="BM273" s="1052" t="s">
        <v>36</v>
      </c>
      <c r="BN273" s="1072" t="s">
        <v>36</v>
      </c>
      <c r="BO273" s="1072" t="s">
        <v>36</v>
      </c>
      <c r="BP273" s="1072" t="s">
        <v>36</v>
      </c>
      <c r="BQ273" s="1092" t="s">
        <v>36</v>
      </c>
      <c r="BR273" s="1052" t="s">
        <v>36</v>
      </c>
      <c r="BS273" s="1072" t="s">
        <v>36</v>
      </c>
      <c r="BT273" s="1072" t="s">
        <v>36</v>
      </c>
      <c r="BU273" s="1072" t="s">
        <v>36</v>
      </c>
      <c r="BV273" s="1072" t="s">
        <v>36</v>
      </c>
      <c r="BW273" s="1072" t="s">
        <v>36</v>
      </c>
      <c r="BX273" s="1072" t="s">
        <v>36</v>
      </c>
      <c r="BY273" s="1129" t="s">
        <v>36</v>
      </c>
      <c r="BZ273" s="1129" t="s">
        <v>36</v>
      </c>
      <c r="CA273" s="2013"/>
      <c r="CB273" s="2013"/>
      <c r="CC273" s="2013"/>
      <c r="CD273" s="2013"/>
      <c r="CE273" s="2013"/>
      <c r="CF273" s="2013"/>
      <c r="CG273" s="2013"/>
      <c r="CH273" s="2013"/>
      <c r="CI273" s="2013"/>
      <c r="CJ273" s="2013"/>
      <c r="CK273" s="2013"/>
      <c r="CL273" s="2013"/>
      <c r="CM273" s="2013"/>
      <c r="CN273" s="2013"/>
      <c r="CO273" s="2013"/>
      <c r="CP273" s="2013"/>
      <c r="CQ273" s="2013"/>
      <c r="CR273" s="2013"/>
      <c r="CS273" s="2013"/>
      <c r="CT273" s="2013"/>
      <c r="CU273" s="2013"/>
      <c r="CV273" s="2013"/>
      <c r="CW273" s="2013"/>
      <c r="CX273" s="2013"/>
      <c r="CY273" s="2013"/>
      <c r="CZ273" s="2013"/>
    </row>
    <row r="274" s="135" customFormat="true" ht="15" customHeight="true" x14ac:dyDescent="0.2">
      <c r="AA274" s="633"/>
      <c r="AB274" s="633"/>
      <c r="AC274" s="633"/>
      <c r="AD274" s="633"/>
      <c r="AE274" s="633"/>
      <c r="AF274" s="633"/>
      <c r="AG274" s="633"/>
      <c r="AH274" s="633"/>
      <c r="AI274" s="633"/>
      <c r="AJ274" s="633"/>
      <c r="AK274" s="633"/>
      <c r="AL274" s="633"/>
      <c r="AM274" s="633"/>
      <c r="AN274" s="633"/>
      <c r="AO274" s="633"/>
      <c r="AP274" s="633"/>
      <c r="AQ274" s="633"/>
      <c r="AR274" s="633"/>
      <c r="AS274" s="633"/>
      <c r="AT274" s="633"/>
      <c r="AU274" s="633"/>
      <c r="AV274" s="633"/>
      <c r="AW274" s="633"/>
      <c r="AX274" s="633"/>
      <c r="AY274" s="633"/>
      <c r="AZ274" s="633"/>
      <c r="BA274" s="2346" t="s">
        <v>76</v>
      </c>
      <c r="BB274" s="295" t="s">
        <v>50</v>
      </c>
      <c r="BC274" s="1052" t="s">
        <v>36</v>
      </c>
      <c r="BD274" s="1071" t="s">
        <v>36</v>
      </c>
      <c r="BE274" s="1071" t="s">
        <v>36</v>
      </c>
      <c r="BF274" s="1071" t="s">
        <v>36</v>
      </c>
      <c r="BG274" s="1091" t="s">
        <v>36</v>
      </c>
      <c r="BH274" s="1111" t="s">
        <v>36</v>
      </c>
      <c r="BI274" s="1071" t="s">
        <v>36</v>
      </c>
      <c r="BJ274" s="1071" t="s">
        <v>36</v>
      </c>
      <c r="BK274" s="1071" t="s">
        <v>36</v>
      </c>
      <c r="BL274" s="1091" t="s">
        <v>36</v>
      </c>
      <c r="BM274" s="1111" t="s">
        <v>36</v>
      </c>
      <c r="BN274" s="1071" t="s">
        <v>36</v>
      </c>
      <c r="BO274" s="1071" t="s">
        <v>36</v>
      </c>
      <c r="BP274" s="1071" t="s">
        <v>36</v>
      </c>
      <c r="BQ274" s="1091" t="s">
        <v>36</v>
      </c>
      <c r="BR274" s="1111" t="s">
        <v>36</v>
      </c>
      <c r="BS274" s="1071" t="s">
        <v>36</v>
      </c>
      <c r="BT274" s="1071" t="s">
        <v>36</v>
      </c>
      <c r="BU274" s="1071" t="s">
        <v>36</v>
      </c>
      <c r="BV274" s="1071" t="s">
        <v>36</v>
      </c>
      <c r="BW274" s="1071" t="s">
        <v>36</v>
      </c>
      <c r="BX274" s="1071" t="s">
        <v>36</v>
      </c>
      <c r="BY274" s="1128" t="s">
        <v>36</v>
      </c>
      <c r="BZ274" s="1128" t="s">
        <v>36</v>
      </c>
      <c r="CA274" s="2012"/>
      <c r="CB274" s="2012"/>
      <c r="CC274" s="2012"/>
      <c r="CD274" s="2012"/>
      <c r="CE274" s="2012"/>
      <c r="CF274" s="2012"/>
      <c r="CG274" s="2012"/>
      <c r="CH274" s="2012"/>
      <c r="CI274" s="2012"/>
      <c r="CJ274" s="2012"/>
      <c r="CK274" s="2012"/>
      <c r="CL274" s="2012"/>
      <c r="CM274" s="2012"/>
      <c r="CN274" s="2012"/>
      <c r="CO274" s="2012"/>
      <c r="CP274" s="2012"/>
      <c r="CQ274" s="2012"/>
      <c r="CR274" s="2012"/>
      <c r="CS274" s="2012"/>
      <c r="CT274" s="2012"/>
      <c r="CU274" s="2012"/>
      <c r="CV274" s="2012"/>
      <c r="CW274" s="2012"/>
      <c r="CX274" s="2012"/>
      <c r="CY274" s="2012"/>
      <c r="CZ274" s="2012"/>
    </row>
    <row r="275" s="135" customFormat="true" ht="15" customHeight="true" x14ac:dyDescent="0.2">
      <c r="AA275" s="633"/>
      <c r="AB275" s="633"/>
      <c r="AC275" s="633"/>
      <c r="AD275" s="633"/>
      <c r="AE275" s="633"/>
      <c r="AF275" s="633"/>
      <c r="AG275" s="633"/>
      <c r="AH275" s="633"/>
      <c r="AI275" s="633"/>
      <c r="AJ275" s="633"/>
      <c r="AK275" s="633"/>
      <c r="AL275" s="633"/>
      <c r="AM275" s="633"/>
      <c r="AN275" s="633"/>
      <c r="AO275" s="633"/>
      <c r="AP275" s="633"/>
      <c r="AQ275" s="633"/>
      <c r="AR275" s="633"/>
      <c r="AS275" s="633"/>
      <c r="AT275" s="633"/>
      <c r="AU275" s="633"/>
      <c r="AV275" s="633"/>
      <c r="AW275" s="633"/>
      <c r="AX275" s="633"/>
      <c r="AY275" s="633"/>
      <c r="AZ275" s="633"/>
      <c r="BA275" s="2346"/>
      <c r="BB275" s="295" t="s">
        <v>49</v>
      </c>
      <c r="BC275" s="1052" t="s">
        <v>36</v>
      </c>
      <c r="BD275" s="1071" t="s">
        <v>36</v>
      </c>
      <c r="BE275" s="1071" t="s">
        <v>36</v>
      </c>
      <c r="BF275" s="1071" t="s">
        <v>36</v>
      </c>
      <c r="BG275" s="1091" t="s">
        <v>36</v>
      </c>
      <c r="BH275" s="1111" t="s">
        <v>36</v>
      </c>
      <c r="BI275" s="1071" t="s">
        <v>36</v>
      </c>
      <c r="BJ275" s="1071" t="s">
        <v>36</v>
      </c>
      <c r="BK275" s="1071" t="s">
        <v>36</v>
      </c>
      <c r="BL275" s="1091" t="s">
        <v>36</v>
      </c>
      <c r="BM275" s="1111" t="s">
        <v>36</v>
      </c>
      <c r="BN275" s="1071" t="s">
        <v>36</v>
      </c>
      <c r="BO275" s="1071" t="s">
        <v>36</v>
      </c>
      <c r="BP275" s="1071" t="s">
        <v>36</v>
      </c>
      <c r="BQ275" s="1091" t="s">
        <v>36</v>
      </c>
      <c r="BR275" s="1111" t="s">
        <v>36</v>
      </c>
      <c r="BS275" s="1071" t="s">
        <v>36</v>
      </c>
      <c r="BT275" s="1071" t="s">
        <v>36</v>
      </c>
      <c r="BU275" s="1071" t="s">
        <v>36</v>
      </c>
      <c r="BV275" s="1071" t="s">
        <v>36</v>
      </c>
      <c r="BW275" s="1071" t="s">
        <v>36</v>
      </c>
      <c r="BX275" s="1071" t="s">
        <v>36</v>
      </c>
      <c r="BY275" s="1128" t="s">
        <v>36</v>
      </c>
      <c r="BZ275" s="1128" t="s">
        <v>36</v>
      </c>
      <c r="CA275" s="2012"/>
      <c r="CB275" s="2012"/>
      <c r="CC275" s="2012"/>
      <c r="CD275" s="2012"/>
      <c r="CE275" s="2012"/>
      <c r="CF275" s="2012"/>
      <c r="CG275" s="2012"/>
      <c r="CH275" s="2012"/>
      <c r="CI275" s="2012"/>
      <c r="CJ275" s="2012"/>
      <c r="CK275" s="2012"/>
      <c r="CL275" s="2012"/>
      <c r="CM275" s="2012"/>
      <c r="CN275" s="2012"/>
      <c r="CO275" s="2012"/>
      <c r="CP275" s="2012"/>
      <c r="CQ275" s="2012"/>
      <c r="CR275" s="2012"/>
      <c r="CS275" s="2012"/>
      <c r="CT275" s="2012"/>
      <c r="CU275" s="2012"/>
      <c r="CV275" s="2012"/>
      <c r="CW275" s="2012"/>
      <c r="CX275" s="2012"/>
      <c r="CY275" s="2012"/>
      <c r="CZ275" s="2012"/>
    </row>
    <row r="276" s="135" customFormat="true" ht="15" customHeight="true" x14ac:dyDescent="0.2">
      <c r="AA276" s="633"/>
      <c r="AB276" s="633"/>
      <c r="AC276" s="633"/>
      <c r="AD276" s="633"/>
      <c r="AE276" s="633"/>
      <c r="AF276" s="633"/>
      <c r="AG276" s="633"/>
      <c r="AH276" s="633"/>
      <c r="AI276" s="633"/>
      <c r="AJ276" s="633"/>
      <c r="AK276" s="633"/>
      <c r="AL276" s="633"/>
      <c r="AM276" s="633"/>
      <c r="AN276" s="633"/>
      <c r="AO276" s="633"/>
      <c r="AP276" s="633"/>
      <c r="AQ276" s="633"/>
      <c r="AR276" s="633"/>
      <c r="AS276" s="633"/>
      <c r="AT276" s="633"/>
      <c r="AU276" s="633"/>
      <c r="AV276" s="633"/>
      <c r="AW276" s="633"/>
      <c r="AX276" s="633"/>
      <c r="AY276" s="633"/>
      <c r="AZ276" s="633"/>
      <c r="BA276" s="2346"/>
      <c r="BB276" s="295" t="s">
        <v>113</v>
      </c>
      <c r="BC276" s="1052" t="s">
        <v>36</v>
      </c>
      <c r="BD276" s="1071" t="s">
        <v>36</v>
      </c>
      <c r="BE276" s="1071" t="s">
        <v>36</v>
      </c>
      <c r="BF276" s="1071" t="s">
        <v>36</v>
      </c>
      <c r="BG276" s="1091" t="s">
        <v>36</v>
      </c>
      <c r="BH276" s="1111" t="s">
        <v>36</v>
      </c>
      <c r="BI276" s="1071" t="s">
        <v>36</v>
      </c>
      <c r="BJ276" s="1071" t="s">
        <v>36</v>
      </c>
      <c r="BK276" s="1071" t="s">
        <v>36</v>
      </c>
      <c r="BL276" s="1091" t="s">
        <v>36</v>
      </c>
      <c r="BM276" s="1111" t="s">
        <v>36</v>
      </c>
      <c r="BN276" s="1071" t="s">
        <v>36</v>
      </c>
      <c r="BO276" s="1071" t="s">
        <v>36</v>
      </c>
      <c r="BP276" s="1071" t="s">
        <v>36</v>
      </c>
      <c r="BQ276" s="1091" t="s">
        <v>36</v>
      </c>
      <c r="BR276" s="1111" t="s">
        <v>36</v>
      </c>
      <c r="BS276" s="1071" t="s">
        <v>36</v>
      </c>
      <c r="BT276" s="1071" t="s">
        <v>36</v>
      </c>
      <c r="BU276" s="1071" t="s">
        <v>36</v>
      </c>
      <c r="BV276" s="1071" t="s">
        <v>36</v>
      </c>
      <c r="BW276" s="1071" t="s">
        <v>36</v>
      </c>
      <c r="BX276" s="1071" t="s">
        <v>36</v>
      </c>
      <c r="BY276" s="1128" t="s">
        <v>36</v>
      </c>
      <c r="BZ276" s="1128" t="s">
        <v>36</v>
      </c>
      <c r="CA276" s="2012"/>
      <c r="CB276" s="2012"/>
      <c r="CC276" s="2012"/>
      <c r="CD276" s="2012"/>
      <c r="CE276" s="2012"/>
      <c r="CF276" s="2012"/>
      <c r="CG276" s="2012"/>
      <c r="CH276" s="2012"/>
      <c r="CI276" s="2012"/>
      <c r="CJ276" s="2012"/>
      <c r="CK276" s="2012"/>
      <c r="CL276" s="2012"/>
      <c r="CM276" s="2012"/>
      <c r="CN276" s="2012"/>
      <c r="CO276" s="2012"/>
      <c r="CP276" s="2012"/>
      <c r="CQ276" s="2012"/>
      <c r="CR276" s="2012"/>
      <c r="CS276" s="2012"/>
      <c r="CT276" s="2012"/>
      <c r="CU276" s="2012"/>
      <c r="CV276" s="2012"/>
      <c r="CW276" s="2012"/>
      <c r="CX276" s="2012"/>
      <c r="CY276" s="2012"/>
      <c r="CZ276" s="2012"/>
    </row>
    <row r="277" s="135" customFormat="true" ht="15" customHeight="true" x14ac:dyDescent="0.2">
      <c r="AA277" s="633"/>
      <c r="AB277" s="633"/>
      <c r="AC277" s="633"/>
      <c r="AD277" s="633"/>
      <c r="AE277" s="633"/>
      <c r="AF277" s="633"/>
      <c r="AG277" s="633"/>
      <c r="AH277" s="633"/>
      <c r="AI277" s="633"/>
      <c r="AJ277" s="633"/>
      <c r="AK277" s="633"/>
      <c r="AL277" s="633"/>
      <c r="AM277" s="633"/>
      <c r="AN277" s="633"/>
      <c r="AO277" s="633"/>
      <c r="AP277" s="633"/>
      <c r="AQ277" s="633"/>
      <c r="AR277" s="633"/>
      <c r="AS277" s="633"/>
      <c r="AT277" s="633"/>
      <c r="AU277" s="633"/>
      <c r="AV277" s="633"/>
      <c r="AW277" s="633"/>
      <c r="AX277" s="633"/>
      <c r="AY277" s="633"/>
      <c r="AZ277" s="633"/>
      <c r="BA277" s="2346" t="s">
        <v>77</v>
      </c>
      <c r="BB277" s="295" t="s">
        <v>78</v>
      </c>
      <c r="BC277" s="1052" t="s">
        <v>36</v>
      </c>
      <c r="BD277" s="1071" t="s">
        <v>36</v>
      </c>
      <c r="BE277" s="1071" t="s">
        <v>36</v>
      </c>
      <c r="BF277" s="1071" t="s">
        <v>36</v>
      </c>
      <c r="BG277" s="1091" t="s">
        <v>36</v>
      </c>
      <c r="BH277" s="1111" t="s">
        <v>36</v>
      </c>
      <c r="BI277" s="1071" t="s">
        <v>36</v>
      </c>
      <c r="BJ277" s="1071" t="s">
        <v>36</v>
      </c>
      <c r="BK277" s="1071" t="s">
        <v>36</v>
      </c>
      <c r="BL277" s="1091" t="s">
        <v>36</v>
      </c>
      <c r="BM277" s="1111" t="s">
        <v>36</v>
      </c>
      <c r="BN277" s="1071" t="s">
        <v>36</v>
      </c>
      <c r="BO277" s="1071" t="s">
        <v>36</v>
      </c>
      <c r="BP277" s="1071" t="s">
        <v>36</v>
      </c>
      <c r="BQ277" s="1091" t="s">
        <v>36</v>
      </c>
      <c r="BR277" s="1111" t="s">
        <v>36</v>
      </c>
      <c r="BS277" s="1071" t="s">
        <v>36</v>
      </c>
      <c r="BT277" s="1071" t="s">
        <v>36</v>
      </c>
      <c r="BU277" s="1071" t="s">
        <v>36</v>
      </c>
      <c r="BV277" s="1071" t="s">
        <v>36</v>
      </c>
      <c r="BW277" s="1071" t="s">
        <v>36</v>
      </c>
      <c r="BX277" s="1071" t="s">
        <v>36</v>
      </c>
      <c r="BY277" s="1128" t="s">
        <v>36</v>
      </c>
      <c r="BZ277" s="1128" t="s">
        <v>36</v>
      </c>
      <c r="CA277" s="2012"/>
      <c r="CB277" s="2012"/>
      <c r="CC277" s="2012"/>
      <c r="CD277" s="2012"/>
      <c r="CE277" s="2012"/>
      <c r="CF277" s="2012"/>
      <c r="CG277" s="2012"/>
      <c r="CH277" s="2012"/>
      <c r="CI277" s="2012"/>
      <c r="CJ277" s="2012"/>
      <c r="CK277" s="2012"/>
      <c r="CL277" s="2012"/>
      <c r="CM277" s="2012"/>
      <c r="CN277" s="2012"/>
      <c r="CO277" s="2012"/>
      <c r="CP277" s="2012"/>
      <c r="CQ277" s="2012"/>
      <c r="CR277" s="2012"/>
      <c r="CS277" s="2012"/>
      <c r="CT277" s="2012"/>
      <c r="CU277" s="2012"/>
      <c r="CV277" s="2012"/>
      <c r="CW277" s="2012"/>
      <c r="CX277" s="2012"/>
      <c r="CY277" s="2012"/>
      <c r="CZ277" s="2012"/>
    </row>
    <row r="278" s="135" customFormat="true" ht="15" customHeight="true" x14ac:dyDescent="0.2">
      <c r="AA278" s="633"/>
      <c r="AB278" s="633"/>
      <c r="AC278" s="633"/>
      <c r="AD278" s="633"/>
      <c r="AE278" s="633"/>
      <c r="AF278" s="633"/>
      <c r="AG278" s="633"/>
      <c r="AH278" s="633"/>
      <c r="AI278" s="633"/>
      <c r="AJ278" s="633"/>
      <c r="AK278" s="633"/>
      <c r="AL278" s="633"/>
      <c r="AM278" s="633"/>
      <c r="AN278" s="633"/>
      <c r="AO278" s="633"/>
      <c r="AP278" s="633"/>
      <c r="AQ278" s="633"/>
      <c r="AR278" s="633"/>
      <c r="AS278" s="633"/>
      <c r="AT278" s="633"/>
      <c r="AU278" s="633"/>
      <c r="AV278" s="633"/>
      <c r="AW278" s="633"/>
      <c r="AX278" s="633"/>
      <c r="AY278" s="633"/>
      <c r="AZ278" s="633"/>
      <c r="BA278" s="2346"/>
      <c r="BB278" s="295" t="s">
        <v>79</v>
      </c>
      <c r="BC278" s="1052" t="s">
        <v>36</v>
      </c>
      <c r="BD278" s="1071" t="s">
        <v>36</v>
      </c>
      <c r="BE278" s="1071" t="s">
        <v>36</v>
      </c>
      <c r="BF278" s="1071" t="s">
        <v>36</v>
      </c>
      <c r="BG278" s="1091" t="s">
        <v>36</v>
      </c>
      <c r="BH278" s="1111" t="s">
        <v>36</v>
      </c>
      <c r="BI278" s="1071" t="s">
        <v>36</v>
      </c>
      <c r="BJ278" s="1071" t="s">
        <v>36</v>
      </c>
      <c r="BK278" s="1071" t="s">
        <v>36</v>
      </c>
      <c r="BL278" s="1091" t="s">
        <v>36</v>
      </c>
      <c r="BM278" s="1111" t="s">
        <v>36</v>
      </c>
      <c r="BN278" s="1071" t="s">
        <v>36</v>
      </c>
      <c r="BO278" s="1071" t="s">
        <v>36</v>
      </c>
      <c r="BP278" s="1071" t="s">
        <v>36</v>
      </c>
      <c r="BQ278" s="1091" t="s">
        <v>36</v>
      </c>
      <c r="BR278" s="1111" t="s">
        <v>36</v>
      </c>
      <c r="BS278" s="1071" t="s">
        <v>36</v>
      </c>
      <c r="BT278" s="1071" t="s">
        <v>36</v>
      </c>
      <c r="BU278" s="1071" t="s">
        <v>36</v>
      </c>
      <c r="BV278" s="1071" t="s">
        <v>36</v>
      </c>
      <c r="BW278" s="1071" t="s">
        <v>36</v>
      </c>
      <c r="BX278" s="1071" t="s">
        <v>36</v>
      </c>
      <c r="BY278" s="1128" t="s">
        <v>36</v>
      </c>
      <c r="BZ278" s="1128" t="s">
        <v>36</v>
      </c>
      <c r="CA278" s="2012"/>
      <c r="CB278" s="2012"/>
      <c r="CC278" s="2012"/>
      <c r="CD278" s="2012"/>
      <c r="CE278" s="2012"/>
      <c r="CF278" s="2012"/>
      <c r="CG278" s="2012"/>
      <c r="CH278" s="2012"/>
      <c r="CI278" s="2012"/>
      <c r="CJ278" s="2012"/>
      <c r="CK278" s="2012"/>
      <c r="CL278" s="2012"/>
      <c r="CM278" s="2012"/>
      <c r="CN278" s="2012"/>
      <c r="CO278" s="2012"/>
      <c r="CP278" s="2012"/>
      <c r="CQ278" s="2012"/>
      <c r="CR278" s="2012"/>
      <c r="CS278" s="2012"/>
      <c r="CT278" s="2012"/>
      <c r="CU278" s="2012"/>
      <c r="CV278" s="2012"/>
      <c r="CW278" s="2012"/>
      <c r="CX278" s="2012"/>
      <c r="CY278" s="2012"/>
      <c r="CZ278" s="2012"/>
    </row>
    <row r="279" s="135" customFormat="true" ht="15" customHeight="true" x14ac:dyDescent="0.2">
      <c r="AA279" s="633"/>
      <c r="AB279" s="633"/>
      <c r="AC279" s="633"/>
      <c r="AD279" s="633"/>
      <c r="AE279" s="633"/>
      <c r="AF279" s="633"/>
      <c r="AG279" s="633"/>
      <c r="AH279" s="633"/>
      <c r="AI279" s="633"/>
      <c r="AJ279" s="633"/>
      <c r="AK279" s="633"/>
      <c r="AL279" s="633"/>
      <c r="AM279" s="633"/>
      <c r="AN279" s="633"/>
      <c r="AO279" s="633"/>
      <c r="AP279" s="633"/>
      <c r="AQ279" s="633"/>
      <c r="AR279" s="633"/>
      <c r="AS279" s="633"/>
      <c r="AT279" s="633"/>
      <c r="AU279" s="633"/>
      <c r="AV279" s="633"/>
      <c r="AW279" s="633"/>
      <c r="AX279" s="633"/>
      <c r="AY279" s="633"/>
      <c r="AZ279" s="633"/>
      <c r="BA279" s="2346"/>
      <c r="BB279" s="295" t="s">
        <v>80</v>
      </c>
      <c r="BC279" s="1052" t="s">
        <v>36</v>
      </c>
      <c r="BD279" s="1072" t="s">
        <v>36</v>
      </c>
      <c r="BE279" s="1072" t="s">
        <v>36</v>
      </c>
      <c r="BF279" s="1072" t="s">
        <v>36</v>
      </c>
      <c r="BG279" s="1092" t="s">
        <v>36</v>
      </c>
      <c r="BH279" s="1052" t="s">
        <v>36</v>
      </c>
      <c r="BI279" s="1072" t="s">
        <v>36</v>
      </c>
      <c r="BJ279" s="1072" t="s">
        <v>36</v>
      </c>
      <c r="BK279" s="1072" t="s">
        <v>36</v>
      </c>
      <c r="BL279" s="1092" t="s">
        <v>36</v>
      </c>
      <c r="BM279" s="1052" t="s">
        <v>36</v>
      </c>
      <c r="BN279" s="1072" t="s">
        <v>36</v>
      </c>
      <c r="BO279" s="1072" t="s">
        <v>36</v>
      </c>
      <c r="BP279" s="1072" t="s">
        <v>36</v>
      </c>
      <c r="BQ279" s="1092" t="s">
        <v>36</v>
      </c>
      <c r="BR279" s="1052" t="s">
        <v>36</v>
      </c>
      <c r="BS279" s="1072" t="s">
        <v>36</v>
      </c>
      <c r="BT279" s="1072" t="s">
        <v>36</v>
      </c>
      <c r="BU279" s="1072" t="s">
        <v>36</v>
      </c>
      <c r="BV279" s="1072" t="s">
        <v>36</v>
      </c>
      <c r="BW279" s="1072" t="s">
        <v>36</v>
      </c>
      <c r="BX279" s="1072" t="s">
        <v>36</v>
      </c>
      <c r="BY279" s="1129" t="s">
        <v>36</v>
      </c>
      <c r="BZ279" s="1129" t="s">
        <v>36</v>
      </c>
      <c r="CA279" s="2013"/>
      <c r="CB279" s="2013"/>
      <c r="CC279" s="2013"/>
      <c r="CD279" s="2013"/>
      <c r="CE279" s="2013"/>
      <c r="CF279" s="2013"/>
      <c r="CG279" s="2013"/>
      <c r="CH279" s="2013"/>
      <c r="CI279" s="2013"/>
      <c r="CJ279" s="2013"/>
      <c r="CK279" s="2013"/>
      <c r="CL279" s="2013"/>
      <c r="CM279" s="2013"/>
      <c r="CN279" s="2013"/>
      <c r="CO279" s="2013"/>
      <c r="CP279" s="2013"/>
      <c r="CQ279" s="2013"/>
      <c r="CR279" s="2013"/>
      <c r="CS279" s="2013"/>
      <c r="CT279" s="2013"/>
      <c r="CU279" s="2013"/>
      <c r="CV279" s="2013"/>
      <c r="CW279" s="2013"/>
      <c r="CX279" s="2013"/>
      <c r="CY279" s="2013"/>
      <c r="CZ279" s="2013"/>
    </row>
    <row r="280" s="413" customFormat="true" ht="15" customHeight="true" x14ac:dyDescent="0.2">
      <c r="B280" s="429"/>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346"/>
      <c r="BB280" s="295" t="s">
        <v>81</v>
      </c>
      <c r="BC280" s="1052" t="s">
        <v>36</v>
      </c>
      <c r="BD280" s="1072" t="s">
        <v>36</v>
      </c>
      <c r="BE280" s="1072" t="s">
        <v>36</v>
      </c>
      <c r="BF280" s="1072" t="s">
        <v>36</v>
      </c>
      <c r="BG280" s="1092" t="s">
        <v>36</v>
      </c>
      <c r="BH280" s="1052" t="s">
        <v>36</v>
      </c>
      <c r="BI280" s="1072" t="s">
        <v>36</v>
      </c>
      <c r="BJ280" s="1072" t="s">
        <v>36</v>
      </c>
      <c r="BK280" s="1072" t="s">
        <v>36</v>
      </c>
      <c r="BL280" s="1092" t="s">
        <v>36</v>
      </c>
      <c r="BM280" s="1052" t="s">
        <v>36</v>
      </c>
      <c r="BN280" s="1072" t="s">
        <v>36</v>
      </c>
      <c r="BO280" s="1072" t="s">
        <v>36</v>
      </c>
      <c r="BP280" s="1072" t="s">
        <v>36</v>
      </c>
      <c r="BQ280" s="1092" t="s">
        <v>36</v>
      </c>
      <c r="BR280" s="1052" t="s">
        <v>36</v>
      </c>
      <c r="BS280" s="1072" t="s">
        <v>36</v>
      </c>
      <c r="BT280" s="1072" t="s">
        <v>36</v>
      </c>
      <c r="BU280" s="1072" t="s">
        <v>36</v>
      </c>
      <c r="BV280" s="1072" t="s">
        <v>36</v>
      </c>
      <c r="BW280" s="1072" t="s">
        <v>36</v>
      </c>
      <c r="BX280" s="1072" t="s">
        <v>36</v>
      </c>
      <c r="BY280" s="1129" t="s">
        <v>36</v>
      </c>
      <c r="BZ280" s="1129" t="s">
        <v>36</v>
      </c>
      <c r="CA280" s="2013"/>
      <c r="CB280" s="2013"/>
      <c r="CC280" s="2013"/>
      <c r="CD280" s="2013"/>
      <c r="CE280" s="2013"/>
      <c r="CF280" s="2013"/>
      <c r="CG280" s="2013"/>
      <c r="CH280" s="2013"/>
      <c r="CI280" s="2013"/>
      <c r="CJ280" s="2013"/>
      <c r="CK280" s="2013"/>
      <c r="CL280" s="2013"/>
      <c r="CM280" s="2013"/>
      <c r="CN280" s="2013"/>
      <c r="CO280" s="2013"/>
      <c r="CP280" s="2013"/>
      <c r="CQ280" s="2013"/>
      <c r="CR280" s="2013"/>
      <c r="CS280" s="2013"/>
      <c r="CT280" s="2013"/>
      <c r="CU280" s="2013"/>
      <c r="CV280" s="2013"/>
      <c r="CW280" s="2013"/>
      <c r="CX280" s="2013"/>
      <c r="CY280" s="2013"/>
      <c r="CZ280" s="2013"/>
    </row>
    <row r="281" s="413" customFormat="true" ht="15" customHeight="true" x14ac:dyDescent="0.2">
      <c r="B281" s="429"/>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346"/>
      <c r="BB281" s="295" t="s">
        <v>82</v>
      </c>
      <c r="BC281" s="1052" t="s">
        <v>36</v>
      </c>
      <c r="BD281" s="1072" t="s">
        <v>36</v>
      </c>
      <c r="BE281" s="1072" t="s">
        <v>36</v>
      </c>
      <c r="BF281" s="1072" t="s">
        <v>36</v>
      </c>
      <c r="BG281" s="1092" t="s">
        <v>36</v>
      </c>
      <c r="BH281" s="1052" t="s">
        <v>36</v>
      </c>
      <c r="BI281" s="1072" t="s">
        <v>36</v>
      </c>
      <c r="BJ281" s="1072" t="s">
        <v>36</v>
      </c>
      <c r="BK281" s="1072" t="s">
        <v>36</v>
      </c>
      <c r="BL281" s="1092" t="s">
        <v>36</v>
      </c>
      <c r="BM281" s="1052" t="s">
        <v>36</v>
      </c>
      <c r="BN281" s="1072" t="s">
        <v>36</v>
      </c>
      <c r="BO281" s="1072" t="s">
        <v>36</v>
      </c>
      <c r="BP281" s="1072" t="s">
        <v>36</v>
      </c>
      <c r="BQ281" s="1092" t="s">
        <v>36</v>
      </c>
      <c r="BR281" s="1052" t="s">
        <v>36</v>
      </c>
      <c r="BS281" s="1072" t="s">
        <v>36</v>
      </c>
      <c r="BT281" s="1072" t="s">
        <v>36</v>
      </c>
      <c r="BU281" s="1072" t="s">
        <v>36</v>
      </c>
      <c r="BV281" s="1072" t="s">
        <v>36</v>
      </c>
      <c r="BW281" s="1072" t="s">
        <v>36</v>
      </c>
      <c r="BX281" s="1072" t="s">
        <v>36</v>
      </c>
      <c r="BY281" s="1129" t="s">
        <v>36</v>
      </c>
      <c r="BZ281" s="1129" t="s">
        <v>36</v>
      </c>
      <c r="CA281" s="2013"/>
      <c r="CB281" s="2013"/>
      <c r="CC281" s="2013"/>
      <c r="CD281" s="2013"/>
      <c r="CE281" s="2013"/>
      <c r="CF281" s="2013"/>
      <c r="CG281" s="2013"/>
      <c r="CH281" s="2013"/>
      <c r="CI281" s="2013"/>
      <c r="CJ281" s="2013"/>
      <c r="CK281" s="2013"/>
      <c r="CL281" s="2013"/>
      <c r="CM281" s="2013"/>
      <c r="CN281" s="2013"/>
      <c r="CO281" s="2013"/>
      <c r="CP281" s="2013"/>
      <c r="CQ281" s="2013"/>
      <c r="CR281" s="2013"/>
      <c r="CS281" s="2013"/>
      <c r="CT281" s="2013"/>
      <c r="CU281" s="2013"/>
      <c r="CV281" s="2013"/>
      <c r="CW281" s="2013"/>
      <c r="CX281" s="2013"/>
      <c r="CY281" s="2013"/>
      <c r="CZ281" s="2013"/>
    </row>
    <row r="282" s="413" customFormat="true" ht="15" customHeight="true" x14ac:dyDescent="0.2">
      <c r="B282" s="429"/>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346"/>
      <c r="BB282" s="295" t="s">
        <v>83</v>
      </c>
      <c r="BC282" s="1052" t="s">
        <v>36</v>
      </c>
      <c r="BD282" s="1072" t="s">
        <v>36</v>
      </c>
      <c r="BE282" s="1072" t="s">
        <v>36</v>
      </c>
      <c r="BF282" s="1072" t="s">
        <v>36</v>
      </c>
      <c r="BG282" s="1092" t="s">
        <v>36</v>
      </c>
      <c r="BH282" s="1052" t="s">
        <v>36</v>
      </c>
      <c r="BI282" s="1072" t="s">
        <v>36</v>
      </c>
      <c r="BJ282" s="1072" t="s">
        <v>36</v>
      </c>
      <c r="BK282" s="1072" t="s">
        <v>36</v>
      </c>
      <c r="BL282" s="1092" t="s">
        <v>36</v>
      </c>
      <c r="BM282" s="1052" t="s">
        <v>36</v>
      </c>
      <c r="BN282" s="1072" t="s">
        <v>36</v>
      </c>
      <c r="BO282" s="1072" t="s">
        <v>36</v>
      </c>
      <c r="BP282" s="1072" t="s">
        <v>36</v>
      </c>
      <c r="BQ282" s="1092" t="s">
        <v>36</v>
      </c>
      <c r="BR282" s="1052" t="s">
        <v>36</v>
      </c>
      <c r="BS282" s="1072" t="s">
        <v>36</v>
      </c>
      <c r="BT282" s="1072" t="s">
        <v>36</v>
      </c>
      <c r="BU282" s="1072" t="s">
        <v>36</v>
      </c>
      <c r="BV282" s="1072" t="s">
        <v>36</v>
      </c>
      <c r="BW282" s="1072" t="s">
        <v>36</v>
      </c>
      <c r="BX282" s="1072" t="s">
        <v>36</v>
      </c>
      <c r="BY282" s="1129" t="s">
        <v>36</v>
      </c>
      <c r="BZ282" s="1129" t="s">
        <v>36</v>
      </c>
      <c r="CA282" s="2013"/>
      <c r="CB282" s="2013"/>
      <c r="CC282" s="2013"/>
      <c r="CD282" s="2013"/>
      <c r="CE282" s="2013"/>
      <c r="CF282" s="2013"/>
      <c r="CG282" s="2013"/>
      <c r="CH282" s="2013"/>
      <c r="CI282" s="2013"/>
      <c r="CJ282" s="2013"/>
      <c r="CK282" s="2013"/>
      <c r="CL282" s="2013"/>
      <c r="CM282" s="2013"/>
      <c r="CN282" s="2013"/>
      <c r="CO282" s="2013"/>
      <c r="CP282" s="2013"/>
      <c r="CQ282" s="2013"/>
      <c r="CR282" s="2013"/>
      <c r="CS282" s="2013"/>
      <c r="CT282" s="2013"/>
      <c r="CU282" s="2013"/>
      <c r="CV282" s="2013"/>
      <c r="CW282" s="2013"/>
      <c r="CX282" s="2013"/>
      <c r="CY282" s="2013"/>
      <c r="CZ282" s="2013"/>
    </row>
    <row r="283" s="413" customFormat="true" ht="15" customHeight="true" x14ac:dyDescent="0.2">
      <c r="B283" s="429"/>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346"/>
      <c r="BB283" s="295" t="s">
        <v>84</v>
      </c>
      <c r="BC283" s="1052" t="s">
        <v>36</v>
      </c>
      <c r="BD283" s="1072" t="s">
        <v>36</v>
      </c>
      <c r="BE283" s="1072" t="s">
        <v>36</v>
      </c>
      <c r="BF283" s="1072" t="s">
        <v>36</v>
      </c>
      <c r="BG283" s="1092" t="s">
        <v>36</v>
      </c>
      <c r="BH283" s="1052" t="s">
        <v>36</v>
      </c>
      <c r="BI283" s="1072" t="s">
        <v>36</v>
      </c>
      <c r="BJ283" s="1072" t="s">
        <v>36</v>
      </c>
      <c r="BK283" s="1072" t="s">
        <v>36</v>
      </c>
      <c r="BL283" s="1092" t="s">
        <v>36</v>
      </c>
      <c r="BM283" s="1052" t="s">
        <v>36</v>
      </c>
      <c r="BN283" s="1072" t="s">
        <v>36</v>
      </c>
      <c r="BO283" s="1072" t="s">
        <v>36</v>
      </c>
      <c r="BP283" s="1072" t="s">
        <v>36</v>
      </c>
      <c r="BQ283" s="1092" t="s">
        <v>36</v>
      </c>
      <c r="BR283" s="1052" t="s">
        <v>36</v>
      </c>
      <c r="BS283" s="1072" t="s">
        <v>36</v>
      </c>
      <c r="BT283" s="1072" t="s">
        <v>36</v>
      </c>
      <c r="BU283" s="1072" t="s">
        <v>36</v>
      </c>
      <c r="BV283" s="1072" t="s">
        <v>36</v>
      </c>
      <c r="BW283" s="1072" t="s">
        <v>36</v>
      </c>
      <c r="BX283" s="1072" t="s">
        <v>36</v>
      </c>
      <c r="BY283" s="1129" t="s">
        <v>36</v>
      </c>
      <c r="BZ283" s="1129" t="s">
        <v>36</v>
      </c>
      <c r="CA283" s="2013"/>
      <c r="CB283" s="2013"/>
      <c r="CC283" s="2013"/>
      <c r="CD283" s="2013"/>
      <c r="CE283" s="2013"/>
      <c r="CF283" s="2013"/>
      <c r="CG283" s="2013"/>
      <c r="CH283" s="2013"/>
      <c r="CI283" s="2013"/>
      <c r="CJ283" s="2013"/>
      <c r="CK283" s="2013"/>
      <c r="CL283" s="2013"/>
      <c r="CM283" s="2013"/>
      <c r="CN283" s="2013"/>
      <c r="CO283" s="2013"/>
      <c r="CP283" s="2013"/>
      <c r="CQ283" s="2013"/>
      <c r="CR283" s="2013"/>
      <c r="CS283" s="2013"/>
      <c r="CT283" s="2013"/>
      <c r="CU283" s="2013"/>
      <c r="CV283" s="2013"/>
      <c r="CW283" s="2013"/>
      <c r="CX283" s="2013"/>
      <c r="CY283" s="2013"/>
      <c r="CZ283" s="2013"/>
    </row>
    <row r="284" s="413" customFormat="true" ht="15" customHeight="true" x14ac:dyDescent="0.2">
      <c r="B284" s="429"/>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347"/>
      <c r="BB284" s="296" t="s">
        <v>113</v>
      </c>
      <c r="BC284" s="1053" t="s">
        <v>36</v>
      </c>
      <c r="BD284" s="1073" t="s">
        <v>36</v>
      </c>
      <c r="BE284" s="1073" t="s">
        <v>36</v>
      </c>
      <c r="BF284" s="1073" t="s">
        <v>36</v>
      </c>
      <c r="BG284" s="1093" t="s">
        <v>36</v>
      </c>
      <c r="BH284" s="1112" t="s">
        <v>36</v>
      </c>
      <c r="BI284" s="1073" t="s">
        <v>36</v>
      </c>
      <c r="BJ284" s="1073" t="s">
        <v>36</v>
      </c>
      <c r="BK284" s="1073" t="s">
        <v>36</v>
      </c>
      <c r="BL284" s="1093" t="s">
        <v>36</v>
      </c>
      <c r="BM284" s="1112" t="s">
        <v>36</v>
      </c>
      <c r="BN284" s="1073" t="s">
        <v>36</v>
      </c>
      <c r="BO284" s="1073" t="s">
        <v>36</v>
      </c>
      <c r="BP284" s="1073" t="s">
        <v>36</v>
      </c>
      <c r="BQ284" s="1093" t="s">
        <v>36</v>
      </c>
      <c r="BR284" s="1112" t="s">
        <v>36</v>
      </c>
      <c r="BS284" s="1073" t="s">
        <v>36</v>
      </c>
      <c r="BT284" s="1073" t="s">
        <v>36</v>
      </c>
      <c r="BU284" s="1073" t="s">
        <v>36</v>
      </c>
      <c r="BV284" s="1073" t="s">
        <v>36</v>
      </c>
      <c r="BW284" s="1073" t="s">
        <v>36</v>
      </c>
      <c r="BX284" s="1073" t="s">
        <v>36</v>
      </c>
      <c r="BY284" s="1130" t="s">
        <v>36</v>
      </c>
      <c r="BZ284" s="1130" t="s">
        <v>36</v>
      </c>
      <c r="CA284" s="2015"/>
      <c r="CB284" s="2015"/>
      <c r="CC284" s="2015"/>
      <c r="CD284" s="2015"/>
      <c r="CE284" s="2015"/>
      <c r="CF284" s="2015"/>
      <c r="CG284" s="2015"/>
      <c r="CH284" s="2015"/>
      <c r="CI284" s="2015"/>
      <c r="CJ284" s="2015"/>
      <c r="CK284" s="2015"/>
      <c r="CL284" s="2015"/>
      <c r="CM284" s="2015"/>
      <c r="CN284" s="2015"/>
      <c r="CO284" s="2015"/>
      <c r="CP284" s="2015"/>
      <c r="CQ284" s="2015"/>
      <c r="CR284" s="2015"/>
      <c r="CS284" s="2015"/>
      <c r="CT284" s="2015"/>
      <c r="CU284" s="2015"/>
      <c r="CV284" s="2015"/>
      <c r="CW284" s="2015"/>
      <c r="CX284" s="2015"/>
      <c r="CY284" s="2015"/>
      <c r="CZ284" s="2015"/>
    </row>
    <row r="285" s="413" customFormat="true" ht="15" customHeight="true" x14ac:dyDescent="0.2">
      <c r="B285" s="429"/>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13" customFormat="true" ht="15" customHeight="true" x14ac:dyDescent="0.2">
      <c r="B286" s="429"/>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13" customFormat="true" ht="15" customHeight="true" x14ac:dyDescent="0.2">
      <c r="B287" s="429"/>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13" customFormat="true" ht="15" customHeight="true" x14ac:dyDescent="0.2">
      <c r="B288" s="429"/>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13" customFormat="true" ht="15" customHeight="true" x14ac:dyDescent="0.2">
      <c r="A289" s="399"/>
      <c r="B289" s="400"/>
      <c r="C289" s="401"/>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13" customFormat="true" ht="15" customHeight="true" x14ac:dyDescent="0.2">
      <c r="A290" s="648"/>
      <c r="B290" s="649"/>
      <c r="C290" s="650"/>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13" customFormat="true" ht="15" customHeight="true" x14ac:dyDescent="0.2">
      <c r="A291" s="651"/>
      <c r="B291" s="652"/>
      <c r="C291" s="653"/>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13" customFormat="true" ht="15" customHeight="true" x14ac:dyDescent="0.2">
      <c r="A292" s="654"/>
      <c r="B292" s="655"/>
      <c r="C292" s="65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13" customFormat="true" ht="15" customHeight="true" x14ac:dyDescent="0.2">
      <c r="A293" s="657"/>
      <c r="B293" s="658"/>
      <c r="C293" s="659"/>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13" customFormat="true" ht="15" customHeight="true" x14ac:dyDescent="0.2">
      <c r="A294" s="660"/>
      <c r="B294" s="661"/>
      <c r="C294" s="662"/>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13" customFormat="true" ht="15" customHeight="true" x14ac:dyDescent="0.2">
      <c r="A295" s="660"/>
      <c r="B295" s="661"/>
      <c r="C295" s="662"/>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13" customFormat="true" ht="15" customHeight="true" x14ac:dyDescent="0.2">
      <c r="A296" s="660"/>
      <c r="B296" s="663"/>
      <c r="C296" s="662"/>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13" customFormat="true" ht="15" customHeight="true" x14ac:dyDescent="0.2">
      <c r="A297" s="664"/>
      <c r="B297" s="665"/>
      <c r="C297" s="66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13" customFormat="true" ht="15" customHeight="true" x14ac:dyDescent="0.2">
      <c r="B298" s="429"/>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13" customFormat="true" ht="15" customHeight="true" x14ac:dyDescent="0.2">
      <c r="A299" s="402"/>
      <c r="B299" s="403"/>
      <c r="C299" s="404"/>
      <c r="D299" s="405"/>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13" customFormat="true" ht="15" customHeight="true" x14ac:dyDescent="0.2">
      <c r="A300" s="667"/>
      <c r="B300" s="668"/>
      <c r="C300" s="669"/>
      <c r="D300" s="670"/>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13" customFormat="true" ht="15" customHeight="true" x14ac:dyDescent="0.2">
      <c r="A301" s="671"/>
      <c r="B301" s="672"/>
      <c r="C301" s="673"/>
      <c r="D301" s="674"/>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13" customFormat="true" ht="15" customHeight="true" x14ac:dyDescent="0.2">
      <c r="A302" s="675"/>
      <c r="B302" s="676"/>
      <c r="C302" s="677"/>
      <c r="D302" s="678"/>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13" customFormat="true" ht="15" customHeight="true" x14ac:dyDescent="0.2">
      <c r="A303" s="679"/>
      <c r="B303" s="680"/>
      <c r="C303" s="681"/>
      <c r="D303" s="682"/>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13" customFormat="true" ht="15" customHeight="true" x14ac:dyDescent="0.2">
      <c r="A304" s="683"/>
      <c r="B304" s="684"/>
      <c r="C304" s="685"/>
      <c r="D304" s="68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13" customFormat="true" ht="15" customHeight="true" x14ac:dyDescent="0.2">
      <c r="A305" s="687"/>
      <c r="B305" s="688"/>
      <c r="C305" s="689"/>
      <c r="D305" s="690"/>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13" customFormat="true" ht="15" customHeight="true" x14ac:dyDescent="0.2">
      <c r="B306" s="429"/>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13" customFormat="true" ht="15" customHeight="true" x14ac:dyDescent="0.2">
      <c r="B307" s="429"/>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13" customFormat="true" ht="15" customHeight="true" x14ac:dyDescent="0.2">
      <c r="B308" s="429"/>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13" customFormat="true" ht="15" customHeight="true" x14ac:dyDescent="0.2">
      <c r="B309" s="429"/>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13" customFormat="true" ht="15" customHeight="true" x14ac:dyDescent="0.2">
      <c r="B310" s="429"/>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13" customFormat="true" ht="15" customHeight="true" x14ac:dyDescent="0.2">
      <c r="B311" s="429"/>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13" customFormat="true" ht="15" customHeight="true" x14ac:dyDescent="0.2">
      <c r="B312" s="429"/>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13" customFormat="true" ht="15" customHeight="true" x14ac:dyDescent="0.2">
      <c r="B313" s="429"/>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13" customFormat="true" ht="15" customHeight="true" x14ac:dyDescent="0.2">
      <c r="B314" s="429"/>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13" customFormat="true" ht="15" customHeight="true" x14ac:dyDescent="0.2">
      <c r="B315" s="429"/>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13" customFormat="true" ht="15" customHeight="true" x14ac:dyDescent="0.2">
      <c r="B316" s="429"/>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13" customFormat="true" ht="15" customHeight="true" x14ac:dyDescent="0.2">
      <c r="B317" s="429"/>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13" customFormat="true" ht="15" customHeight="true" x14ac:dyDescent="0.2">
      <c r="B318" s="429"/>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13" customFormat="true" ht="15" customHeight="true" x14ac:dyDescent="0.2">
      <c r="B319" s="429"/>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13" customFormat="true" ht="15" customHeight="true" x14ac:dyDescent="0.2">
      <c r="B320" s="429"/>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13" customFormat="true" ht="15" customHeight="true" x14ac:dyDescent="0.2">
      <c r="B321" s="429"/>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13" customFormat="true" ht="15" customHeight="true" x14ac:dyDescent="0.2">
      <c r="B322" s="429"/>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13" customFormat="true" ht="15" customHeight="true" x14ac:dyDescent="0.2">
      <c r="B323" s="429"/>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13" customFormat="true" ht="15" customHeight="true" x14ac:dyDescent="0.2">
      <c r="B324" s="429"/>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13" customFormat="true" ht="15" customHeight="true" x14ac:dyDescent="0.2">
      <c r="B325" s="429"/>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13" customFormat="true" ht="15" customHeight="true" x14ac:dyDescent="0.2">
      <c r="B326" s="429"/>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13" customFormat="true" ht="15" customHeight="true" x14ac:dyDescent="0.2">
      <c r="B327" s="429"/>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13" customFormat="true" ht="15" customHeight="true" x14ac:dyDescent="0.2">
      <c r="B328" s="429"/>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13" customFormat="true" ht="250.15" customHeight="true" x14ac:dyDescent="0.2">
      <c r="B329" s="429"/>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9"/>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382"/>
      <c r="BW330" s="382"/>
      <c r="BX330" s="382"/>
      <c r="BY330" s="38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9"/>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382"/>
      <c r="BW331" s="382"/>
      <c r="BX331" s="382"/>
      <c r="BY331" s="38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9"/>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382"/>
      <c r="BW332" s="382"/>
      <c r="BX332" s="382"/>
      <c r="BY332" s="38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9"/>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9"/>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382"/>
      <c r="BW334" s="382"/>
      <c r="BX334" s="382"/>
      <c r="BY334" s="38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9"/>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382"/>
      <c r="BW335" s="382"/>
      <c r="BX335" s="382"/>
      <c r="BY335" s="38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9"/>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382"/>
      <c r="BW336" s="382"/>
      <c r="BX336" s="382"/>
      <c r="BY336" s="38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9"/>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382"/>
      <c r="BW337" s="382"/>
      <c r="BX337" s="382"/>
      <c r="BY337" s="38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9"/>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382"/>
      <c r="BW338" s="382"/>
      <c r="BX338" s="382"/>
      <c r="BY338" s="38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13" customFormat="true" ht="15" customHeight="true" x14ac:dyDescent="0.2">
      <c r="B339" s="429"/>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348" t="s">
        <v>114</v>
      </c>
      <c r="BD339" s="2349"/>
      <c r="BE339" s="2349"/>
      <c r="BF339" s="2349"/>
      <c r="BG339" s="2350"/>
      <c r="BH339" s="2351" t="s">
        <v>39</v>
      </c>
      <c r="BI339" s="2349"/>
      <c r="BJ339" s="2349"/>
      <c r="BK339" s="2349"/>
      <c r="BL339" s="2350"/>
      <c r="BM339" s="2351" t="s">
        <v>38</v>
      </c>
      <c r="BN339" s="2349"/>
      <c r="BO339" s="2349"/>
      <c r="BP339" s="2349"/>
      <c r="BQ339" s="2352"/>
      <c r="BR339" s="1839" t="s">
        <v>137</v>
      </c>
      <c r="BS339" s="1840"/>
      <c r="BT339" s="1840"/>
      <c r="BU339" s="1840"/>
      <c r="BV339" s="1840"/>
      <c r="BW339" s="1840"/>
      <c r="BX339" s="1840"/>
      <c r="BY339" s="1841"/>
      <c r="BZ339" s="313"/>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13" customFormat="true" ht="24" x14ac:dyDescent="0.2">
      <c r="B340" s="429"/>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290</v>
      </c>
      <c r="BS340" s="180" t="s">
        <v>291</v>
      </c>
      <c r="BT340" s="180" t="s">
        <v>292</v>
      </c>
      <c r="BU340" s="180" t="s">
        <v>293</v>
      </c>
      <c r="BV340" s="180" t="s">
        <v>294</v>
      </c>
      <c r="BW340" s="180" t="s">
        <v>295</v>
      </c>
      <c r="BX340" s="180" t="s">
        <v>296</v>
      </c>
      <c r="BY340" s="181" t="s">
        <v>297</v>
      </c>
      <c r="BZ340" s="181" t="s">
        <v>298</v>
      </c>
      <c r="CA340" s="2019"/>
      <c r="CB340" s="2019"/>
      <c r="CC340" s="2019"/>
      <c r="CD340" s="2019"/>
      <c r="CE340" s="2019"/>
      <c r="CF340" s="2019"/>
      <c r="CG340" s="2019"/>
      <c r="CH340" s="2019"/>
      <c r="CI340" s="2019"/>
      <c r="CJ340" s="2019"/>
      <c r="CK340" s="2019"/>
      <c r="CL340" s="2019"/>
      <c r="CM340" s="2019"/>
      <c r="CN340" s="2019"/>
      <c r="CO340" s="2019"/>
      <c r="CP340" s="2019"/>
      <c r="CQ340" s="2019"/>
      <c r="CR340" s="2019"/>
      <c r="CS340" s="2019"/>
      <c r="CT340" s="2019"/>
      <c r="CU340" s="2019"/>
      <c r="CV340" s="2019"/>
      <c r="CW340" s="2019"/>
      <c r="CX340" s="2019"/>
      <c r="CY340" s="2019"/>
      <c r="CZ340" s="2019"/>
    </row>
    <row r="341" s="413" customFormat="true" ht="15" customHeight="true" x14ac:dyDescent="0.2">
      <c r="B341" s="429"/>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353" t="s">
        <v>144</v>
      </c>
      <c r="BB341" s="162" t="s">
        <v>50</v>
      </c>
      <c r="BC341" s="1054" t="s">
        <v>36</v>
      </c>
      <c r="BD341" s="1074" t="s">
        <v>36</v>
      </c>
      <c r="BE341" s="1074" t="s">
        <v>36</v>
      </c>
      <c r="BF341" s="1074" t="s">
        <v>36</v>
      </c>
      <c r="BG341" s="1094" t="s">
        <v>36</v>
      </c>
      <c r="BH341" s="1113" t="s">
        <v>36</v>
      </c>
      <c r="BI341" s="1074" t="s">
        <v>36</v>
      </c>
      <c r="BJ341" s="1074" t="s">
        <v>36</v>
      </c>
      <c r="BK341" s="1074" t="s">
        <v>36</v>
      </c>
      <c r="BL341" s="1094" t="s">
        <v>36</v>
      </c>
      <c r="BM341" s="1113" t="s">
        <v>36</v>
      </c>
      <c r="BN341" s="1074" t="s">
        <v>36</v>
      </c>
      <c r="BO341" s="1074" t="s">
        <v>36</v>
      </c>
      <c r="BP341" s="1074" t="s">
        <v>36</v>
      </c>
      <c r="BQ341" s="1094" t="s">
        <v>36</v>
      </c>
      <c r="BR341" s="1113" t="s">
        <v>36</v>
      </c>
      <c r="BS341" s="1074" t="s">
        <v>36</v>
      </c>
      <c r="BT341" s="1074" t="s">
        <v>36</v>
      </c>
      <c r="BU341" s="1074" t="s">
        <v>36</v>
      </c>
      <c r="BV341" s="1074" t="s">
        <v>36</v>
      </c>
      <c r="BW341" s="1074" t="s">
        <v>36</v>
      </c>
      <c r="BX341" s="1074" t="s">
        <v>36</v>
      </c>
      <c r="BY341" s="1131" t="s">
        <v>36</v>
      </c>
      <c r="BZ341" s="1131" t="s">
        <v>36</v>
      </c>
      <c r="CA341" s="2021"/>
      <c r="CB341" s="2021"/>
      <c r="CC341" s="2021"/>
      <c r="CD341" s="2021"/>
      <c r="CE341" s="2021"/>
      <c r="CF341" s="2021"/>
      <c r="CG341" s="2021"/>
      <c r="CH341" s="2021"/>
      <c r="CI341" s="2021"/>
      <c r="CJ341" s="2021"/>
      <c r="CK341" s="2021"/>
      <c r="CL341" s="2021"/>
      <c r="CM341" s="2021"/>
      <c r="CN341" s="2021"/>
      <c r="CO341" s="2021"/>
      <c r="CP341" s="2021"/>
      <c r="CQ341" s="2021"/>
      <c r="CR341" s="2021"/>
      <c r="CS341" s="2021"/>
      <c r="CT341" s="2021"/>
      <c r="CU341" s="2021"/>
      <c r="CV341" s="2021"/>
      <c r="CW341" s="2021"/>
      <c r="CX341" s="2021"/>
      <c r="CY341" s="2021"/>
      <c r="CZ341" s="2021"/>
    </row>
    <row r="342" s="413" customFormat="true" ht="15" customHeight="true" x14ac:dyDescent="0.2">
      <c r="B342" s="429"/>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354"/>
      <c r="BB342" s="163" t="s">
        <v>49</v>
      </c>
      <c r="BC342" s="1055" t="s">
        <v>36</v>
      </c>
      <c r="BD342" s="1075" t="s">
        <v>36</v>
      </c>
      <c r="BE342" s="1075" t="s">
        <v>36</v>
      </c>
      <c r="BF342" s="1075" t="s">
        <v>36</v>
      </c>
      <c r="BG342" s="1095" t="s">
        <v>36</v>
      </c>
      <c r="BH342" s="1114" t="s">
        <v>36</v>
      </c>
      <c r="BI342" s="1075" t="s">
        <v>36</v>
      </c>
      <c r="BJ342" s="1075" t="s">
        <v>36</v>
      </c>
      <c r="BK342" s="1075" t="s">
        <v>36</v>
      </c>
      <c r="BL342" s="1095" t="s">
        <v>36</v>
      </c>
      <c r="BM342" s="1114" t="s">
        <v>36</v>
      </c>
      <c r="BN342" s="1075" t="s">
        <v>36</v>
      </c>
      <c r="BO342" s="1075" t="s">
        <v>36</v>
      </c>
      <c r="BP342" s="1075" t="s">
        <v>36</v>
      </c>
      <c r="BQ342" s="1095" t="s">
        <v>36</v>
      </c>
      <c r="BR342" s="1114" t="s">
        <v>36</v>
      </c>
      <c r="BS342" s="1075" t="s">
        <v>36</v>
      </c>
      <c r="BT342" s="1075" t="s">
        <v>36</v>
      </c>
      <c r="BU342" s="1075" t="s">
        <v>36</v>
      </c>
      <c r="BV342" s="1075" t="s">
        <v>36</v>
      </c>
      <c r="BW342" s="1075" t="s">
        <v>36</v>
      </c>
      <c r="BX342" s="1075" t="s">
        <v>36</v>
      </c>
      <c r="BY342" s="1132" t="s">
        <v>36</v>
      </c>
      <c r="BZ342" s="1132" t="s">
        <v>36</v>
      </c>
      <c r="CA342" s="2023"/>
      <c r="CB342" s="2023"/>
      <c r="CC342" s="2023"/>
      <c r="CD342" s="2023"/>
      <c r="CE342" s="2023"/>
      <c r="CF342" s="2023"/>
      <c r="CG342" s="2023"/>
      <c r="CH342" s="2023"/>
      <c r="CI342" s="2023"/>
      <c r="CJ342" s="2023"/>
      <c r="CK342" s="2023"/>
      <c r="CL342" s="2023"/>
      <c r="CM342" s="2023"/>
      <c r="CN342" s="2023"/>
      <c r="CO342" s="2023"/>
      <c r="CP342" s="2023"/>
      <c r="CQ342" s="2023"/>
      <c r="CR342" s="2023"/>
      <c r="CS342" s="2023"/>
      <c r="CT342" s="2023"/>
      <c r="CU342" s="2023"/>
      <c r="CV342" s="2023"/>
      <c r="CW342" s="2023"/>
      <c r="CX342" s="2023"/>
      <c r="CY342" s="2023"/>
      <c r="CZ342" s="2023"/>
    </row>
    <row r="343" s="413" customFormat="true" ht="15" customHeight="true" x14ac:dyDescent="0.2">
      <c r="B343" s="429"/>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355" t="s">
        <v>139</v>
      </c>
      <c r="BB343" s="163" t="s">
        <v>50</v>
      </c>
      <c r="BC343" s="1055" t="s">
        <v>36</v>
      </c>
      <c r="BD343" s="1075" t="s">
        <v>36</v>
      </c>
      <c r="BE343" s="1075" t="s">
        <v>36</v>
      </c>
      <c r="BF343" s="1075" t="s">
        <v>36</v>
      </c>
      <c r="BG343" s="1095" t="s">
        <v>36</v>
      </c>
      <c r="BH343" s="1114" t="s">
        <v>36</v>
      </c>
      <c r="BI343" s="1075" t="s">
        <v>36</v>
      </c>
      <c r="BJ343" s="1075" t="s">
        <v>36</v>
      </c>
      <c r="BK343" s="1075" t="s">
        <v>36</v>
      </c>
      <c r="BL343" s="1095" t="s">
        <v>36</v>
      </c>
      <c r="BM343" s="1114" t="s">
        <v>36</v>
      </c>
      <c r="BN343" s="1075" t="s">
        <v>36</v>
      </c>
      <c r="BO343" s="1075" t="s">
        <v>36</v>
      </c>
      <c r="BP343" s="1075" t="s">
        <v>36</v>
      </c>
      <c r="BQ343" s="1095" t="s">
        <v>36</v>
      </c>
      <c r="BR343" s="1114" t="s">
        <v>36</v>
      </c>
      <c r="BS343" s="1075" t="s">
        <v>36</v>
      </c>
      <c r="BT343" s="1075" t="s">
        <v>36</v>
      </c>
      <c r="BU343" s="1075" t="s">
        <v>36</v>
      </c>
      <c r="BV343" s="1075" t="s">
        <v>36</v>
      </c>
      <c r="BW343" s="1075" t="s">
        <v>36</v>
      </c>
      <c r="BX343" s="1075" t="s">
        <v>36</v>
      </c>
      <c r="BY343" s="1132" t="s">
        <v>36</v>
      </c>
      <c r="BZ343" s="1132" t="s">
        <v>36</v>
      </c>
      <c r="CA343" s="2023"/>
      <c r="CB343" s="2023"/>
      <c r="CC343" s="2023"/>
      <c r="CD343" s="2023"/>
      <c r="CE343" s="2023"/>
      <c r="CF343" s="2023"/>
      <c r="CG343" s="2023"/>
      <c r="CH343" s="2023"/>
      <c r="CI343" s="2023"/>
      <c r="CJ343" s="2023"/>
      <c r="CK343" s="2023"/>
      <c r="CL343" s="2023"/>
      <c r="CM343" s="2023"/>
      <c r="CN343" s="2023"/>
      <c r="CO343" s="2023"/>
      <c r="CP343" s="2023"/>
      <c r="CQ343" s="2023"/>
      <c r="CR343" s="2023"/>
      <c r="CS343" s="2023"/>
      <c r="CT343" s="2023"/>
      <c r="CU343" s="2023"/>
      <c r="CV343" s="2023"/>
      <c r="CW343" s="2023"/>
      <c r="CX343" s="2023"/>
      <c r="CY343" s="2023"/>
      <c r="CZ343" s="2023"/>
    </row>
    <row r="344" s="413" customFormat="true" ht="15" customHeight="true" x14ac:dyDescent="0.2">
      <c r="B344" s="429"/>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354"/>
      <c r="BB344" s="163" t="s">
        <v>49</v>
      </c>
      <c r="BC344" s="1055" t="s">
        <v>36</v>
      </c>
      <c r="BD344" s="1075" t="s">
        <v>36</v>
      </c>
      <c r="BE344" s="1075" t="s">
        <v>36</v>
      </c>
      <c r="BF344" s="1075" t="s">
        <v>36</v>
      </c>
      <c r="BG344" s="1095" t="s">
        <v>36</v>
      </c>
      <c r="BH344" s="1114" t="s">
        <v>36</v>
      </c>
      <c r="BI344" s="1075" t="s">
        <v>36</v>
      </c>
      <c r="BJ344" s="1075" t="s">
        <v>36</v>
      </c>
      <c r="BK344" s="1075" t="s">
        <v>36</v>
      </c>
      <c r="BL344" s="1095" t="s">
        <v>36</v>
      </c>
      <c r="BM344" s="1114" t="s">
        <v>36</v>
      </c>
      <c r="BN344" s="1075" t="s">
        <v>36</v>
      </c>
      <c r="BO344" s="1075" t="s">
        <v>36</v>
      </c>
      <c r="BP344" s="1075" t="s">
        <v>36</v>
      </c>
      <c r="BQ344" s="1095" t="s">
        <v>36</v>
      </c>
      <c r="BR344" s="1114" t="s">
        <v>36</v>
      </c>
      <c r="BS344" s="1075" t="s">
        <v>36</v>
      </c>
      <c r="BT344" s="1075" t="s">
        <v>36</v>
      </c>
      <c r="BU344" s="1075" t="s">
        <v>36</v>
      </c>
      <c r="BV344" s="1075" t="s">
        <v>36</v>
      </c>
      <c r="BW344" s="1075" t="s">
        <v>36</v>
      </c>
      <c r="BX344" s="1075" t="s">
        <v>36</v>
      </c>
      <c r="BY344" s="1132" t="s">
        <v>36</v>
      </c>
      <c r="BZ344" s="1132" t="s">
        <v>36</v>
      </c>
      <c r="CA344" s="2023"/>
      <c r="CB344" s="2023"/>
      <c r="CC344" s="2023"/>
      <c r="CD344" s="2023"/>
      <c r="CE344" s="2023"/>
      <c r="CF344" s="2023"/>
      <c r="CG344" s="2023"/>
      <c r="CH344" s="2023"/>
      <c r="CI344" s="2023"/>
      <c r="CJ344" s="2023"/>
      <c r="CK344" s="2023"/>
      <c r="CL344" s="2023"/>
      <c r="CM344" s="2023"/>
      <c r="CN344" s="2023"/>
      <c r="CO344" s="2023"/>
      <c r="CP344" s="2023"/>
      <c r="CQ344" s="2023"/>
      <c r="CR344" s="2023"/>
      <c r="CS344" s="2023"/>
      <c r="CT344" s="2023"/>
      <c r="CU344" s="2023"/>
      <c r="CV344" s="2023"/>
      <c r="CW344" s="2023"/>
      <c r="CX344" s="2023"/>
      <c r="CY344" s="2023"/>
      <c r="CZ344" s="2023"/>
    </row>
    <row r="345" s="413" customFormat="true" ht="15" customHeight="true" x14ac:dyDescent="0.2">
      <c r="B345" s="429"/>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355" t="s">
        <v>140</v>
      </c>
      <c r="BB345" s="163" t="s">
        <v>50</v>
      </c>
      <c r="BC345" s="1055" t="s">
        <v>36</v>
      </c>
      <c r="BD345" s="1075" t="s">
        <v>36</v>
      </c>
      <c r="BE345" s="1075" t="s">
        <v>36</v>
      </c>
      <c r="BF345" s="1075" t="s">
        <v>36</v>
      </c>
      <c r="BG345" s="1095" t="s">
        <v>36</v>
      </c>
      <c r="BH345" s="1114" t="s">
        <v>36</v>
      </c>
      <c r="BI345" s="1075" t="s">
        <v>36</v>
      </c>
      <c r="BJ345" s="1075" t="s">
        <v>36</v>
      </c>
      <c r="BK345" s="1075" t="s">
        <v>36</v>
      </c>
      <c r="BL345" s="1095" t="s">
        <v>36</v>
      </c>
      <c r="BM345" s="1114" t="s">
        <v>36</v>
      </c>
      <c r="BN345" s="1075" t="s">
        <v>36</v>
      </c>
      <c r="BO345" s="1075" t="s">
        <v>36</v>
      </c>
      <c r="BP345" s="1075" t="s">
        <v>36</v>
      </c>
      <c r="BQ345" s="1095" t="s">
        <v>36</v>
      </c>
      <c r="BR345" s="1114" t="s">
        <v>36</v>
      </c>
      <c r="BS345" s="1075" t="s">
        <v>36</v>
      </c>
      <c r="BT345" s="1075" t="s">
        <v>36</v>
      </c>
      <c r="BU345" s="1075" t="s">
        <v>36</v>
      </c>
      <c r="BV345" s="1075" t="s">
        <v>36</v>
      </c>
      <c r="BW345" s="1075" t="s">
        <v>36</v>
      </c>
      <c r="BX345" s="1075" t="s">
        <v>36</v>
      </c>
      <c r="BY345" s="1132" t="s">
        <v>36</v>
      </c>
      <c r="BZ345" s="1132" t="s">
        <v>36</v>
      </c>
      <c r="CA345" s="2023"/>
      <c r="CB345" s="2023"/>
      <c r="CC345" s="2023"/>
      <c r="CD345" s="2023"/>
      <c r="CE345" s="2023"/>
      <c r="CF345" s="2023"/>
      <c r="CG345" s="2023"/>
      <c r="CH345" s="2023"/>
      <c r="CI345" s="2023"/>
      <c r="CJ345" s="2023"/>
      <c r="CK345" s="2023"/>
      <c r="CL345" s="2023"/>
      <c r="CM345" s="2023"/>
      <c r="CN345" s="2023"/>
      <c r="CO345" s="2023"/>
      <c r="CP345" s="2023"/>
      <c r="CQ345" s="2023"/>
      <c r="CR345" s="2023"/>
      <c r="CS345" s="2023"/>
      <c r="CT345" s="2023"/>
      <c r="CU345" s="2023"/>
      <c r="CV345" s="2023"/>
      <c r="CW345" s="2023"/>
      <c r="CX345" s="2023"/>
      <c r="CY345" s="2023"/>
      <c r="CZ345" s="2023"/>
    </row>
    <row r="346" s="413" customFormat="true" ht="15" customHeight="true" x14ac:dyDescent="0.2">
      <c r="B346" s="429"/>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354"/>
      <c r="BB346" s="163" t="s">
        <v>49</v>
      </c>
      <c r="BC346" s="1055" t="s">
        <v>36</v>
      </c>
      <c r="BD346" s="1075" t="s">
        <v>36</v>
      </c>
      <c r="BE346" s="1075" t="s">
        <v>36</v>
      </c>
      <c r="BF346" s="1075" t="s">
        <v>36</v>
      </c>
      <c r="BG346" s="1095" t="s">
        <v>36</v>
      </c>
      <c r="BH346" s="1114" t="s">
        <v>36</v>
      </c>
      <c r="BI346" s="1075" t="s">
        <v>36</v>
      </c>
      <c r="BJ346" s="1075" t="s">
        <v>36</v>
      </c>
      <c r="BK346" s="1075" t="s">
        <v>36</v>
      </c>
      <c r="BL346" s="1095" t="s">
        <v>36</v>
      </c>
      <c r="BM346" s="1114" t="s">
        <v>36</v>
      </c>
      <c r="BN346" s="1075" t="s">
        <v>36</v>
      </c>
      <c r="BO346" s="1075" t="s">
        <v>36</v>
      </c>
      <c r="BP346" s="1075" t="s">
        <v>36</v>
      </c>
      <c r="BQ346" s="1095" t="s">
        <v>36</v>
      </c>
      <c r="BR346" s="1114" t="s">
        <v>36</v>
      </c>
      <c r="BS346" s="1075" t="s">
        <v>36</v>
      </c>
      <c r="BT346" s="1075" t="s">
        <v>36</v>
      </c>
      <c r="BU346" s="1075" t="s">
        <v>36</v>
      </c>
      <c r="BV346" s="1075" t="s">
        <v>36</v>
      </c>
      <c r="BW346" s="1075" t="s">
        <v>36</v>
      </c>
      <c r="BX346" s="1075" t="s">
        <v>36</v>
      </c>
      <c r="BY346" s="1132" t="s">
        <v>36</v>
      </c>
      <c r="BZ346" s="1132" t="s">
        <v>36</v>
      </c>
      <c r="CA346" s="2023"/>
      <c r="CB346" s="2023"/>
      <c r="CC346" s="2023"/>
      <c r="CD346" s="2023"/>
      <c r="CE346" s="2023"/>
      <c r="CF346" s="2023"/>
      <c r="CG346" s="2023"/>
      <c r="CH346" s="2023"/>
      <c r="CI346" s="2023"/>
      <c r="CJ346" s="2023"/>
      <c r="CK346" s="2023"/>
      <c r="CL346" s="2023"/>
      <c r="CM346" s="2023"/>
      <c r="CN346" s="2023"/>
      <c r="CO346" s="2023"/>
      <c r="CP346" s="2023"/>
      <c r="CQ346" s="2023"/>
      <c r="CR346" s="2023"/>
      <c r="CS346" s="2023"/>
      <c r="CT346" s="2023"/>
      <c r="CU346" s="2023"/>
      <c r="CV346" s="2023"/>
      <c r="CW346" s="2023"/>
      <c r="CX346" s="2023"/>
      <c r="CY346" s="2023"/>
      <c r="CZ346" s="2023"/>
    </row>
    <row r="347" s="413" customFormat="true" ht="15" customHeight="true" x14ac:dyDescent="0.2">
      <c r="B347" s="429"/>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355" t="s">
        <v>141</v>
      </c>
      <c r="BB347" s="163" t="s">
        <v>50</v>
      </c>
      <c r="BC347" s="1055" t="s">
        <v>36</v>
      </c>
      <c r="BD347" s="1075" t="s">
        <v>36</v>
      </c>
      <c r="BE347" s="1075" t="s">
        <v>36</v>
      </c>
      <c r="BF347" s="1075" t="s">
        <v>36</v>
      </c>
      <c r="BG347" s="1095" t="s">
        <v>36</v>
      </c>
      <c r="BH347" s="1114" t="s">
        <v>36</v>
      </c>
      <c r="BI347" s="1075" t="s">
        <v>36</v>
      </c>
      <c r="BJ347" s="1075" t="s">
        <v>36</v>
      </c>
      <c r="BK347" s="1075" t="s">
        <v>36</v>
      </c>
      <c r="BL347" s="1095" t="s">
        <v>36</v>
      </c>
      <c r="BM347" s="1114" t="s">
        <v>36</v>
      </c>
      <c r="BN347" s="1075" t="s">
        <v>36</v>
      </c>
      <c r="BO347" s="1075" t="s">
        <v>36</v>
      </c>
      <c r="BP347" s="1075" t="s">
        <v>36</v>
      </c>
      <c r="BQ347" s="1095" t="s">
        <v>36</v>
      </c>
      <c r="BR347" s="1114" t="s">
        <v>36</v>
      </c>
      <c r="BS347" s="1075" t="s">
        <v>36</v>
      </c>
      <c r="BT347" s="1075" t="s">
        <v>36</v>
      </c>
      <c r="BU347" s="1075" t="s">
        <v>36</v>
      </c>
      <c r="BV347" s="1075" t="s">
        <v>36</v>
      </c>
      <c r="BW347" s="1075" t="s">
        <v>36</v>
      </c>
      <c r="BX347" s="1075" t="s">
        <v>36</v>
      </c>
      <c r="BY347" s="1132" t="s">
        <v>36</v>
      </c>
      <c r="BZ347" s="1132" t="s">
        <v>36</v>
      </c>
      <c r="CA347" s="2023"/>
      <c r="CB347" s="2023"/>
      <c r="CC347" s="2023"/>
      <c r="CD347" s="2023"/>
      <c r="CE347" s="2023"/>
      <c r="CF347" s="2023"/>
      <c r="CG347" s="2023"/>
      <c r="CH347" s="2023"/>
      <c r="CI347" s="2023"/>
      <c r="CJ347" s="2023"/>
      <c r="CK347" s="2023"/>
      <c r="CL347" s="2023"/>
      <c r="CM347" s="2023"/>
      <c r="CN347" s="2023"/>
      <c r="CO347" s="2023"/>
      <c r="CP347" s="2023"/>
      <c r="CQ347" s="2023"/>
      <c r="CR347" s="2023"/>
      <c r="CS347" s="2023"/>
      <c r="CT347" s="2023"/>
      <c r="CU347" s="2023"/>
      <c r="CV347" s="2023"/>
      <c r="CW347" s="2023"/>
      <c r="CX347" s="2023"/>
      <c r="CY347" s="2023"/>
      <c r="CZ347" s="2023"/>
    </row>
    <row r="348" s="413" customFormat="true" ht="15" customHeight="true" x14ac:dyDescent="0.2">
      <c r="B348" s="429"/>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354"/>
      <c r="BB348" s="163" t="s">
        <v>49</v>
      </c>
      <c r="BC348" s="1055" t="s">
        <v>36</v>
      </c>
      <c r="BD348" s="1075" t="s">
        <v>36</v>
      </c>
      <c r="BE348" s="1075" t="s">
        <v>36</v>
      </c>
      <c r="BF348" s="1075" t="s">
        <v>36</v>
      </c>
      <c r="BG348" s="1095" t="s">
        <v>36</v>
      </c>
      <c r="BH348" s="1114" t="s">
        <v>36</v>
      </c>
      <c r="BI348" s="1075" t="s">
        <v>36</v>
      </c>
      <c r="BJ348" s="1075" t="s">
        <v>36</v>
      </c>
      <c r="BK348" s="1075" t="s">
        <v>36</v>
      </c>
      <c r="BL348" s="1095" t="s">
        <v>36</v>
      </c>
      <c r="BM348" s="1114" t="s">
        <v>36</v>
      </c>
      <c r="BN348" s="1075" t="s">
        <v>36</v>
      </c>
      <c r="BO348" s="1075" t="s">
        <v>36</v>
      </c>
      <c r="BP348" s="1075" t="s">
        <v>36</v>
      </c>
      <c r="BQ348" s="1095" t="s">
        <v>36</v>
      </c>
      <c r="BR348" s="1114" t="s">
        <v>36</v>
      </c>
      <c r="BS348" s="1075" t="s">
        <v>36</v>
      </c>
      <c r="BT348" s="1075" t="s">
        <v>36</v>
      </c>
      <c r="BU348" s="1075" t="s">
        <v>36</v>
      </c>
      <c r="BV348" s="1075" t="s">
        <v>36</v>
      </c>
      <c r="BW348" s="1075" t="s">
        <v>36</v>
      </c>
      <c r="BX348" s="1075" t="s">
        <v>36</v>
      </c>
      <c r="BY348" s="1132" t="s">
        <v>36</v>
      </c>
      <c r="BZ348" s="1132" t="s">
        <v>36</v>
      </c>
      <c r="CA348" s="2023"/>
      <c r="CB348" s="2023"/>
      <c r="CC348" s="2023"/>
      <c r="CD348" s="2023"/>
      <c r="CE348" s="2023"/>
      <c r="CF348" s="2023"/>
      <c r="CG348" s="2023"/>
      <c r="CH348" s="2023"/>
      <c r="CI348" s="2023"/>
      <c r="CJ348" s="2023"/>
      <c r="CK348" s="2023"/>
      <c r="CL348" s="2023"/>
      <c r="CM348" s="2023"/>
      <c r="CN348" s="2023"/>
      <c r="CO348" s="2023"/>
      <c r="CP348" s="2023"/>
      <c r="CQ348" s="2023"/>
      <c r="CR348" s="2023"/>
      <c r="CS348" s="2023"/>
      <c r="CT348" s="2023"/>
      <c r="CU348" s="2023"/>
      <c r="CV348" s="2023"/>
      <c r="CW348" s="2023"/>
      <c r="CX348" s="2023"/>
      <c r="CY348" s="2023"/>
      <c r="CZ348" s="2023"/>
    </row>
    <row r="349" s="413" customFormat="true" ht="15" customHeight="true" x14ac:dyDescent="0.2">
      <c r="B349" s="429"/>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355" t="s">
        <v>142</v>
      </c>
      <c r="BB349" s="163" t="s">
        <v>50</v>
      </c>
      <c r="BC349" s="1055" t="s">
        <v>36</v>
      </c>
      <c r="BD349" s="1075" t="s">
        <v>36</v>
      </c>
      <c r="BE349" s="1075" t="s">
        <v>36</v>
      </c>
      <c r="BF349" s="1075" t="s">
        <v>36</v>
      </c>
      <c r="BG349" s="1095" t="s">
        <v>36</v>
      </c>
      <c r="BH349" s="1114" t="s">
        <v>36</v>
      </c>
      <c r="BI349" s="1075" t="s">
        <v>36</v>
      </c>
      <c r="BJ349" s="1075" t="s">
        <v>36</v>
      </c>
      <c r="BK349" s="1075" t="s">
        <v>36</v>
      </c>
      <c r="BL349" s="1095" t="s">
        <v>36</v>
      </c>
      <c r="BM349" s="1114" t="s">
        <v>36</v>
      </c>
      <c r="BN349" s="1075" t="s">
        <v>36</v>
      </c>
      <c r="BO349" s="1075" t="s">
        <v>36</v>
      </c>
      <c r="BP349" s="1075" t="s">
        <v>36</v>
      </c>
      <c r="BQ349" s="1095" t="s">
        <v>36</v>
      </c>
      <c r="BR349" s="1114" t="s">
        <v>36</v>
      </c>
      <c r="BS349" s="1075" t="s">
        <v>36</v>
      </c>
      <c r="BT349" s="1075" t="s">
        <v>36</v>
      </c>
      <c r="BU349" s="1075" t="s">
        <v>36</v>
      </c>
      <c r="BV349" s="1075" t="s">
        <v>36</v>
      </c>
      <c r="BW349" s="1075" t="s">
        <v>36</v>
      </c>
      <c r="BX349" s="1075" t="s">
        <v>36</v>
      </c>
      <c r="BY349" s="1132" t="s">
        <v>36</v>
      </c>
      <c r="BZ349" s="1132" t="s">
        <v>36</v>
      </c>
      <c r="CA349" s="2023"/>
      <c r="CB349" s="2023"/>
      <c r="CC349" s="2023"/>
      <c r="CD349" s="2023"/>
      <c r="CE349" s="2023"/>
      <c r="CF349" s="2023"/>
      <c r="CG349" s="2023"/>
      <c r="CH349" s="2023"/>
      <c r="CI349" s="2023"/>
      <c r="CJ349" s="2023"/>
      <c r="CK349" s="2023"/>
      <c r="CL349" s="2023"/>
      <c r="CM349" s="2023"/>
      <c r="CN349" s="2023"/>
      <c r="CO349" s="2023"/>
      <c r="CP349" s="2023"/>
      <c r="CQ349" s="2023"/>
      <c r="CR349" s="2023"/>
      <c r="CS349" s="2023"/>
      <c r="CT349" s="2023"/>
      <c r="CU349" s="2023"/>
      <c r="CV349" s="2023"/>
      <c r="CW349" s="2023"/>
      <c r="CX349" s="2023"/>
      <c r="CY349" s="2023"/>
      <c r="CZ349" s="2023"/>
    </row>
    <row r="350" s="413" customFormat="true" ht="15" customHeight="true" x14ac:dyDescent="0.2">
      <c r="B350" s="429"/>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354"/>
      <c r="BB350" s="163" t="s">
        <v>49</v>
      </c>
      <c r="BC350" s="1055" t="s">
        <v>36</v>
      </c>
      <c r="BD350" s="1075" t="s">
        <v>36</v>
      </c>
      <c r="BE350" s="1075" t="s">
        <v>36</v>
      </c>
      <c r="BF350" s="1075" t="s">
        <v>36</v>
      </c>
      <c r="BG350" s="1095" t="s">
        <v>36</v>
      </c>
      <c r="BH350" s="1114" t="s">
        <v>36</v>
      </c>
      <c r="BI350" s="1075" t="s">
        <v>36</v>
      </c>
      <c r="BJ350" s="1075" t="s">
        <v>36</v>
      </c>
      <c r="BK350" s="1075" t="s">
        <v>36</v>
      </c>
      <c r="BL350" s="1095" t="s">
        <v>36</v>
      </c>
      <c r="BM350" s="1114" t="s">
        <v>36</v>
      </c>
      <c r="BN350" s="1075" t="s">
        <v>36</v>
      </c>
      <c r="BO350" s="1075" t="s">
        <v>36</v>
      </c>
      <c r="BP350" s="1075" t="s">
        <v>36</v>
      </c>
      <c r="BQ350" s="1095" t="s">
        <v>36</v>
      </c>
      <c r="BR350" s="1114" t="s">
        <v>36</v>
      </c>
      <c r="BS350" s="1075" t="s">
        <v>36</v>
      </c>
      <c r="BT350" s="1075" t="s">
        <v>36</v>
      </c>
      <c r="BU350" s="1075" t="s">
        <v>36</v>
      </c>
      <c r="BV350" s="1075" t="s">
        <v>36</v>
      </c>
      <c r="BW350" s="1075" t="s">
        <v>36</v>
      </c>
      <c r="BX350" s="1075" t="s">
        <v>36</v>
      </c>
      <c r="BY350" s="1132" t="s">
        <v>36</v>
      </c>
      <c r="BZ350" s="1132" t="s">
        <v>36</v>
      </c>
      <c r="CA350" s="2023"/>
      <c r="CB350" s="2023"/>
      <c r="CC350" s="2023"/>
      <c r="CD350" s="2023"/>
      <c r="CE350" s="2023"/>
      <c r="CF350" s="2023"/>
      <c r="CG350" s="2023"/>
      <c r="CH350" s="2023"/>
      <c r="CI350" s="2023"/>
      <c r="CJ350" s="2023"/>
      <c r="CK350" s="2023"/>
      <c r="CL350" s="2023"/>
      <c r="CM350" s="2023"/>
      <c r="CN350" s="2023"/>
      <c r="CO350" s="2023"/>
      <c r="CP350" s="2023"/>
      <c r="CQ350" s="2023"/>
      <c r="CR350" s="2023"/>
      <c r="CS350" s="2023"/>
      <c r="CT350" s="2023"/>
      <c r="CU350" s="2023"/>
      <c r="CV350" s="2023"/>
      <c r="CW350" s="2023"/>
      <c r="CX350" s="2023"/>
      <c r="CY350" s="2023"/>
      <c r="CZ350" s="2023"/>
    </row>
    <row r="351" s="413" customFormat="true" ht="15" customHeight="true" x14ac:dyDescent="0.2">
      <c r="B351" s="429"/>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355" t="s">
        <v>143</v>
      </c>
      <c r="BB351" s="163" t="s">
        <v>50</v>
      </c>
      <c r="BC351" s="1055" t="s">
        <v>36</v>
      </c>
      <c r="BD351" s="1075" t="s">
        <v>36</v>
      </c>
      <c r="BE351" s="1075" t="s">
        <v>36</v>
      </c>
      <c r="BF351" s="1075" t="s">
        <v>36</v>
      </c>
      <c r="BG351" s="1095" t="s">
        <v>36</v>
      </c>
      <c r="BH351" s="1114" t="s">
        <v>36</v>
      </c>
      <c r="BI351" s="1075" t="s">
        <v>36</v>
      </c>
      <c r="BJ351" s="1075" t="s">
        <v>36</v>
      </c>
      <c r="BK351" s="1075" t="s">
        <v>36</v>
      </c>
      <c r="BL351" s="1095" t="s">
        <v>36</v>
      </c>
      <c r="BM351" s="1114" t="s">
        <v>36</v>
      </c>
      <c r="BN351" s="1075" t="s">
        <v>36</v>
      </c>
      <c r="BO351" s="1075" t="s">
        <v>36</v>
      </c>
      <c r="BP351" s="1075" t="s">
        <v>36</v>
      </c>
      <c r="BQ351" s="1095" t="s">
        <v>36</v>
      </c>
      <c r="BR351" s="1114" t="s">
        <v>36</v>
      </c>
      <c r="BS351" s="1075" t="s">
        <v>36</v>
      </c>
      <c r="BT351" s="1075" t="s">
        <v>36</v>
      </c>
      <c r="BU351" s="1075" t="s">
        <v>36</v>
      </c>
      <c r="BV351" s="1075" t="s">
        <v>36</v>
      </c>
      <c r="BW351" s="1075" t="s">
        <v>36</v>
      </c>
      <c r="BX351" s="1075" t="s">
        <v>36</v>
      </c>
      <c r="BY351" s="1132" t="s">
        <v>36</v>
      </c>
      <c r="BZ351" s="1132" t="s">
        <v>36</v>
      </c>
      <c r="CA351" s="2023"/>
      <c r="CB351" s="2023"/>
      <c r="CC351" s="2023"/>
      <c r="CD351" s="2023"/>
      <c r="CE351" s="2023"/>
      <c r="CF351" s="2023"/>
      <c r="CG351" s="2023"/>
      <c r="CH351" s="2023"/>
      <c r="CI351" s="2023"/>
      <c r="CJ351" s="2023"/>
      <c r="CK351" s="2023"/>
      <c r="CL351" s="2023"/>
      <c r="CM351" s="2023"/>
      <c r="CN351" s="2023"/>
      <c r="CO351" s="2023"/>
      <c r="CP351" s="2023"/>
      <c r="CQ351" s="2023"/>
      <c r="CR351" s="2023"/>
      <c r="CS351" s="2023"/>
      <c r="CT351" s="2023"/>
      <c r="CU351" s="2023"/>
      <c r="CV351" s="2023"/>
      <c r="CW351" s="2023"/>
      <c r="CX351" s="2023"/>
      <c r="CY351" s="2023"/>
      <c r="CZ351" s="2023"/>
    </row>
    <row r="352" s="413" customFormat="true" ht="15" customHeight="true" x14ac:dyDescent="0.2">
      <c r="B352" s="429"/>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354"/>
      <c r="BB352" s="163" t="s">
        <v>49</v>
      </c>
      <c r="BC352" s="1055" t="s">
        <v>36</v>
      </c>
      <c r="BD352" s="1075" t="s">
        <v>36</v>
      </c>
      <c r="BE352" s="1075" t="s">
        <v>36</v>
      </c>
      <c r="BF352" s="1075" t="s">
        <v>36</v>
      </c>
      <c r="BG352" s="1095" t="s">
        <v>36</v>
      </c>
      <c r="BH352" s="1114" t="s">
        <v>36</v>
      </c>
      <c r="BI352" s="1075" t="s">
        <v>36</v>
      </c>
      <c r="BJ352" s="1075" t="s">
        <v>36</v>
      </c>
      <c r="BK352" s="1075" t="s">
        <v>36</v>
      </c>
      <c r="BL352" s="1095" t="s">
        <v>36</v>
      </c>
      <c r="BM352" s="1114" t="s">
        <v>36</v>
      </c>
      <c r="BN352" s="1075" t="s">
        <v>36</v>
      </c>
      <c r="BO352" s="1075" t="s">
        <v>36</v>
      </c>
      <c r="BP352" s="1075" t="s">
        <v>36</v>
      </c>
      <c r="BQ352" s="1095" t="s">
        <v>36</v>
      </c>
      <c r="BR352" s="1114" t="s">
        <v>36</v>
      </c>
      <c r="BS352" s="1075" t="s">
        <v>36</v>
      </c>
      <c r="BT352" s="1075" t="s">
        <v>36</v>
      </c>
      <c r="BU352" s="1075" t="s">
        <v>36</v>
      </c>
      <c r="BV352" s="1075" t="s">
        <v>36</v>
      </c>
      <c r="BW352" s="1075" t="s">
        <v>36</v>
      </c>
      <c r="BX352" s="1075" t="s">
        <v>36</v>
      </c>
      <c r="BY352" s="1132" t="s">
        <v>36</v>
      </c>
      <c r="BZ352" s="1132" t="s">
        <v>36</v>
      </c>
      <c r="CA352" s="2023"/>
      <c r="CB352" s="2023"/>
      <c r="CC352" s="2023"/>
      <c r="CD352" s="2023"/>
      <c r="CE352" s="2023"/>
      <c r="CF352" s="2023"/>
      <c r="CG352" s="2023"/>
      <c r="CH352" s="2023"/>
      <c r="CI352" s="2023"/>
      <c r="CJ352" s="2023"/>
      <c r="CK352" s="2023"/>
      <c r="CL352" s="2023"/>
      <c r="CM352" s="2023"/>
      <c r="CN352" s="2023"/>
      <c r="CO352" s="2023"/>
      <c r="CP352" s="2023"/>
      <c r="CQ352" s="2023"/>
      <c r="CR352" s="2023"/>
      <c r="CS352" s="2023"/>
      <c r="CT352" s="2023"/>
      <c r="CU352" s="2023"/>
      <c r="CV352" s="2023"/>
      <c r="CW352" s="2023"/>
      <c r="CX352" s="2023"/>
      <c r="CY352" s="2023"/>
      <c r="CZ352" s="2023"/>
    </row>
    <row r="353" s="413" customFormat="true" ht="15" customHeight="true" x14ac:dyDescent="0.2">
      <c r="B353" s="429"/>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355" t="s">
        <v>138</v>
      </c>
      <c r="BB353" s="163" t="s">
        <v>50</v>
      </c>
      <c r="BC353" s="1055" t="s">
        <v>36</v>
      </c>
      <c r="BD353" s="1075" t="s">
        <v>36</v>
      </c>
      <c r="BE353" s="1075" t="s">
        <v>36</v>
      </c>
      <c r="BF353" s="1075" t="s">
        <v>36</v>
      </c>
      <c r="BG353" s="1095" t="s">
        <v>36</v>
      </c>
      <c r="BH353" s="1114" t="s">
        <v>36</v>
      </c>
      <c r="BI353" s="1075" t="s">
        <v>36</v>
      </c>
      <c r="BJ353" s="1075" t="s">
        <v>36</v>
      </c>
      <c r="BK353" s="1075" t="s">
        <v>36</v>
      </c>
      <c r="BL353" s="1095" t="s">
        <v>36</v>
      </c>
      <c r="BM353" s="1114" t="s">
        <v>36</v>
      </c>
      <c r="BN353" s="1075" t="s">
        <v>36</v>
      </c>
      <c r="BO353" s="1075" t="s">
        <v>36</v>
      </c>
      <c r="BP353" s="1075" t="s">
        <v>36</v>
      </c>
      <c r="BQ353" s="1095" t="s">
        <v>36</v>
      </c>
      <c r="BR353" s="1114" t="s">
        <v>36</v>
      </c>
      <c r="BS353" s="1075" t="s">
        <v>36</v>
      </c>
      <c r="BT353" s="1075" t="s">
        <v>36</v>
      </c>
      <c r="BU353" s="1075" t="s">
        <v>36</v>
      </c>
      <c r="BV353" s="1075" t="s">
        <v>36</v>
      </c>
      <c r="BW353" s="1075" t="s">
        <v>36</v>
      </c>
      <c r="BX353" s="1075" t="s">
        <v>36</v>
      </c>
      <c r="BY353" s="1132" t="s">
        <v>36</v>
      </c>
      <c r="BZ353" s="1132" t="s">
        <v>36</v>
      </c>
      <c r="CA353" s="2023"/>
      <c r="CB353" s="2023"/>
      <c r="CC353" s="2023"/>
      <c r="CD353" s="2023"/>
      <c r="CE353" s="2023"/>
      <c r="CF353" s="2023"/>
      <c r="CG353" s="2023"/>
      <c r="CH353" s="2023"/>
      <c r="CI353" s="2023"/>
      <c r="CJ353" s="2023"/>
      <c r="CK353" s="2023"/>
      <c r="CL353" s="2023"/>
      <c r="CM353" s="2023"/>
      <c r="CN353" s="2023"/>
      <c r="CO353" s="2023"/>
      <c r="CP353" s="2023"/>
      <c r="CQ353" s="2023"/>
      <c r="CR353" s="2023"/>
      <c r="CS353" s="2023"/>
      <c r="CT353" s="2023"/>
      <c r="CU353" s="2023"/>
      <c r="CV353" s="2023"/>
      <c r="CW353" s="2023"/>
      <c r="CX353" s="2023"/>
      <c r="CY353" s="2023"/>
      <c r="CZ353" s="2023"/>
    </row>
    <row r="354" s="413" customFormat="true" ht="15" customHeight="true" x14ac:dyDescent="0.2">
      <c r="B354" s="429"/>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356"/>
      <c r="BB354" s="164" t="s">
        <v>49</v>
      </c>
      <c r="BC354" s="1056" t="s">
        <v>36</v>
      </c>
      <c r="BD354" s="1076" t="s">
        <v>36</v>
      </c>
      <c r="BE354" s="1076" t="s">
        <v>36</v>
      </c>
      <c r="BF354" s="1076" t="s">
        <v>36</v>
      </c>
      <c r="BG354" s="1096" t="s">
        <v>36</v>
      </c>
      <c r="BH354" s="1115" t="s">
        <v>36</v>
      </c>
      <c r="BI354" s="1076" t="s">
        <v>36</v>
      </c>
      <c r="BJ354" s="1076" t="s">
        <v>36</v>
      </c>
      <c r="BK354" s="1076" t="s">
        <v>36</v>
      </c>
      <c r="BL354" s="1096" t="s">
        <v>36</v>
      </c>
      <c r="BM354" s="1115" t="s">
        <v>36</v>
      </c>
      <c r="BN354" s="1076" t="s">
        <v>36</v>
      </c>
      <c r="BO354" s="1076" t="s">
        <v>36</v>
      </c>
      <c r="BP354" s="1076" t="s">
        <v>36</v>
      </c>
      <c r="BQ354" s="1096" t="s">
        <v>36</v>
      </c>
      <c r="BR354" s="1115" t="s">
        <v>36</v>
      </c>
      <c r="BS354" s="1076" t="s">
        <v>36</v>
      </c>
      <c r="BT354" s="1076" t="s">
        <v>36</v>
      </c>
      <c r="BU354" s="1076" t="s">
        <v>36</v>
      </c>
      <c r="BV354" s="1076" t="s">
        <v>36</v>
      </c>
      <c r="BW354" s="1076" t="s">
        <v>36</v>
      </c>
      <c r="BX354" s="1076" t="s">
        <v>36</v>
      </c>
      <c r="BY354" s="1133" t="s">
        <v>36</v>
      </c>
      <c r="BZ354" s="1133" t="s">
        <v>36</v>
      </c>
      <c r="CA354" s="2025"/>
      <c r="CB354" s="2025"/>
      <c r="CC354" s="2025"/>
      <c r="CD354" s="2025"/>
      <c r="CE354" s="2025"/>
      <c r="CF354" s="2025"/>
      <c r="CG354" s="2025"/>
      <c r="CH354" s="2025"/>
      <c r="CI354" s="2025"/>
      <c r="CJ354" s="2025"/>
      <c r="CK354" s="2025"/>
      <c r="CL354" s="2025"/>
      <c r="CM354" s="2025"/>
      <c r="CN354" s="2025"/>
      <c r="CO354" s="2025"/>
      <c r="CP354" s="2025"/>
      <c r="CQ354" s="2025"/>
      <c r="CR354" s="2025"/>
      <c r="CS354" s="2025"/>
      <c r="CT354" s="2025"/>
      <c r="CU354" s="2025"/>
      <c r="CV354" s="2025"/>
      <c r="CW354" s="2025"/>
      <c r="CX354" s="2025"/>
      <c r="CY354" s="2025"/>
      <c r="CZ354" s="2025"/>
    </row>
    <row r="355" s="413" customFormat="true" ht="15" customHeight="true" x14ac:dyDescent="0.2">
      <c r="B355" s="429"/>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13" customFormat="true" ht="15" customHeight="true" x14ac:dyDescent="0.2">
      <c r="B356" s="429"/>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13" customFormat="true" ht="15" customHeight="true" x14ac:dyDescent="0.2">
      <c r="B390" s="429"/>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13" customFormat="true" ht="15" customHeight="true" x14ac:dyDescent="0.2">
      <c r="B391" s="429"/>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13" customFormat="true" ht="15" customHeight="true" x14ac:dyDescent="0.2">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13" customFormat="true" ht="15" customHeight="true" x14ac:dyDescent="0.2">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13" customFormat="true" ht="15" customHeight="true" x14ac:dyDescent="0.2">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13" customFormat="true" ht="15" customHeight="true" x14ac:dyDescent="0.2">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13" customFormat="true" ht="15" customHeight="true" x14ac:dyDescent="0.2">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13" customFormat="true" ht="15" customHeight="true" x14ac:dyDescent="0.2">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13" customFormat="true" ht="15" customHeight="true" x14ac:dyDescent="0.2">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6" customFormat="true" ht="15" customHeight="true" x14ac:dyDescent="0.25">
      <c r="A399" s="136"/>
      <c r="B399" s="136"/>
      <c r="C399" s="2223" t="s">
        <v>129</v>
      </c>
      <c r="D399" s="2224"/>
      <c r="E399" s="2224"/>
      <c r="F399" s="2224"/>
      <c r="G399" s="136"/>
      <c r="H399" s="2225" t="s">
        <v>130</v>
      </c>
      <c r="I399" s="2226"/>
      <c r="J399" s="2226"/>
      <c r="K399" s="2226"/>
      <c r="M399" s="2225" t="s">
        <v>131</v>
      </c>
      <c r="N399" s="2226"/>
      <c r="O399" s="2226"/>
      <c r="P399" s="222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247" t="s">
        <v>188</v>
      </c>
      <c r="D400" s="2228"/>
      <c r="E400" s="2228"/>
      <c r="F400" s="387"/>
      <c r="G400" s="387"/>
      <c r="H400" s="2248" t="s">
        <v>188</v>
      </c>
      <c r="I400" s="2248"/>
      <c r="J400" s="2248"/>
      <c r="K400" s="387"/>
      <c r="L400" s="387"/>
      <c r="M400" s="2248" t="s">
        <v>188</v>
      </c>
      <c r="N400" s="2248"/>
      <c r="O400" s="2248"/>
      <c r="P400" s="387"/>
      <c r="Q400" s="387"/>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6"/>
      <c r="BB400" s="136"/>
      <c r="BC400" s="406"/>
      <c r="BD400" s="406"/>
      <c r="BE400" s="406"/>
      <c r="BF400" s="406"/>
      <c r="BG400" s="406"/>
      <c r="BH400" s="406"/>
      <c r="BI400" s="406"/>
      <c r="BJ400" s="406"/>
      <c r="BK400" s="406"/>
      <c r="BL400" s="406"/>
      <c r="BM400" s="406"/>
      <c r="BN400" s="406"/>
      <c r="BO400" s="406"/>
      <c r="BP400" s="406"/>
      <c r="BQ400" s="406"/>
      <c r="BR400" s="406"/>
      <c r="BS400" s="406"/>
      <c r="BT400" s="406"/>
      <c r="BU400" s="406"/>
      <c r="BV400" s="406"/>
      <c r="BW400" s="406"/>
      <c r="BX400" s="406"/>
      <c r="BY400" s="40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247"/>
      <c r="D401" s="2228"/>
      <c r="E401" s="423" t="s">
        <v>189</v>
      </c>
      <c r="F401" s="387"/>
      <c r="G401" s="387"/>
      <c r="H401" s="2248"/>
      <c r="I401" s="2248"/>
      <c r="J401" s="424" t="s">
        <v>189</v>
      </c>
      <c r="K401" s="387"/>
      <c r="L401" s="387"/>
      <c r="M401" s="2248"/>
      <c r="N401" s="2248"/>
      <c r="O401" s="425" t="s">
        <v>189</v>
      </c>
      <c r="P401" s="387"/>
      <c r="Q401" s="387"/>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6"/>
      <c r="BB401" s="136"/>
      <c r="BC401" s="406"/>
      <c r="BD401" s="406"/>
      <c r="BE401" s="406"/>
      <c r="BF401" s="406"/>
      <c r="BG401" s="406"/>
      <c r="BH401" s="406"/>
      <c r="BI401" s="406"/>
      <c r="BJ401" s="406"/>
      <c r="BK401" s="406"/>
      <c r="BL401" s="406"/>
      <c r="BM401" s="406"/>
      <c r="BN401" s="406"/>
      <c r="BO401" s="406"/>
      <c r="BP401" s="406"/>
      <c r="BQ401" s="406"/>
      <c r="BR401" s="406"/>
      <c r="BS401" s="406"/>
      <c r="BT401" s="406"/>
      <c r="BU401" s="406"/>
      <c r="BV401" s="406"/>
      <c r="BW401" s="406"/>
      <c r="BX401" s="406"/>
      <c r="BY401" s="40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227" t="s">
        <v>135</v>
      </c>
      <c r="C402" s="2228"/>
      <c r="D402" s="2228"/>
      <c r="E402" s="426" t="s">
        <v>190</v>
      </c>
      <c r="F402" s="387"/>
      <c r="G402" s="387"/>
      <c r="H402" s="2248"/>
      <c r="I402" s="2248"/>
      <c r="J402" s="427" t="s">
        <v>190</v>
      </c>
      <c r="K402" s="387"/>
      <c r="L402" s="387"/>
      <c r="M402" s="2248"/>
      <c r="N402" s="2248"/>
      <c r="O402" s="428" t="s">
        <v>190</v>
      </c>
      <c r="P402" s="387"/>
      <c r="Q402" s="387"/>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6"/>
      <c r="BB402" s="136"/>
      <c r="BC402" s="406"/>
      <c r="BD402" s="406"/>
      <c r="BE402" s="406"/>
      <c r="BF402" s="406"/>
      <c r="BG402" s="406"/>
      <c r="BH402" s="406"/>
      <c r="BI402" s="406"/>
      <c r="BJ402" s="406"/>
      <c r="BK402" s="406"/>
      <c r="BL402" s="406"/>
      <c r="BM402" s="406"/>
      <c r="BN402" s="406"/>
      <c r="BO402" s="406"/>
      <c r="BP402" s="406"/>
      <c r="BQ402" s="406"/>
      <c r="BR402" s="406"/>
      <c r="BS402" s="406"/>
      <c r="BT402" s="406"/>
      <c r="BU402" s="406"/>
      <c r="BV402" s="406"/>
      <c r="BW402" s="406"/>
      <c r="BX402" s="406"/>
      <c r="BY402" s="40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228"/>
      <c r="C403" s="2210" t="s">
        <v>313</v>
      </c>
      <c r="D403" s="2209"/>
      <c r="E403" s="511">
        <v>0.6662218008725973</v>
      </c>
      <c r="F403" s="468"/>
      <c r="G403" s="468"/>
      <c r="H403" s="2209" t="s">
        <v>314</v>
      </c>
      <c r="I403" s="2209"/>
      <c r="J403" s="512">
        <v>0.59712673804305516</v>
      </c>
      <c r="K403" s="468"/>
      <c r="L403" s="468"/>
      <c r="M403" s="2209" t="s">
        <v>315</v>
      </c>
      <c r="N403" s="2209"/>
      <c r="O403" s="513">
        <v>-0.79755864393268272</v>
      </c>
      <c r="P403" s="468"/>
      <c r="Q403" s="468"/>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228"/>
      <c r="C404" s="2210" t="s">
        <v>316</v>
      </c>
      <c r="D404" s="2209"/>
      <c r="E404" s="514">
        <v>0.62412690233969259</v>
      </c>
      <c r="F404" s="468"/>
      <c r="G404" s="468"/>
      <c r="H404" s="2209" t="s">
        <v>313</v>
      </c>
      <c r="I404" s="2209"/>
      <c r="J404" s="515">
        <v>0.57378169701261694</v>
      </c>
      <c r="K404" s="468"/>
      <c r="L404" s="468"/>
      <c r="M404" s="2209" t="s">
        <v>317</v>
      </c>
      <c r="N404" s="2209"/>
      <c r="O404" s="516">
        <v>0.76322782532686395</v>
      </c>
      <c r="P404" s="468"/>
      <c r="Q404" s="468"/>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228"/>
      <c r="C405" s="2210" t="s">
        <v>318</v>
      </c>
      <c r="D405" s="2209"/>
      <c r="E405" s="514">
        <v>0.61571846057618351</v>
      </c>
      <c r="F405" s="468"/>
      <c r="G405" s="468"/>
      <c r="H405" s="2209" t="s">
        <v>315</v>
      </c>
      <c r="I405" s="2209"/>
      <c r="J405" s="515">
        <v>0.56689915625584963</v>
      </c>
      <c r="K405" s="468"/>
      <c r="L405" s="468"/>
      <c r="M405" s="2209" t="s">
        <v>314</v>
      </c>
      <c r="N405" s="2209"/>
      <c r="O405" s="516">
        <v>-0.7162708917311178</v>
      </c>
      <c r="P405" s="468"/>
      <c r="Q405" s="468"/>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228"/>
      <c r="C406" s="2210" t="s">
        <v>319</v>
      </c>
      <c r="D406" s="2209"/>
      <c r="E406" s="514">
        <v>0.57899770295827413</v>
      </c>
      <c r="F406" s="468"/>
      <c r="G406" s="468"/>
      <c r="H406" s="2209" t="s">
        <v>316</v>
      </c>
      <c r="I406" s="2209"/>
      <c r="J406" s="515">
        <v>0.55574702675110488</v>
      </c>
      <c r="K406" s="468"/>
      <c r="L406" s="468"/>
      <c r="M406" s="2209" t="s">
        <v>320</v>
      </c>
      <c r="N406" s="2209"/>
      <c r="O406" s="516">
        <v>-0.478782079105875</v>
      </c>
      <c r="P406" s="468"/>
      <c r="Q406" s="468"/>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228"/>
      <c r="C407" s="2210" t="s">
        <v>321</v>
      </c>
      <c r="D407" s="2209"/>
      <c r="E407" s="514">
        <v>0.56331402101241634</v>
      </c>
      <c r="F407" s="468"/>
      <c r="G407" s="468"/>
      <c r="H407" s="2209" t="s">
        <v>317</v>
      </c>
      <c r="I407" s="2209"/>
      <c r="J407" s="515">
        <v>-0.54193656975223947</v>
      </c>
      <c r="K407" s="468"/>
      <c r="L407" s="468"/>
      <c r="M407" s="2209" t="s">
        <v>322</v>
      </c>
      <c r="N407" s="2209"/>
      <c r="O407" s="516">
        <v>0.46849874220542453</v>
      </c>
      <c r="P407" s="468"/>
      <c r="Q407" s="468"/>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228"/>
      <c r="C408" s="2210" t="s">
        <v>323</v>
      </c>
      <c r="D408" s="2209"/>
      <c r="E408" s="514">
        <v>0.44774238864946025</v>
      </c>
      <c r="F408" s="468"/>
      <c r="G408" s="468"/>
      <c r="H408" s="2209" t="s">
        <v>319</v>
      </c>
      <c r="I408" s="2209"/>
      <c r="J408" s="515">
        <v>0.52893336672708369</v>
      </c>
      <c r="K408" s="468"/>
      <c r="L408" s="468"/>
      <c r="M408" s="2209" t="s">
        <v>324</v>
      </c>
      <c r="N408" s="2209"/>
      <c r="O408" s="516">
        <v>0.42226979057341063</v>
      </c>
      <c r="P408" s="468"/>
      <c r="Q408" s="468"/>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228"/>
      <c r="C409" s="2210" t="s">
        <v>325</v>
      </c>
      <c r="D409" s="2209"/>
      <c r="E409" s="514">
        <v>0.43716008080885266</v>
      </c>
      <c r="F409" s="468"/>
      <c r="G409" s="468"/>
      <c r="H409" s="2209" t="s">
        <v>318</v>
      </c>
      <c r="I409" s="2209"/>
      <c r="J409" s="515">
        <v>0.50483823564006214</v>
      </c>
      <c r="K409" s="468"/>
      <c r="L409" s="468"/>
      <c r="M409" s="2209" t="s">
        <v>326</v>
      </c>
      <c r="N409" s="2209"/>
      <c r="O409" s="516">
        <v>0.38674316652009311</v>
      </c>
      <c r="P409" s="468"/>
      <c r="Q409" s="468"/>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228"/>
      <c r="C410" s="2210" t="s">
        <v>324</v>
      </c>
      <c r="D410" s="2209"/>
      <c r="E410" s="514">
        <v>0.43268351037919689</v>
      </c>
      <c r="F410" s="468"/>
      <c r="G410" s="468"/>
      <c r="H410" s="2209" t="s">
        <v>321</v>
      </c>
      <c r="I410" s="2209"/>
      <c r="J410" s="515">
        <v>0.49468956243096396</v>
      </c>
      <c r="K410" s="468"/>
      <c r="L410" s="468"/>
      <c r="M410" s="2209" t="s">
        <v>327</v>
      </c>
      <c r="N410" s="2209"/>
      <c r="O410" s="516">
        <v>-0.37901566326994529</v>
      </c>
      <c r="P410" s="468"/>
      <c r="Q410" s="468"/>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228"/>
      <c r="C411" s="2210" t="s">
        <v>328</v>
      </c>
      <c r="D411" s="2209"/>
      <c r="E411" s="514">
        <v>0.42888809481540879</v>
      </c>
      <c r="F411" s="468"/>
      <c r="G411" s="468"/>
      <c r="H411" s="2209" t="s">
        <v>323</v>
      </c>
      <c r="I411" s="2209"/>
      <c r="J411" s="515">
        <v>0.39646389252464809</v>
      </c>
      <c r="K411" s="468"/>
      <c r="L411" s="468"/>
      <c r="M411" s="2209" t="s">
        <v>313</v>
      </c>
      <c r="N411" s="2209"/>
      <c r="O411" s="516">
        <v>0.29765748185838103</v>
      </c>
      <c r="P411" s="468"/>
      <c r="Q411" s="468"/>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228"/>
      <c r="C412" s="2210" t="s">
        <v>329</v>
      </c>
      <c r="D412" s="2209"/>
      <c r="E412" s="514">
        <v>0.36959739087440285</v>
      </c>
      <c r="F412" s="468"/>
      <c r="G412" s="468"/>
      <c r="H412" s="2209" t="s">
        <v>328</v>
      </c>
      <c r="I412" s="2209"/>
      <c r="J412" s="515">
        <v>0.35154616709787745</v>
      </c>
      <c r="K412" s="468"/>
      <c r="L412" s="468"/>
      <c r="M412" s="2209" t="s">
        <v>319</v>
      </c>
      <c r="N412" s="2209"/>
      <c r="O412" s="516">
        <v>0.28976668904440378</v>
      </c>
      <c r="P412" s="468"/>
      <c r="Q412" s="468"/>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228"/>
      <c r="C413" s="2210" t="s">
        <v>330</v>
      </c>
      <c r="D413" s="2209"/>
      <c r="E413" s="514">
        <v>0.32184511494716184</v>
      </c>
      <c r="F413" s="468"/>
      <c r="G413" s="468"/>
      <c r="H413" s="2209" t="s">
        <v>330</v>
      </c>
      <c r="I413" s="2209"/>
      <c r="J413" s="515">
        <v>0.34752358188887306</v>
      </c>
      <c r="K413" s="468"/>
      <c r="L413" s="468"/>
      <c r="M413" s="2209" t="s">
        <v>329</v>
      </c>
      <c r="N413" s="2209"/>
      <c r="O413" s="516">
        <v>0.27896622993914355</v>
      </c>
      <c r="P413" s="468"/>
      <c r="Q413" s="468"/>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228"/>
      <c r="C414" s="2210" t="s">
        <v>331</v>
      </c>
      <c r="D414" s="2209"/>
      <c r="E414" s="514">
        <v>0.26296915253980102</v>
      </c>
      <c r="F414" s="468"/>
      <c r="G414" s="468"/>
      <c r="H414" s="2209" t="s">
        <v>329</v>
      </c>
      <c r="I414" s="2209"/>
      <c r="J414" s="515">
        <v>0.327127448558443</v>
      </c>
      <c r="K414" s="468"/>
      <c r="L414" s="468"/>
      <c r="M414" s="2209" t="s">
        <v>318</v>
      </c>
      <c r="N414" s="2209"/>
      <c r="O414" s="516">
        <v>0.25614859496317444</v>
      </c>
      <c r="P414" s="468"/>
      <c r="Q414" s="468"/>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228"/>
      <c r="C415" s="2210" t="s">
        <v>332</v>
      </c>
      <c r="D415" s="2209"/>
      <c r="E415" s="514">
        <v>0.22462392212556956</v>
      </c>
      <c r="F415" s="468"/>
      <c r="G415" s="468"/>
      <c r="H415" s="2209" t="s">
        <v>325</v>
      </c>
      <c r="I415" s="2209"/>
      <c r="J415" s="515">
        <v>0.29298570758522824</v>
      </c>
      <c r="K415" s="468"/>
      <c r="L415" s="468"/>
      <c r="M415" s="2209" t="s">
        <v>333</v>
      </c>
      <c r="N415" s="2209"/>
      <c r="O415" s="516">
        <v>0.18650705759665415</v>
      </c>
      <c r="P415" s="468"/>
      <c r="Q415" s="468"/>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228"/>
      <c r="C416" s="2210" t="s">
        <v>320</v>
      </c>
      <c r="D416" s="2209"/>
      <c r="E416" s="514">
        <v>-0.21592133841091604</v>
      </c>
      <c r="F416" s="468"/>
      <c r="G416" s="468"/>
      <c r="H416" s="2209" t="s">
        <v>322</v>
      </c>
      <c r="I416" s="2209"/>
      <c r="J416" s="515">
        <v>-0.27609779369238557</v>
      </c>
      <c r="K416" s="468"/>
      <c r="L416" s="468"/>
      <c r="M416" s="2209" t="s">
        <v>331</v>
      </c>
      <c r="N416" s="2209"/>
      <c r="O416" s="516">
        <v>0.17861602828243894</v>
      </c>
      <c r="P416" s="468"/>
      <c r="Q416" s="468"/>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228"/>
      <c r="C417" s="2210" t="s">
        <v>334</v>
      </c>
      <c r="D417" s="2209"/>
      <c r="E417" s="514">
        <v>0.19553893862201671</v>
      </c>
      <c r="F417" s="468"/>
      <c r="G417" s="468"/>
      <c r="H417" s="2209" t="s">
        <v>324</v>
      </c>
      <c r="I417" s="2209"/>
      <c r="J417" s="515">
        <v>0.26870008730138067</v>
      </c>
      <c r="K417" s="468"/>
      <c r="L417" s="468"/>
      <c r="M417" s="2209" t="s">
        <v>316</v>
      </c>
      <c r="N417" s="2209"/>
      <c r="O417" s="516">
        <v>0.14113004961361467</v>
      </c>
      <c r="P417" s="468"/>
      <c r="Q417" s="468"/>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228"/>
      <c r="C418" s="2210" t="s">
        <v>326</v>
      </c>
      <c r="D418" s="2209"/>
      <c r="E418" s="514">
        <v>0.11999575129381904</v>
      </c>
      <c r="F418" s="468"/>
      <c r="G418" s="468"/>
      <c r="H418" s="2209" t="s">
        <v>331</v>
      </c>
      <c r="I418" s="2209"/>
      <c r="J418" s="515">
        <v>0.2413817880419144</v>
      </c>
      <c r="K418" s="468"/>
      <c r="L418" s="468"/>
      <c r="M418" s="2209" t="s">
        <v>321</v>
      </c>
      <c r="N418" s="2209"/>
      <c r="O418" s="516">
        <v>0.13702961532747923</v>
      </c>
      <c r="P418" s="468"/>
      <c r="Q418" s="468"/>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228"/>
      <c r="C419" s="2210" t="s">
        <v>327</v>
      </c>
      <c r="D419" s="2209"/>
      <c r="E419" s="514">
        <v>-0.10637707128113758</v>
      </c>
      <c r="F419" s="468"/>
      <c r="G419" s="468"/>
      <c r="H419" s="2209" t="s">
        <v>332</v>
      </c>
      <c r="I419" s="2209"/>
      <c r="J419" s="515">
        <v>0.20406213188696637</v>
      </c>
      <c r="K419" s="468"/>
      <c r="L419" s="468"/>
      <c r="M419" s="2209" t="s">
        <v>323</v>
      </c>
      <c r="N419" s="2209"/>
      <c r="O419" s="516">
        <v>9.3547147419219198E-2</v>
      </c>
      <c r="P419" s="468"/>
      <c r="Q419" s="468"/>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228"/>
      <c r="C420" s="2210" t="s">
        <v>335</v>
      </c>
      <c r="D420" s="2209"/>
      <c r="E420" s="514">
        <v>0.10362980480263445</v>
      </c>
      <c r="F420" s="468"/>
      <c r="G420" s="468"/>
      <c r="H420" s="2209" t="s">
        <v>334</v>
      </c>
      <c r="I420" s="2209"/>
      <c r="J420" s="515">
        <v>0.15917642783659033</v>
      </c>
      <c r="K420" s="468"/>
      <c r="L420" s="468"/>
      <c r="M420" s="2209" t="s">
        <v>325</v>
      </c>
      <c r="N420" s="2209"/>
      <c r="O420" s="516">
        <v>8.9199525916600422E-2</v>
      </c>
      <c r="P420" s="468"/>
      <c r="Q420" s="468"/>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228"/>
      <c r="C421" s="2210" t="s">
        <v>336</v>
      </c>
      <c r="D421" s="2209"/>
      <c r="E421" s="514">
        <v>8.8002200300415459E-2</v>
      </c>
      <c r="F421" s="468"/>
      <c r="G421" s="468"/>
      <c r="H421" s="2209" t="s">
        <v>336</v>
      </c>
      <c r="I421" s="2209"/>
      <c r="J421" s="515">
        <v>0.12671778783588722</v>
      </c>
      <c r="K421" s="468"/>
      <c r="L421" s="468"/>
      <c r="M421" s="2209" t="s">
        <v>337</v>
      </c>
      <c r="N421" s="2209"/>
      <c r="O421" s="516">
        <v>8.5875795220097195E-2</v>
      </c>
      <c r="P421" s="468"/>
      <c r="Q421" s="468"/>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228"/>
      <c r="C422" s="2210" t="s">
        <v>338</v>
      </c>
      <c r="D422" s="2209"/>
      <c r="E422" s="514">
        <v>7.8686865279167781E-2</v>
      </c>
      <c r="F422" s="468"/>
      <c r="G422" s="468"/>
      <c r="H422" s="2209" t="s">
        <v>335</v>
      </c>
      <c r="I422" s="2209"/>
      <c r="J422" s="515">
        <v>8.458589924347093E-2</v>
      </c>
      <c r="K422" s="468"/>
      <c r="L422" s="468"/>
      <c r="M422" s="2209" t="s">
        <v>336</v>
      </c>
      <c r="N422" s="2209"/>
      <c r="O422" s="516">
        <v>-6.379531551932198E-2</v>
      </c>
      <c r="P422" s="468"/>
      <c r="Q422" s="468"/>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228"/>
      <c r="C423" s="2210" t="s">
        <v>333</v>
      </c>
      <c r="D423" s="2209"/>
      <c r="E423" s="514">
        <v>-7.3976940624443349E-2</v>
      </c>
      <c r="F423" s="468"/>
      <c r="G423" s="468"/>
      <c r="H423" s="2209" t="s">
        <v>338</v>
      </c>
      <c r="I423" s="2209"/>
      <c r="J423" s="515">
        <v>8.18870993662697E-2</v>
      </c>
      <c r="K423" s="468"/>
      <c r="L423" s="468"/>
      <c r="M423" s="2209" t="s">
        <v>339</v>
      </c>
      <c r="N423" s="2209"/>
      <c r="O423" s="516">
        <v>-6.0680649777911537E-2</v>
      </c>
      <c r="P423" s="468"/>
      <c r="Q423" s="468"/>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228"/>
      <c r="C424" s="2210" t="s">
        <v>339</v>
      </c>
      <c r="D424" s="2209"/>
      <c r="E424" s="514">
        <v>-6.5647186312916384E-2</v>
      </c>
      <c r="F424" s="468"/>
      <c r="G424" s="468"/>
      <c r="H424" s="2209" t="s">
        <v>340</v>
      </c>
      <c r="I424" s="2209"/>
      <c r="J424" s="515">
        <v>7.2059220400566656E-2</v>
      </c>
      <c r="K424" s="468"/>
      <c r="L424" s="468"/>
      <c r="M424" s="2209" t="s">
        <v>338</v>
      </c>
      <c r="N424" s="2209"/>
      <c r="O424" s="516">
        <v>5.682671540642633E-2</v>
      </c>
      <c r="P424" s="468"/>
      <c r="Q424" s="468"/>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228"/>
      <c r="C425" s="2210" t="s">
        <v>317</v>
      </c>
      <c r="D425" s="2209"/>
      <c r="E425" s="514">
        <v>6.260430785332359E-2</v>
      </c>
      <c r="F425" s="468"/>
      <c r="G425" s="468"/>
      <c r="H425" s="2209" t="s">
        <v>327</v>
      </c>
      <c r="I425" s="2209"/>
      <c r="J425" s="515">
        <v>6.8828804183707418E-2</v>
      </c>
      <c r="K425" s="468"/>
      <c r="L425" s="468"/>
      <c r="M425" s="2209" t="s">
        <v>340</v>
      </c>
      <c r="N425" s="2209"/>
      <c r="O425" s="516">
        <v>-3.6642054626961962E-2</v>
      </c>
      <c r="P425" s="468"/>
      <c r="Q425" s="468"/>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228"/>
      <c r="C426" s="2210" t="s">
        <v>337</v>
      </c>
      <c r="D426" s="2209"/>
      <c r="E426" s="514">
        <v>6.0023600340143993E-2</v>
      </c>
      <c r="F426" s="468"/>
      <c r="G426" s="468"/>
      <c r="H426" s="2209" t="s">
        <v>326</v>
      </c>
      <c r="I426" s="2209"/>
      <c r="J426" s="515">
        <v>-5.9255920923350539E-2</v>
      </c>
      <c r="K426" s="468"/>
      <c r="L426" s="468"/>
      <c r="M426" s="2209" t="s">
        <v>328</v>
      </c>
      <c r="N426" s="2209"/>
      <c r="O426" s="517">
        <v>-2.1809333603567738E-2</v>
      </c>
      <c r="P426" s="468"/>
      <c r="Q426" s="468"/>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228"/>
      <c r="C427" s="2210" t="s">
        <v>340</v>
      </c>
      <c r="D427" s="2209"/>
      <c r="E427" s="514">
        <v>3.0653376874922745E-2</v>
      </c>
      <c r="F427" s="468"/>
      <c r="G427" s="468"/>
      <c r="H427" s="2209" t="s">
        <v>337</v>
      </c>
      <c r="I427" s="2209"/>
      <c r="J427" s="515">
        <v>5.8642416336666676E-2</v>
      </c>
      <c r="K427" s="468"/>
      <c r="L427" s="468"/>
      <c r="M427" s="2209"/>
      <c r="N427" s="2209"/>
      <c r="O427" s="468"/>
      <c r="P427" s="468"/>
      <c r="Q427" s="468"/>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228"/>
      <c r="C428" s="2210" t="s">
        <v>322</v>
      </c>
      <c r="D428" s="2209"/>
      <c r="E428" s="514">
        <v>2.9230029191633044E-2</v>
      </c>
      <c r="F428" s="468"/>
      <c r="G428" s="468"/>
      <c r="H428" s="2209" t="s">
        <v>333</v>
      </c>
      <c r="I428" s="2209"/>
      <c r="J428" s="515">
        <v>-4.8697247023032263E-2</v>
      </c>
      <c r="K428" s="468"/>
      <c r="L428" s="468"/>
      <c r="M428" s="2209"/>
      <c r="N428" s="2209"/>
      <c r="O428" s="468"/>
      <c r="P428" s="468"/>
      <c r="Q428" s="468"/>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228"/>
      <c r="C429" s="2210" t="s">
        <v>315</v>
      </c>
      <c r="D429" s="2209"/>
      <c r="E429" s="518">
        <v>-1.7018067536197525E-2</v>
      </c>
      <c r="F429" s="468"/>
      <c r="G429" s="468"/>
      <c r="H429" s="2209" t="s">
        <v>320</v>
      </c>
      <c r="I429" s="2209"/>
      <c r="J429" s="515">
        <v>3.2350916697573749E-2</v>
      </c>
      <c r="K429" s="468"/>
      <c r="L429" s="468"/>
      <c r="M429" s="2209"/>
      <c r="N429" s="2209"/>
      <c r="O429" s="468"/>
      <c r="P429" s="468"/>
      <c r="Q429" s="468"/>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228"/>
      <c r="C430" s="2210"/>
      <c r="D430" s="2209"/>
      <c r="E430" s="468"/>
      <c r="F430" s="468"/>
      <c r="G430" s="468"/>
      <c r="H430" s="2209" t="s">
        <v>339</v>
      </c>
      <c r="I430" s="2209"/>
      <c r="J430" s="519">
        <v>-1.6494733103721435E-2</v>
      </c>
      <c r="K430" s="468"/>
      <c r="L430" s="468"/>
      <c r="M430" s="2209" t="s">
        <v>279</v>
      </c>
      <c r="N430" s="2209"/>
      <c r="O430" s="2209"/>
      <c r="P430" s="468"/>
      <c r="Q430" s="468"/>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228"/>
      <c r="C431" s="2210"/>
      <c r="D431" s="2209"/>
      <c r="E431" s="468"/>
      <c r="F431" s="468"/>
      <c r="G431" s="468"/>
      <c r="H431" s="2209"/>
      <c r="I431" s="2209"/>
      <c r="J431" s="468"/>
      <c r="K431" s="468"/>
      <c r="L431" s="468"/>
      <c r="M431" s="2209"/>
      <c r="N431" s="2209"/>
      <c r="O431" s="496" t="s">
        <v>280</v>
      </c>
      <c r="P431" s="468"/>
      <c r="Q431" s="468"/>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228"/>
      <c r="C432" s="2210"/>
      <c r="D432" s="2209"/>
      <c r="E432" s="468"/>
      <c r="F432" s="468"/>
      <c r="G432" s="468"/>
      <c r="H432" s="2209"/>
      <c r="I432" s="2209"/>
      <c r="J432" s="468"/>
      <c r="K432" s="468"/>
      <c r="L432" s="468"/>
      <c r="M432" s="2209" t="s">
        <v>327</v>
      </c>
      <c r="N432" s="2209"/>
      <c r="O432" s="513">
        <v>0.14365287300395654</v>
      </c>
      <c r="P432" s="468"/>
      <c r="Q432" s="468"/>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228"/>
      <c r="C433" s="2210" t="s">
        <v>279</v>
      </c>
      <c r="D433" s="2209"/>
      <c r="E433" s="2209"/>
      <c r="F433" s="468"/>
      <c r="G433" s="468"/>
      <c r="H433" s="2209"/>
      <c r="I433" s="2209"/>
      <c r="J433" s="468"/>
      <c r="K433" s="468"/>
      <c r="L433" s="468"/>
      <c r="M433" s="2209" t="s">
        <v>326</v>
      </c>
      <c r="N433" s="2209"/>
      <c r="O433" s="516">
        <v>0.14957027684998847</v>
      </c>
      <c r="P433" s="468"/>
      <c r="Q433" s="468"/>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228"/>
      <c r="C434" s="2210"/>
      <c r="D434" s="2209"/>
      <c r="E434" s="497" t="s">
        <v>280</v>
      </c>
      <c r="F434" s="468"/>
      <c r="G434" s="468"/>
      <c r="H434" s="2209" t="s">
        <v>279</v>
      </c>
      <c r="I434" s="2209"/>
      <c r="J434" s="2209"/>
      <c r="K434" s="468"/>
      <c r="L434" s="468"/>
      <c r="M434" s="2209" t="s">
        <v>315</v>
      </c>
      <c r="N434" s="2209"/>
      <c r="O434" s="516">
        <v>0.63609979051173982</v>
      </c>
      <c r="P434" s="468"/>
      <c r="Q434" s="468"/>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228"/>
      <c r="C435" s="2210" t="s">
        <v>327</v>
      </c>
      <c r="D435" s="2209"/>
      <c r="E435" s="511">
        <v>1.1316081294352225E-2</v>
      </c>
      <c r="F435" s="468"/>
      <c r="G435" s="468"/>
      <c r="H435" s="2209"/>
      <c r="I435" s="2209"/>
      <c r="J435" s="498" t="s">
        <v>280</v>
      </c>
      <c r="K435" s="468"/>
      <c r="L435" s="468"/>
      <c r="M435" s="2209" t="s">
        <v>317</v>
      </c>
      <c r="N435" s="2209"/>
      <c r="O435" s="516">
        <v>0.5825167133531739</v>
      </c>
      <c r="P435" s="468"/>
      <c r="Q435" s="468"/>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228"/>
      <c r="C436" s="2210" t="s">
        <v>326</v>
      </c>
      <c r="D436" s="2209"/>
      <c r="E436" s="514">
        <v>1.4398980328568073E-2</v>
      </c>
      <c r="F436" s="468"/>
      <c r="G436" s="468"/>
      <c r="H436" s="2209" t="s">
        <v>327</v>
      </c>
      <c r="I436" s="2209"/>
      <c r="J436" s="512">
        <v>4.7374042853591397E-3</v>
      </c>
      <c r="K436" s="468"/>
      <c r="L436" s="468"/>
      <c r="M436" s="2209" t="s">
        <v>333</v>
      </c>
      <c r="N436" s="2209"/>
      <c r="O436" s="516">
        <v>3.478488253336167E-2</v>
      </c>
      <c r="P436" s="468"/>
      <c r="Q436" s="468"/>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228"/>
      <c r="C437" s="2210" t="s">
        <v>315</v>
      </c>
      <c r="D437" s="2209"/>
      <c r="E437" s="514">
        <v>2.8961462266658013E-4</v>
      </c>
      <c r="F437" s="468"/>
      <c r="G437" s="468"/>
      <c r="H437" s="2209" t="s">
        <v>326</v>
      </c>
      <c r="I437" s="2209"/>
      <c r="J437" s="515">
        <v>3.5112641644743721E-3</v>
      </c>
      <c r="K437" s="468"/>
      <c r="L437" s="468"/>
      <c r="M437" s="2209" t="s">
        <v>340</v>
      </c>
      <c r="N437" s="2209"/>
      <c r="O437" s="516">
        <v>1.3426401672852646E-3</v>
      </c>
      <c r="P437" s="468"/>
      <c r="Q437" s="468"/>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228"/>
      <c r="C438" s="2210" t="s">
        <v>317</v>
      </c>
      <c r="D438" s="2209"/>
      <c r="E438" s="514">
        <v>3.9192993617937141E-3</v>
      </c>
      <c r="F438" s="468"/>
      <c r="G438" s="468"/>
      <c r="H438" s="2209" t="s">
        <v>315</v>
      </c>
      <c r="I438" s="2209"/>
      <c r="J438" s="515">
        <v>0.32137465336359422</v>
      </c>
      <c r="K438" s="468"/>
      <c r="L438" s="468"/>
      <c r="M438" s="2209" t="s">
        <v>322</v>
      </c>
      <c r="N438" s="2209"/>
      <c r="O438" s="516">
        <v>0.21949107144806485</v>
      </c>
      <c r="P438" s="468"/>
      <c r="Q438" s="468"/>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228"/>
      <c r="C439" s="2210" t="s">
        <v>333</v>
      </c>
      <c r="D439" s="2209"/>
      <c r="E439" s="514">
        <v>5.4725877441524169E-3</v>
      </c>
      <c r="F439" s="468"/>
      <c r="G439" s="468"/>
      <c r="H439" s="2209" t="s">
        <v>317</v>
      </c>
      <c r="I439" s="2209"/>
      <c r="J439" s="515">
        <v>0.29369524563482391</v>
      </c>
      <c r="K439" s="468"/>
      <c r="L439" s="468"/>
      <c r="M439" s="2209" t="s">
        <v>320</v>
      </c>
      <c r="N439" s="2209"/>
      <c r="O439" s="516">
        <v>0.22923227927294434</v>
      </c>
      <c r="P439" s="468"/>
      <c r="Q439" s="468"/>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228"/>
      <c r="C440" s="2210" t="s">
        <v>340</v>
      </c>
      <c r="D440" s="2209"/>
      <c r="E440" s="514">
        <v>9.3962951383604846E-4</v>
      </c>
      <c r="F440" s="468"/>
      <c r="G440" s="468"/>
      <c r="H440" s="2209" t="s">
        <v>333</v>
      </c>
      <c r="I440" s="2209"/>
      <c r="J440" s="515">
        <v>2.3714218676222244E-3</v>
      </c>
      <c r="K440" s="468"/>
      <c r="L440" s="468"/>
      <c r="M440" s="2209" t="s">
        <v>323</v>
      </c>
      <c r="N440" s="2209"/>
      <c r="O440" s="516">
        <v>8.7510687902731289E-3</v>
      </c>
      <c r="P440" s="468"/>
      <c r="Q440" s="468"/>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228"/>
      <c r="C441" s="2210" t="s">
        <v>330</v>
      </c>
      <c r="D441" s="2209"/>
      <c r="E441" s="514">
        <v>0.10358427801535182</v>
      </c>
      <c r="F441" s="468"/>
      <c r="G441" s="468"/>
      <c r="H441" s="2209" t="s">
        <v>340</v>
      </c>
      <c r="I441" s="2209"/>
      <c r="J441" s="515">
        <v>5.1925312447374415E-3</v>
      </c>
      <c r="K441" s="468"/>
      <c r="L441" s="468"/>
      <c r="M441" s="2209" t="s">
        <v>338</v>
      </c>
      <c r="N441" s="2209"/>
      <c r="O441" s="516">
        <v>3.2292755838829717E-3</v>
      </c>
      <c r="P441" s="468"/>
      <c r="Q441" s="468"/>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228"/>
      <c r="C442" s="2210" t="s">
        <v>322</v>
      </c>
      <c r="D442" s="2209"/>
      <c r="E442" s="514">
        <v>8.5439460654371995E-4</v>
      </c>
      <c r="F442" s="468"/>
      <c r="G442" s="468"/>
      <c r="H442" s="2209" t="s">
        <v>330</v>
      </c>
      <c r="I442" s="2209"/>
      <c r="J442" s="515">
        <v>0.12077263996887226</v>
      </c>
      <c r="K442" s="468"/>
      <c r="L442" s="468"/>
      <c r="M442" s="2209" t="s">
        <v>313</v>
      </c>
      <c r="N442" s="2209"/>
      <c r="O442" s="516">
        <v>8.8599976506272438E-2</v>
      </c>
      <c r="P442" s="468"/>
      <c r="Q442" s="468"/>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228"/>
      <c r="C443" s="2210" t="s">
        <v>320</v>
      </c>
      <c r="D443" s="2209"/>
      <c r="E443" s="514">
        <v>4.662202438116133E-2</v>
      </c>
      <c r="F443" s="468"/>
      <c r="G443" s="468"/>
      <c r="H443" s="2209" t="s">
        <v>322</v>
      </c>
      <c r="I443" s="2209"/>
      <c r="J443" s="515">
        <v>7.6229991681803111E-2</v>
      </c>
      <c r="K443" s="468"/>
      <c r="L443" s="468"/>
      <c r="M443" s="2209" t="s">
        <v>336</v>
      </c>
      <c r="N443" s="2209"/>
      <c r="O443" s="516">
        <v>4.0698422822098438E-3</v>
      </c>
      <c r="P443" s="468"/>
      <c r="Q443" s="468"/>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228"/>
      <c r="C444" s="2210" t="s">
        <v>323</v>
      </c>
      <c r="D444" s="2209"/>
      <c r="E444" s="514">
        <v>0.20047324659352431</v>
      </c>
      <c r="F444" s="468"/>
      <c r="G444" s="468"/>
      <c r="H444" s="2209" t="s">
        <v>320</v>
      </c>
      <c r="I444" s="2209"/>
      <c r="J444" s="515">
        <v>1.0465818111733561E-3</v>
      </c>
      <c r="K444" s="468"/>
      <c r="L444" s="468"/>
      <c r="M444" s="2209" t="s">
        <v>319</v>
      </c>
      <c r="N444" s="2209"/>
      <c r="O444" s="516">
        <v>8.3964734079756187E-2</v>
      </c>
      <c r="P444" s="468"/>
      <c r="Q444" s="468"/>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228"/>
      <c r="C445" s="2210" t="s">
        <v>338</v>
      </c>
      <c r="D445" s="2209"/>
      <c r="E445" s="514">
        <v>6.1916227674619004E-3</v>
      </c>
      <c r="F445" s="468"/>
      <c r="G445" s="468"/>
      <c r="H445" s="2209" t="s">
        <v>323</v>
      </c>
      <c r="I445" s="2209"/>
      <c r="J445" s="515">
        <v>0.1571836180757957</v>
      </c>
      <c r="K445" s="468"/>
      <c r="L445" s="468"/>
      <c r="M445" s="2209" t="s">
        <v>331</v>
      </c>
      <c r="N445" s="2209"/>
      <c r="O445" s="516">
        <v>3.1903685559393026E-2</v>
      </c>
      <c r="P445" s="468"/>
      <c r="Q445" s="468"/>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210" t="s">
        <v>335</v>
      </c>
      <c r="D446" s="2209"/>
      <c r="E446" s="514">
        <v>1.0739136443432119E-2</v>
      </c>
      <c r="F446" s="468"/>
      <c r="G446" s="468"/>
      <c r="H446" s="2209" t="s">
        <v>338</v>
      </c>
      <c r="I446" s="2209"/>
      <c r="J446" s="515">
        <v>6.7054970426213278E-3</v>
      </c>
      <c r="K446" s="468"/>
      <c r="L446" s="468"/>
      <c r="M446" s="2209" t="s">
        <v>329</v>
      </c>
      <c r="N446" s="2209"/>
      <c r="O446" s="516">
        <v>7.7822157446459109E-2</v>
      </c>
      <c r="P446" s="468"/>
      <c r="Q446" s="468"/>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210" t="s">
        <v>313</v>
      </c>
      <c r="D447" s="2209"/>
      <c r="E447" s="514">
        <v>0.44385148795792667</v>
      </c>
      <c r="F447" s="468"/>
      <c r="G447" s="468"/>
      <c r="H447" s="2209" t="s">
        <v>335</v>
      </c>
      <c r="I447" s="2209"/>
      <c r="J447" s="515">
        <v>7.1547743508266161E-3</v>
      </c>
      <c r="K447" s="468"/>
      <c r="L447" s="468"/>
      <c r="M447" s="2209" t="s">
        <v>328</v>
      </c>
      <c r="N447" s="2209"/>
      <c r="O447" s="516">
        <v>4.7564703223170894E-4</v>
      </c>
      <c r="P447" s="468"/>
      <c r="Q447" s="468"/>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210" t="s">
        <v>336</v>
      </c>
      <c r="D448" s="2209"/>
      <c r="E448" s="514">
        <v>7.7443872577144428E-3</v>
      </c>
      <c r="F448" s="468"/>
      <c r="G448" s="468"/>
      <c r="H448" s="2209" t="s">
        <v>313</v>
      </c>
      <c r="I448" s="2209"/>
      <c r="J448" s="515">
        <v>0.32922543582667857</v>
      </c>
      <c r="K448" s="468"/>
      <c r="L448" s="468"/>
      <c r="M448" s="2209" t="s">
        <v>321</v>
      </c>
      <c r="N448" s="2209"/>
      <c r="O448" s="516">
        <v>1.8777115476796932E-2</v>
      </c>
      <c r="P448" s="468"/>
      <c r="Q448" s="468"/>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210" t="s">
        <v>319</v>
      </c>
      <c r="D449" s="2209"/>
      <c r="E449" s="514">
        <v>0.33523834003095782</v>
      </c>
      <c r="F449" s="468"/>
      <c r="G449" s="468"/>
      <c r="H449" s="2209" t="s">
        <v>336</v>
      </c>
      <c r="I449" s="2209"/>
      <c r="J449" s="515">
        <v>1.6057397754020927E-2</v>
      </c>
      <c r="K449" s="468"/>
      <c r="L449" s="468"/>
      <c r="M449" s="2209" t="s">
        <v>324</v>
      </c>
      <c r="N449" s="2209"/>
      <c r="O449" s="516">
        <v>0.17831177603091208</v>
      </c>
      <c r="P449" s="468"/>
      <c r="Q449" s="468"/>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210" t="s">
        <v>331</v>
      </c>
      <c r="D450" s="2209"/>
      <c r="E450" s="514">
        <v>6.9152775187501139E-2</v>
      </c>
      <c r="F450" s="468"/>
      <c r="G450" s="468"/>
      <c r="H450" s="2209" t="s">
        <v>319</v>
      </c>
      <c r="I450" s="2209"/>
      <c r="J450" s="515">
        <v>0.2797705064372476</v>
      </c>
      <c r="K450" s="468"/>
      <c r="L450" s="468"/>
      <c r="M450" s="2209" t="s">
        <v>316</v>
      </c>
      <c r="N450" s="2209"/>
      <c r="O450" s="516">
        <v>1.9917690903941337E-2</v>
      </c>
      <c r="P450" s="468"/>
      <c r="Q450" s="468"/>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210" t="s">
        <v>334</v>
      </c>
      <c r="D451" s="2209"/>
      <c r="E451" s="514">
        <v>3.8235476517424816E-2</v>
      </c>
      <c r="F451" s="468"/>
      <c r="G451" s="468"/>
      <c r="H451" s="2209" t="s">
        <v>331</v>
      </c>
      <c r="I451" s="2209"/>
      <c r="J451" s="515">
        <v>5.8265167598311692E-2</v>
      </c>
      <c r="K451" s="468"/>
      <c r="L451" s="468"/>
      <c r="M451" s="2209" t="s">
        <v>325</v>
      </c>
      <c r="N451" s="2209"/>
      <c r="O451" s="516">
        <v>7.9565554237462695E-3</v>
      </c>
      <c r="P451" s="468"/>
      <c r="Q451" s="468"/>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210" t="s">
        <v>329</v>
      </c>
      <c r="D452" s="2209"/>
      <c r="E452" s="514">
        <v>0.13660223134116611</v>
      </c>
      <c r="F452" s="468"/>
      <c r="G452" s="468"/>
      <c r="H452" s="2209" t="s">
        <v>334</v>
      </c>
      <c r="I452" s="2209"/>
      <c r="J452" s="515">
        <v>2.5337135178817249E-2</v>
      </c>
      <c r="K452" s="468"/>
      <c r="L452" s="468"/>
      <c r="M452" s="2209" t="s">
        <v>337</v>
      </c>
      <c r="N452" s="2209"/>
      <c r="O452" s="516">
        <v>7.3746522046840681E-3</v>
      </c>
      <c r="P452" s="468"/>
      <c r="Q452" s="468"/>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210" t="s">
        <v>328</v>
      </c>
      <c r="D453" s="2209"/>
      <c r="E453" s="514">
        <v>0.18394499787439109</v>
      </c>
      <c r="F453" s="468"/>
      <c r="G453" s="468"/>
      <c r="H453" s="2209" t="s">
        <v>329</v>
      </c>
      <c r="I453" s="2209"/>
      <c r="J453" s="515">
        <v>0.10701236760035678</v>
      </c>
      <c r="K453" s="468"/>
      <c r="L453" s="468"/>
      <c r="M453" s="2209" t="s">
        <v>318</v>
      </c>
      <c r="N453" s="2209"/>
      <c r="O453" s="516">
        <v>6.5612102701608388E-2</v>
      </c>
      <c r="P453" s="468"/>
      <c r="Q453" s="468"/>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210" t="s">
        <v>321</v>
      </c>
      <c r="D454" s="2209"/>
      <c r="E454" s="514">
        <v>0.31732268626917703</v>
      </c>
      <c r="F454" s="468"/>
      <c r="G454" s="468"/>
      <c r="H454" s="2209" t="s">
        <v>328</v>
      </c>
      <c r="I454" s="2209"/>
      <c r="J454" s="515">
        <v>0.12358470760120878</v>
      </c>
      <c r="K454" s="468"/>
      <c r="L454" s="468"/>
      <c r="M454" s="2209" t="s">
        <v>339</v>
      </c>
      <c r="N454" s="2209"/>
      <c r="O454" s="516">
        <v>3.6821412574695555E-3</v>
      </c>
      <c r="P454" s="468"/>
      <c r="Q454" s="468"/>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210" t="s">
        <v>324</v>
      </c>
      <c r="D455" s="2209"/>
      <c r="E455" s="514">
        <v>0.18721502015406458</v>
      </c>
      <c r="F455" s="468"/>
      <c r="G455" s="468"/>
      <c r="H455" s="2209" t="s">
        <v>321</v>
      </c>
      <c r="I455" s="2209"/>
      <c r="J455" s="515">
        <v>0.24471776317813859</v>
      </c>
      <c r="K455" s="468"/>
      <c r="L455" s="468"/>
      <c r="M455" s="2209" t="s">
        <v>314</v>
      </c>
      <c r="N455" s="2209"/>
      <c r="O455" s="517">
        <v>0.51304399034129067</v>
      </c>
      <c r="P455" s="468"/>
      <c r="Q455" s="468"/>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210" t="s">
        <v>316</v>
      </c>
      <c r="D456" s="2209"/>
      <c r="E456" s="514">
        <v>0.38953439022414016</v>
      </c>
      <c r="F456" s="468"/>
      <c r="G456" s="468"/>
      <c r="H456" s="2209" t="s">
        <v>324</v>
      </c>
      <c r="I456" s="2209"/>
      <c r="J456" s="515">
        <v>7.21997369157696E-2</v>
      </c>
      <c r="K456" s="468"/>
      <c r="L456" s="468"/>
      <c r="M456" s="2209"/>
      <c r="N456" s="2209"/>
      <c r="O456" s="468"/>
      <c r="P456" s="468"/>
      <c r="Q456" s="468"/>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210" t="s">
        <v>332</v>
      </c>
      <c r="D457" s="2209"/>
      <c r="E457" s="514">
        <v>5.0455906391073939E-2</v>
      </c>
      <c r="F457" s="468"/>
      <c r="G457" s="468"/>
      <c r="H457" s="2209" t="s">
        <v>316</v>
      </c>
      <c r="I457" s="2209"/>
      <c r="J457" s="515">
        <v>0.30885475774269328</v>
      </c>
      <c r="K457" s="468"/>
      <c r="L457" s="468"/>
      <c r="M457" s="2209"/>
      <c r="N457" s="2209"/>
      <c r="O457" s="468"/>
      <c r="P457" s="468"/>
      <c r="Q457" s="468"/>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210" t="s">
        <v>325</v>
      </c>
      <c r="D458" s="2209"/>
      <c r="E458" s="514">
        <v>0.19110893625280259</v>
      </c>
      <c r="F458" s="468"/>
      <c r="G458" s="468"/>
      <c r="H458" s="2209" t="s">
        <v>332</v>
      </c>
      <c r="I458" s="2209"/>
      <c r="J458" s="515">
        <v>4.1641353670253657E-2</v>
      </c>
      <c r="K458" s="468"/>
      <c r="L458" s="468"/>
      <c r="M458" s="2209" t="s">
        <v>283</v>
      </c>
      <c r="N458" s="2209"/>
      <c r="O458" s="2209"/>
      <c r="P458" s="2209"/>
      <c r="Q458" s="2209"/>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210" t="s">
        <v>337</v>
      </c>
      <c r="D459" s="2209"/>
      <c r="E459" s="514">
        <v>3.6028325977933342E-3</v>
      </c>
      <c r="F459" s="468"/>
      <c r="G459" s="468"/>
      <c r="H459" s="2209" t="s">
        <v>325</v>
      </c>
      <c r="I459" s="2209"/>
      <c r="J459" s="515">
        <v>8.5840624849216868E-2</v>
      </c>
      <c r="K459" s="468"/>
      <c r="L459" s="468"/>
      <c r="M459" s="2209" t="s">
        <v>189</v>
      </c>
      <c r="N459" s="2209"/>
      <c r="O459" s="2381" t="s">
        <v>284</v>
      </c>
      <c r="P459" s="2382"/>
      <c r="Q459" s="2383"/>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210" t="s">
        <v>318</v>
      </c>
      <c r="D460" s="2209"/>
      <c r="E460" s="514">
        <v>0.37910922269430525</v>
      </c>
      <c r="F460" s="468"/>
      <c r="G460" s="468"/>
      <c r="H460" s="2209" t="s">
        <v>337</v>
      </c>
      <c r="I460" s="2209"/>
      <c r="J460" s="515">
        <v>3.4389329938029505E-3</v>
      </c>
      <c r="K460" s="468"/>
      <c r="L460" s="468"/>
      <c r="M460" s="2209"/>
      <c r="N460" s="2209"/>
      <c r="O460" s="499" t="s">
        <v>176</v>
      </c>
      <c r="P460" s="500" t="s">
        <v>285</v>
      </c>
      <c r="Q460" s="501" t="s">
        <v>286</v>
      </c>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210" t="s">
        <v>339</v>
      </c>
      <c r="D461" s="2209"/>
      <c r="E461" s="518">
        <v>4.3095530708027558E-3</v>
      </c>
      <c r="F461" s="468"/>
      <c r="G461" s="468"/>
      <c r="H461" s="2209" t="s">
        <v>318</v>
      </c>
      <c r="I461" s="2209"/>
      <c r="J461" s="515">
        <v>0.2548616441641709</v>
      </c>
      <c r="K461" s="468"/>
      <c r="L461" s="468"/>
      <c r="M461" s="2209" t="s">
        <v>190</v>
      </c>
      <c r="N461" s="2209"/>
      <c r="O461" s="520">
        <v>3.1101829387614424</v>
      </c>
      <c r="P461" s="521">
        <v>12.959095578172677</v>
      </c>
      <c r="Q461" s="522">
        <v>12.959095578172677</v>
      </c>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210"/>
      <c r="D462" s="2209"/>
      <c r="E462" s="468"/>
      <c r="F462" s="468"/>
      <c r="G462" s="468"/>
      <c r="H462" s="2209" t="s">
        <v>339</v>
      </c>
      <c r="I462" s="2209"/>
      <c r="J462" s="515">
        <v>2.7207622016300377E-4</v>
      </c>
      <c r="K462" s="468"/>
      <c r="L462" s="468"/>
      <c r="M462" s="2209"/>
      <c r="N462" s="2209"/>
      <c r="O462" s="468"/>
      <c r="P462" s="468"/>
      <c r="Q462" s="468"/>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210"/>
      <c r="D463" s="2209"/>
      <c r="E463" s="468"/>
      <c r="F463" s="468"/>
      <c r="G463" s="468"/>
      <c r="H463" s="2209" t="s">
        <v>314</v>
      </c>
      <c r="I463" s="2209"/>
      <c r="J463" s="519">
        <v>0.35656034128593944</v>
      </c>
      <c r="K463" s="468"/>
      <c r="L463" s="468"/>
      <c r="M463" s="2209"/>
      <c r="N463" s="2209"/>
      <c r="O463" s="468"/>
      <c r="P463" s="468"/>
      <c r="Q463" s="468"/>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210" t="s">
        <v>283</v>
      </c>
      <c r="D464" s="2209"/>
      <c r="E464" s="2209"/>
      <c r="F464" s="2209"/>
      <c r="G464" s="2209"/>
      <c r="H464" s="2209"/>
      <c r="I464" s="2209"/>
      <c r="J464" s="468"/>
      <c r="K464" s="468"/>
      <c r="L464" s="468"/>
      <c r="M464" s="2209" t="s">
        <v>287</v>
      </c>
      <c r="N464" s="2209"/>
      <c r="O464" s="2209"/>
      <c r="P464" s="468"/>
      <c r="Q464" s="468"/>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210" t="s">
        <v>189</v>
      </c>
      <c r="D465" s="2209"/>
      <c r="E465" s="2375" t="s">
        <v>284</v>
      </c>
      <c r="F465" s="2376"/>
      <c r="G465" s="2377"/>
      <c r="H465" s="2209"/>
      <c r="I465" s="2209"/>
      <c r="J465" s="468"/>
      <c r="K465" s="468"/>
      <c r="L465" s="468"/>
      <c r="M465" s="2209"/>
      <c r="N465" s="2209"/>
      <c r="O465" s="502" t="s">
        <v>189</v>
      </c>
      <c r="P465" s="468"/>
      <c r="Q465" s="468"/>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209"/>
      <c r="D466" s="2209"/>
      <c r="E466" s="503" t="s">
        <v>176</v>
      </c>
      <c r="F466" s="504" t="s">
        <v>285</v>
      </c>
      <c r="G466" s="505" t="s">
        <v>286</v>
      </c>
      <c r="H466" s="2209" t="s">
        <v>283</v>
      </c>
      <c r="I466" s="2209"/>
      <c r="J466" s="2209"/>
      <c r="K466" s="2209"/>
      <c r="L466" s="2209"/>
      <c r="M466" s="2209"/>
      <c r="N466" s="2209"/>
      <c r="O466" s="523" t="s">
        <v>190</v>
      </c>
      <c r="P466" s="468"/>
      <c r="Q466" s="468"/>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210" t="s">
        <v>190</v>
      </c>
      <c r="D467" s="2209"/>
      <c r="E467" s="524">
        <v>3.142229139494086</v>
      </c>
      <c r="F467" s="525">
        <v>11.637885701829948</v>
      </c>
      <c r="G467" s="526">
        <v>11.637885701829948</v>
      </c>
      <c r="H467" s="2209" t="s">
        <v>189</v>
      </c>
      <c r="I467" s="2209"/>
      <c r="J467" s="2378" t="s">
        <v>284</v>
      </c>
      <c r="K467" s="2379"/>
      <c r="L467" s="2380"/>
      <c r="M467" s="2209" t="s">
        <v>327</v>
      </c>
      <c r="N467" s="2209"/>
      <c r="O467" s="513">
        <v>-0.12186281988315432</v>
      </c>
      <c r="P467" s="468"/>
      <c r="Q467" s="468"/>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210"/>
      <c r="D468" s="2209"/>
      <c r="E468" s="468"/>
      <c r="F468" s="468"/>
      <c r="G468" s="468"/>
      <c r="H468" s="2209"/>
      <c r="I468" s="2209"/>
      <c r="J468" s="506" t="s">
        <v>176</v>
      </c>
      <c r="K468" s="507" t="s">
        <v>285</v>
      </c>
      <c r="L468" s="508" t="s">
        <v>286</v>
      </c>
      <c r="M468" s="2209" t="s">
        <v>326</v>
      </c>
      <c r="N468" s="2209"/>
      <c r="O468" s="516">
        <v>0.12434740146639235</v>
      </c>
      <c r="P468" s="468"/>
      <c r="Q468" s="468"/>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210"/>
      <c r="D469" s="2209"/>
      <c r="E469" s="468"/>
      <c r="F469" s="468"/>
      <c r="G469" s="468"/>
      <c r="H469" s="2209" t="s">
        <v>190</v>
      </c>
      <c r="I469" s="2209"/>
      <c r="J469" s="527">
        <v>3.3076155725084937</v>
      </c>
      <c r="K469" s="528">
        <v>11.812912758958905</v>
      </c>
      <c r="L469" s="529">
        <v>11.812912758958905</v>
      </c>
      <c r="M469" s="2209" t="s">
        <v>315</v>
      </c>
      <c r="N469" s="2209"/>
      <c r="O469" s="516">
        <v>-0.25643464054570747</v>
      </c>
      <c r="P469" s="468"/>
      <c r="Q469" s="468"/>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210" t="s">
        <v>287</v>
      </c>
      <c r="D470" s="2209"/>
      <c r="E470" s="2209"/>
      <c r="F470" s="468"/>
      <c r="G470" s="468"/>
      <c r="H470" s="2209"/>
      <c r="I470" s="2209"/>
      <c r="J470" s="468"/>
      <c r="K470" s="468"/>
      <c r="L470" s="468"/>
      <c r="M470" s="2209" t="s">
        <v>317</v>
      </c>
      <c r="N470" s="2209"/>
      <c r="O470" s="516">
        <v>0.24539644141665876</v>
      </c>
      <c r="P470" s="468"/>
      <c r="Q470" s="468"/>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210"/>
      <c r="D471" s="2209"/>
      <c r="E471" s="509" t="s">
        <v>189</v>
      </c>
      <c r="F471" s="468"/>
      <c r="G471" s="468"/>
      <c r="H471" s="2209"/>
      <c r="I471" s="2209"/>
      <c r="J471" s="468"/>
      <c r="K471" s="468"/>
      <c r="L471" s="468"/>
      <c r="M471" s="2209" t="s">
        <v>333</v>
      </c>
      <c r="N471" s="2209"/>
      <c r="O471" s="516">
        <v>5.9966587583084804E-2</v>
      </c>
      <c r="P471" s="468"/>
      <c r="Q471" s="468"/>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209"/>
      <c r="D472" s="2209"/>
      <c r="E472" s="530" t="s">
        <v>190</v>
      </c>
      <c r="F472" s="468"/>
      <c r="G472" s="468"/>
      <c r="H472" s="2209" t="s">
        <v>287</v>
      </c>
      <c r="I472" s="2209"/>
      <c r="J472" s="2209"/>
      <c r="K472" s="468"/>
      <c r="L472" s="468"/>
      <c r="M472" s="2209" t="s">
        <v>340</v>
      </c>
      <c r="N472" s="2209"/>
      <c r="O472" s="516">
        <v>-1.1781318124506784E-2</v>
      </c>
      <c r="P472" s="468"/>
      <c r="Q472" s="468"/>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210" t="s">
        <v>327</v>
      </c>
      <c r="D473" s="2209"/>
      <c r="E473" s="511">
        <v>-3.3854014636967182E-2</v>
      </c>
      <c r="F473" s="468"/>
      <c r="G473" s="468"/>
      <c r="H473" s="2209"/>
      <c r="I473" s="2209"/>
      <c r="J473" s="510" t="s">
        <v>189</v>
      </c>
      <c r="K473" s="468"/>
      <c r="L473" s="468"/>
      <c r="M473" s="2209" t="s">
        <v>322</v>
      </c>
      <c r="N473" s="2209"/>
      <c r="O473" s="516">
        <v>0.15063382168509776</v>
      </c>
      <c r="P473" s="468"/>
      <c r="Q473" s="468"/>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210" t="s">
        <v>326</v>
      </c>
      <c r="D474" s="2209"/>
      <c r="E474" s="514">
        <v>3.8188097037741474E-2</v>
      </c>
      <c r="F474" s="468"/>
      <c r="G474" s="468"/>
      <c r="H474" s="2209"/>
      <c r="I474" s="2209"/>
      <c r="J474" s="531" t="s">
        <v>190</v>
      </c>
      <c r="K474" s="468"/>
      <c r="L474" s="468"/>
      <c r="M474" s="2209" t="s">
        <v>320</v>
      </c>
      <c r="N474" s="2209"/>
      <c r="O474" s="516">
        <v>-0.15394016639308641</v>
      </c>
      <c r="P474" s="468"/>
      <c r="Q474" s="468"/>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210" t="s">
        <v>315</v>
      </c>
      <c r="D475" s="2209"/>
      <c r="E475" s="514">
        <v>-5.415921876065829E-3</v>
      </c>
      <c r="F475" s="468"/>
      <c r="G475" s="468"/>
      <c r="H475" s="2209" t="s">
        <v>327</v>
      </c>
      <c r="I475" s="2209"/>
      <c r="J475" s="512">
        <v>2.0809190994196369E-2</v>
      </c>
      <c r="K475" s="468"/>
      <c r="L475" s="468"/>
      <c r="M475" s="2209" t="s">
        <v>323</v>
      </c>
      <c r="N475" s="2209"/>
      <c r="O475" s="516">
        <v>3.0077699370466018E-2</v>
      </c>
      <c r="P475" s="468"/>
      <c r="Q475" s="468"/>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210" t="s">
        <v>317</v>
      </c>
      <c r="D476" s="2209"/>
      <c r="E476" s="514">
        <v>1.9923533604364444E-2</v>
      </c>
      <c r="F476" s="468"/>
      <c r="G476" s="468"/>
      <c r="H476" s="2209" t="s">
        <v>326</v>
      </c>
      <c r="I476" s="2209"/>
      <c r="J476" s="515">
        <v>-1.7914996354431504E-2</v>
      </c>
      <c r="K476" s="468"/>
      <c r="L476" s="468"/>
      <c r="M476" s="2209" t="s">
        <v>338</v>
      </c>
      <c r="N476" s="2209"/>
      <c r="O476" s="516">
        <v>1.827118099652885E-2</v>
      </c>
      <c r="P476" s="468"/>
      <c r="Q476" s="468"/>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210" t="s">
        <v>333</v>
      </c>
      <c r="D477" s="2209"/>
      <c r="E477" s="514">
        <v>-2.3542821780449148E-2</v>
      </c>
      <c r="F477" s="468"/>
      <c r="G477" s="468"/>
      <c r="H477" s="2209" t="s">
        <v>315</v>
      </c>
      <c r="I477" s="2209"/>
      <c r="J477" s="515">
        <v>0.1713920931343039</v>
      </c>
      <c r="K477" s="468"/>
      <c r="L477" s="468"/>
      <c r="M477" s="2209" t="s">
        <v>313</v>
      </c>
      <c r="N477" s="2209"/>
      <c r="O477" s="516">
        <v>9.5704171657798404E-2</v>
      </c>
      <c r="P477" s="468"/>
      <c r="Q477" s="468"/>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210" t="s">
        <v>340</v>
      </c>
      <c r="D478" s="2209"/>
      <c r="E478" s="514">
        <v>9.755296483520642E-3</v>
      </c>
      <c r="F478" s="468"/>
      <c r="G478" s="468"/>
      <c r="H478" s="2209" t="s">
        <v>317</v>
      </c>
      <c r="I478" s="2209"/>
      <c r="J478" s="515">
        <v>-0.16384508957346428</v>
      </c>
      <c r="K478" s="468"/>
      <c r="L478" s="468"/>
      <c r="M478" s="2209" t="s">
        <v>336</v>
      </c>
      <c r="N478" s="2209"/>
      <c r="O478" s="516">
        <v>-2.0511756631501222E-2</v>
      </c>
      <c r="P478" s="468"/>
      <c r="Q478" s="468"/>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210" t="s">
        <v>330</v>
      </c>
      <c r="D479" s="2209"/>
      <c r="E479" s="514">
        <v>0.10242573047966212</v>
      </c>
      <c r="F479" s="468"/>
      <c r="G479" s="468"/>
      <c r="H479" s="2209" t="s">
        <v>333</v>
      </c>
      <c r="I479" s="2209"/>
      <c r="J479" s="515">
        <v>-1.4722765072151447E-2</v>
      </c>
      <c r="K479" s="468"/>
      <c r="L479" s="468"/>
      <c r="M479" s="2209" t="s">
        <v>319</v>
      </c>
      <c r="N479" s="2209"/>
      <c r="O479" s="516">
        <v>9.3167088479945342E-2</v>
      </c>
      <c r="P479" s="468"/>
      <c r="Q479" s="468"/>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210" t="s">
        <v>322</v>
      </c>
      <c r="D480" s="2209"/>
      <c r="E480" s="514">
        <v>9.3023226168474846E-3</v>
      </c>
      <c r="F480" s="468"/>
      <c r="G480" s="468"/>
      <c r="H480" s="2209" t="s">
        <v>340</v>
      </c>
      <c r="I480" s="2209"/>
      <c r="J480" s="515">
        <v>2.1785851112654239E-2</v>
      </c>
      <c r="K480" s="468"/>
      <c r="L480" s="468"/>
      <c r="M480" s="2209" t="s">
        <v>331</v>
      </c>
      <c r="N480" s="2209"/>
      <c r="O480" s="516">
        <v>5.7429428364612074E-2</v>
      </c>
      <c r="P480" s="468"/>
      <c r="Q480" s="468"/>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210" t="s">
        <v>320</v>
      </c>
      <c r="D481" s="2209"/>
      <c r="E481" s="514">
        <v>-6.8715974814516689E-2</v>
      </c>
      <c r="F481" s="468"/>
      <c r="G481" s="468"/>
      <c r="H481" s="2209" t="s">
        <v>330</v>
      </c>
      <c r="I481" s="2209"/>
      <c r="J481" s="515">
        <v>0.10506770640982059</v>
      </c>
      <c r="K481" s="468"/>
      <c r="L481" s="468"/>
      <c r="M481" s="2209" t="s">
        <v>329</v>
      </c>
      <c r="N481" s="2209"/>
      <c r="O481" s="516">
        <v>8.9694476315992935E-2</v>
      </c>
      <c r="P481" s="468"/>
      <c r="Q481" s="468"/>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210" t="s">
        <v>323</v>
      </c>
      <c r="D482" s="2209"/>
      <c r="E482" s="514">
        <v>0.14249195993438879</v>
      </c>
      <c r="F482" s="468"/>
      <c r="G482" s="468"/>
      <c r="H482" s="2209" t="s">
        <v>322</v>
      </c>
      <c r="I482" s="2209"/>
      <c r="J482" s="515">
        <v>-8.3473362499316445E-2</v>
      </c>
      <c r="K482" s="468"/>
      <c r="L482" s="468"/>
      <c r="M482" s="2209" t="s">
        <v>328</v>
      </c>
      <c r="N482" s="2209"/>
      <c r="O482" s="516">
        <v>-7.0122349819888062E-3</v>
      </c>
      <c r="P482" s="468"/>
      <c r="Q482" s="468"/>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210" t="s">
        <v>338</v>
      </c>
      <c r="D483" s="2209"/>
      <c r="E483" s="514">
        <v>2.5041733682043554E-2</v>
      </c>
      <c r="F483" s="468"/>
      <c r="G483" s="468"/>
      <c r="H483" s="2209" t="s">
        <v>320</v>
      </c>
      <c r="I483" s="2209"/>
      <c r="J483" s="515">
        <v>9.7807366026635423E-3</v>
      </c>
      <c r="K483" s="468"/>
      <c r="L483" s="468"/>
      <c r="M483" s="2209" t="s">
        <v>321</v>
      </c>
      <c r="N483" s="2209"/>
      <c r="O483" s="516">
        <v>4.4058377923598298E-2</v>
      </c>
      <c r="P483" s="468"/>
      <c r="Q483" s="468"/>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210" t="s">
        <v>335</v>
      </c>
      <c r="D484" s="2209"/>
      <c r="E484" s="514">
        <v>3.2979709690846848E-2</v>
      </c>
      <c r="F484" s="468"/>
      <c r="G484" s="468"/>
      <c r="H484" s="2209" t="s">
        <v>323</v>
      </c>
      <c r="I484" s="2209"/>
      <c r="J484" s="515">
        <v>0.11986395753481416</v>
      </c>
      <c r="K484" s="468"/>
      <c r="L484" s="468"/>
      <c r="M484" s="2209" t="s">
        <v>324</v>
      </c>
      <c r="N484" s="2209"/>
      <c r="O484" s="516">
        <v>0.1357700813385497</v>
      </c>
      <c r="P484" s="468"/>
      <c r="Q484" s="468"/>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210" t="s">
        <v>313</v>
      </c>
      <c r="D485" s="2209"/>
      <c r="E485" s="514">
        <v>0.21202202999742478</v>
      </c>
      <c r="F485" s="468"/>
      <c r="G485" s="468"/>
      <c r="H485" s="2209" t="s">
        <v>338</v>
      </c>
      <c r="I485" s="2209"/>
      <c r="J485" s="515">
        <v>2.4757139265784316E-2</v>
      </c>
      <c r="K485" s="468"/>
      <c r="L485" s="468"/>
      <c r="M485" s="2209" t="s">
        <v>316</v>
      </c>
      <c r="N485" s="2209"/>
      <c r="O485" s="516">
        <v>4.5376767988386045E-2</v>
      </c>
      <c r="P485" s="468"/>
      <c r="Q485" s="468"/>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210" t="s">
        <v>336</v>
      </c>
      <c r="D486" s="2209"/>
      <c r="E486" s="514">
        <v>2.8006296292759938E-2</v>
      </c>
      <c r="F486" s="468"/>
      <c r="G486" s="468"/>
      <c r="H486" s="2209" t="s">
        <v>335</v>
      </c>
      <c r="I486" s="2209"/>
      <c r="J486" s="515">
        <v>2.5573074436616296E-2</v>
      </c>
      <c r="K486" s="468"/>
      <c r="L486" s="468"/>
      <c r="M486" s="2209" t="s">
        <v>325</v>
      </c>
      <c r="N486" s="2209"/>
      <c r="O486" s="516">
        <v>2.8679832560628102E-2</v>
      </c>
      <c r="P486" s="468"/>
      <c r="Q486" s="468"/>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210" t="s">
        <v>319</v>
      </c>
      <c r="D487" s="2209"/>
      <c r="E487" s="514">
        <v>0.18426336121734763</v>
      </c>
      <c r="F487" s="468"/>
      <c r="G487" s="468"/>
      <c r="H487" s="2209" t="s">
        <v>313</v>
      </c>
      <c r="I487" s="2209"/>
      <c r="J487" s="515">
        <v>0.17347290954294947</v>
      </c>
      <c r="K487" s="468"/>
      <c r="L487" s="468"/>
      <c r="M487" s="2209" t="s">
        <v>337</v>
      </c>
      <c r="N487" s="2209"/>
      <c r="O487" s="516">
        <v>2.7611171725575478E-2</v>
      </c>
      <c r="P487" s="468"/>
      <c r="Q487" s="468"/>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210" t="s">
        <v>331</v>
      </c>
      <c r="D488" s="2209"/>
      <c r="E488" s="514">
        <v>8.3688725699405983E-2</v>
      </c>
      <c r="F488" s="468"/>
      <c r="G488" s="468"/>
      <c r="H488" s="2209" t="s">
        <v>336</v>
      </c>
      <c r="I488" s="2209"/>
      <c r="J488" s="515">
        <v>3.8310917655942869E-2</v>
      </c>
      <c r="K488" s="468"/>
      <c r="L488" s="468"/>
      <c r="M488" s="2209" t="s">
        <v>318</v>
      </c>
      <c r="N488" s="2209"/>
      <c r="O488" s="516">
        <v>8.2358047744027427E-2</v>
      </c>
      <c r="P488" s="468"/>
      <c r="Q488" s="468"/>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210" t="s">
        <v>334</v>
      </c>
      <c r="D489" s="2209"/>
      <c r="E489" s="514">
        <v>6.2229369642183202E-2</v>
      </c>
      <c r="F489" s="468"/>
      <c r="G489" s="468"/>
      <c r="H489" s="2209" t="s">
        <v>319</v>
      </c>
      <c r="I489" s="2209"/>
      <c r="J489" s="515">
        <v>0.15991379745680087</v>
      </c>
      <c r="K489" s="468"/>
      <c r="L489" s="468"/>
      <c r="M489" s="2209" t="s">
        <v>339</v>
      </c>
      <c r="N489" s="2209"/>
      <c r="O489" s="516">
        <v>-1.9510315300641505E-2</v>
      </c>
      <c r="P489" s="468"/>
      <c r="Q489" s="468"/>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210" t="s">
        <v>329</v>
      </c>
      <c r="D490" s="2209"/>
      <c r="E490" s="514">
        <v>0.11762267309821646</v>
      </c>
      <c r="F490" s="468"/>
      <c r="G490" s="468"/>
      <c r="H490" s="2209" t="s">
        <v>331</v>
      </c>
      <c r="I490" s="2209"/>
      <c r="J490" s="515">
        <v>7.2977582415616277E-2</v>
      </c>
      <c r="K490" s="468"/>
      <c r="L490" s="468"/>
      <c r="M490" s="2209" t="s">
        <v>314</v>
      </c>
      <c r="N490" s="2209"/>
      <c r="O490" s="517">
        <v>-0.23029863703655831</v>
      </c>
      <c r="P490" s="468"/>
      <c r="Q490" s="468"/>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210" t="s">
        <v>328</v>
      </c>
      <c r="D491" s="2209"/>
      <c r="E491" s="514">
        <v>0.13649166746778432</v>
      </c>
      <c r="F491" s="468"/>
      <c r="G491" s="468"/>
      <c r="H491" s="2209" t="s">
        <v>334</v>
      </c>
      <c r="I491" s="2209"/>
      <c r="J491" s="515">
        <v>4.8124222524406311E-2</v>
      </c>
      <c r="K491" s="468"/>
      <c r="L491" s="468"/>
      <c r="M491" s="2209"/>
      <c r="N491" s="2209"/>
      <c r="O491" s="468"/>
      <c r="P491" s="468"/>
      <c r="Q491" s="468"/>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210" t="s">
        <v>321</v>
      </c>
      <c r="D492" s="2209"/>
      <c r="E492" s="514">
        <v>0.17927210143023264</v>
      </c>
      <c r="F492" s="468"/>
      <c r="G492" s="468"/>
      <c r="H492" s="2209" t="s">
        <v>329</v>
      </c>
      <c r="I492" s="2209"/>
      <c r="J492" s="515">
        <v>9.8901290487742433E-2</v>
      </c>
      <c r="K492" s="468"/>
      <c r="L492" s="468"/>
      <c r="M492" s="2209"/>
      <c r="N492" s="2209"/>
      <c r="O492" s="468"/>
      <c r="P492" s="468"/>
      <c r="Q492" s="468"/>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210" t="s">
        <v>324</v>
      </c>
      <c r="D493" s="2209"/>
      <c r="E493" s="514">
        <v>0.13769954104902135</v>
      </c>
      <c r="F493" s="468"/>
      <c r="G493" s="468"/>
      <c r="H493" s="2209" t="s">
        <v>328</v>
      </c>
      <c r="I493" s="2209"/>
      <c r="J493" s="515">
        <v>0.10628386503552015</v>
      </c>
      <c r="K493" s="468"/>
      <c r="L493" s="468"/>
      <c r="M493" s="2209" t="s">
        <v>288</v>
      </c>
      <c r="N493" s="2209"/>
      <c r="O493" s="2209"/>
      <c r="P493" s="468"/>
      <c r="Q493" s="468"/>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210" t="s">
        <v>316</v>
      </c>
      <c r="D494" s="2209"/>
      <c r="E494" s="514">
        <v>0.19862552176579334</v>
      </c>
      <c r="F494" s="468"/>
      <c r="G494" s="468"/>
      <c r="H494" s="2209" t="s">
        <v>321</v>
      </c>
      <c r="I494" s="2209"/>
      <c r="J494" s="515">
        <v>0.14956077923402439</v>
      </c>
      <c r="K494" s="468"/>
      <c r="L494" s="468"/>
      <c r="M494" s="2209" t="s">
        <v>189</v>
      </c>
      <c r="N494" s="2209"/>
      <c r="O494" s="532" t="s">
        <v>190</v>
      </c>
      <c r="P494" s="468"/>
      <c r="Q494" s="468"/>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210" t="s">
        <v>332</v>
      </c>
      <c r="D495" s="2209"/>
      <c r="E495" s="514">
        <v>7.1485532134596366E-2</v>
      </c>
      <c r="F495" s="468"/>
      <c r="G495" s="468"/>
      <c r="H495" s="2209" t="s">
        <v>324</v>
      </c>
      <c r="I495" s="2209"/>
      <c r="J495" s="515">
        <v>8.1236794727507791E-2</v>
      </c>
      <c r="K495" s="468"/>
      <c r="L495" s="468"/>
      <c r="M495" s="2209" t="s">
        <v>190</v>
      </c>
      <c r="N495" s="2209"/>
      <c r="O495" s="533">
        <v>1</v>
      </c>
      <c r="P495" s="468"/>
      <c r="Q495" s="468"/>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210" t="s">
        <v>325</v>
      </c>
      <c r="D496" s="2209"/>
      <c r="E496" s="514">
        <v>0.13912418903964388</v>
      </c>
      <c r="F496" s="468"/>
      <c r="G496" s="468"/>
      <c r="H496" s="2209" t="s">
        <v>316</v>
      </c>
      <c r="I496" s="2209"/>
      <c r="J496" s="515">
        <v>0.16802044087899451</v>
      </c>
      <c r="K496" s="468"/>
      <c r="L496" s="468"/>
      <c r="M496" s="2209"/>
      <c r="N496" s="2209"/>
      <c r="O496" s="468"/>
      <c r="P496" s="468"/>
      <c r="Q496" s="468"/>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210" t="s">
        <v>337</v>
      </c>
      <c r="D497" s="2209"/>
      <c r="E497" s="514">
        <v>1.9102235284409616E-2</v>
      </c>
      <c r="F497" s="468"/>
      <c r="G497" s="468"/>
      <c r="H497" s="2209" t="s">
        <v>332</v>
      </c>
      <c r="I497" s="2209"/>
      <c r="J497" s="515">
        <v>6.1694633917872679E-2</v>
      </c>
      <c r="K497" s="468"/>
      <c r="L497" s="468"/>
      <c r="M497" s="2209"/>
      <c r="N497" s="2209"/>
      <c r="O497" s="468"/>
      <c r="P497" s="468"/>
      <c r="Q497" s="468"/>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210" t="s">
        <v>318</v>
      </c>
      <c r="D498" s="2209"/>
      <c r="E498" s="514">
        <v>0.19594957377147779</v>
      </c>
      <c r="F498" s="468"/>
      <c r="G498" s="468"/>
      <c r="H498" s="2209" t="s">
        <v>325</v>
      </c>
      <c r="I498" s="2209"/>
      <c r="J498" s="515">
        <v>8.8579129334255755E-2</v>
      </c>
      <c r="K498" s="468"/>
      <c r="L498" s="468"/>
      <c r="M498" s="2209"/>
      <c r="N498" s="2209"/>
      <c r="O498" s="468"/>
      <c r="P498" s="468"/>
      <c r="Q498" s="468"/>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210" t="s">
        <v>339</v>
      </c>
      <c r="D499" s="2209"/>
      <c r="E499" s="518">
        <v>-2.089191570653116E-2</v>
      </c>
      <c r="F499" s="468"/>
      <c r="G499" s="468"/>
      <c r="H499" s="2209" t="s">
        <v>337</v>
      </c>
      <c r="I499" s="2209"/>
      <c r="J499" s="515">
        <v>1.7729513920564929E-2</v>
      </c>
      <c r="K499" s="468"/>
      <c r="L499" s="468"/>
      <c r="M499" s="2209"/>
      <c r="N499" s="2209"/>
      <c r="O499" s="468"/>
      <c r="P499" s="468"/>
      <c r="Q499" s="468"/>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210"/>
      <c r="D500" s="2209"/>
      <c r="E500" s="468"/>
      <c r="F500" s="468"/>
      <c r="G500" s="468"/>
      <c r="H500" s="2209" t="s">
        <v>318</v>
      </c>
      <c r="I500" s="2209"/>
      <c r="J500" s="515">
        <v>0.15262905394328916</v>
      </c>
      <c r="K500" s="468"/>
      <c r="L500" s="468"/>
      <c r="M500" s="2209"/>
      <c r="N500" s="2209"/>
      <c r="O500" s="468"/>
      <c r="P500" s="468"/>
      <c r="Q500" s="468"/>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210"/>
      <c r="D501" s="2209"/>
      <c r="E501" s="468"/>
      <c r="F501" s="468"/>
      <c r="G501" s="468"/>
      <c r="H501" s="2209" t="s">
        <v>339</v>
      </c>
      <c r="I501" s="2209"/>
      <c r="J501" s="515">
        <v>-4.9868954665768005E-3</v>
      </c>
      <c r="K501" s="468"/>
      <c r="L501" s="468"/>
      <c r="M501" s="2209"/>
      <c r="N501" s="2209"/>
      <c r="O501" s="468"/>
      <c r="P501" s="468"/>
      <c r="Q501" s="468"/>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210" t="s">
        <v>288</v>
      </c>
      <c r="D502" s="2209"/>
      <c r="E502" s="2209"/>
      <c r="F502" s="468"/>
      <c r="G502" s="468"/>
      <c r="H502" s="2209" t="s">
        <v>314</v>
      </c>
      <c r="I502" s="2209"/>
      <c r="J502" s="519">
        <v>0.18053087638301166</v>
      </c>
      <c r="K502" s="468"/>
      <c r="L502" s="468"/>
      <c r="M502" s="2209"/>
      <c r="N502" s="2209"/>
      <c r="O502" s="468"/>
      <c r="P502" s="468"/>
      <c r="Q502" s="468"/>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210" t="s">
        <v>189</v>
      </c>
      <c r="D503" s="2209"/>
      <c r="E503" s="534" t="s">
        <v>190</v>
      </c>
      <c r="F503" s="468"/>
      <c r="G503" s="468"/>
      <c r="H503" s="2209"/>
      <c r="I503" s="2209"/>
      <c r="J503" s="468"/>
      <c r="K503" s="468"/>
      <c r="L503" s="468"/>
      <c r="M503" s="2209"/>
      <c r="N503" s="2209"/>
      <c r="O503" s="468"/>
      <c r="P503" s="468"/>
      <c r="Q503" s="468"/>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210" t="s">
        <v>190</v>
      </c>
      <c r="D504" s="2209"/>
      <c r="E504" s="535">
        <v>1</v>
      </c>
      <c r="F504" s="468"/>
      <c r="G504" s="468"/>
      <c r="H504" s="2209"/>
      <c r="I504" s="2209"/>
      <c r="J504" s="468"/>
      <c r="K504" s="468"/>
      <c r="L504" s="468"/>
      <c r="M504" s="2209"/>
      <c r="N504" s="2209"/>
      <c r="O504" s="468"/>
      <c r="P504" s="468"/>
      <c r="Q504" s="468"/>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210"/>
      <c r="D505" s="2209"/>
      <c r="E505" s="468"/>
      <c r="F505" s="468"/>
      <c r="G505" s="468"/>
      <c r="H505" s="2209" t="s">
        <v>288</v>
      </c>
      <c r="I505" s="2209"/>
      <c r="J505" s="2209"/>
      <c r="K505" s="468"/>
      <c r="L505" s="468"/>
      <c r="M505" s="2209"/>
      <c r="N505" s="2209"/>
      <c r="O505" s="468"/>
      <c r="P505" s="468"/>
      <c r="Q505" s="468"/>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210"/>
      <c r="D506" s="2209"/>
      <c r="E506" s="468"/>
      <c r="F506" s="468"/>
      <c r="G506" s="468"/>
      <c r="H506" s="2209" t="s">
        <v>189</v>
      </c>
      <c r="I506" s="2209"/>
      <c r="J506" s="536" t="s">
        <v>190</v>
      </c>
      <c r="K506" s="468"/>
      <c r="L506" s="468"/>
      <c r="M506" s="2209"/>
      <c r="N506" s="2209"/>
      <c r="O506" s="468"/>
      <c r="P506" s="468"/>
      <c r="Q506" s="468"/>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210"/>
      <c r="D507" s="2209"/>
      <c r="E507" s="468"/>
      <c r="F507" s="468"/>
      <c r="G507" s="468"/>
      <c r="H507" s="2209" t="s">
        <v>190</v>
      </c>
      <c r="I507" s="2209"/>
      <c r="J507" s="537">
        <v>1</v>
      </c>
      <c r="K507" s="468"/>
      <c r="L507" s="468"/>
      <c r="M507" s="2209"/>
      <c r="N507" s="2209"/>
      <c r="O507" s="468"/>
      <c r="P507" s="468"/>
      <c r="Q507" s="468"/>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210"/>
      <c r="D508" s="2209"/>
      <c r="E508" s="468"/>
      <c r="F508" s="468"/>
      <c r="G508" s="468"/>
      <c r="H508" s="2209"/>
      <c r="I508" s="2209"/>
      <c r="J508" s="468"/>
      <c r="K508" s="468"/>
      <c r="L508" s="468"/>
      <c r="M508" s="2209"/>
      <c r="N508" s="2209"/>
      <c r="O508" s="468"/>
      <c r="P508" s="468"/>
      <c r="Q508" s="468"/>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210"/>
      <c r="D509" s="2209"/>
      <c r="E509" s="467"/>
      <c r="F509" s="467"/>
      <c r="G509" s="467"/>
      <c r="H509" s="2210"/>
      <c r="I509" s="2209"/>
      <c r="J509" s="467"/>
      <c r="K509" s="467"/>
      <c r="L509" s="467"/>
      <c r="M509" s="2210"/>
      <c r="N509" s="2209"/>
      <c r="O509" s="467"/>
      <c r="P509" s="467"/>
      <c r="Q509" s="467"/>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210"/>
      <c r="D510" s="2209"/>
      <c r="E510" s="467"/>
      <c r="F510" s="467"/>
      <c r="G510" s="467"/>
      <c r="H510" s="2210"/>
      <c r="I510" s="2209"/>
      <c r="J510" s="467"/>
      <c r="K510" s="467"/>
      <c r="L510" s="467"/>
      <c r="M510" s="2210"/>
      <c r="N510" s="2209"/>
      <c r="O510" s="467"/>
      <c r="P510" s="467"/>
      <c r="Q510" s="467"/>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210"/>
      <c r="D511" s="2209"/>
      <c r="E511" s="467"/>
      <c r="F511" s="467"/>
      <c r="G511" s="467"/>
      <c r="H511" s="2210"/>
      <c r="I511" s="2209"/>
      <c r="J511" s="467"/>
      <c r="K511" s="467"/>
      <c r="L511" s="467"/>
      <c r="M511" s="2210"/>
      <c r="N511" s="2209"/>
      <c r="O511" s="467"/>
      <c r="P511" s="467"/>
      <c r="Q511" s="467"/>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210"/>
      <c r="D512" s="2209"/>
      <c r="E512" s="467"/>
      <c r="F512" s="467"/>
      <c r="G512" s="467"/>
      <c r="H512" s="2210"/>
      <c r="I512" s="2209"/>
      <c r="J512" s="467"/>
      <c r="K512" s="467"/>
      <c r="L512" s="467"/>
      <c r="M512" s="2210"/>
      <c r="N512" s="2209"/>
      <c r="O512" s="467"/>
      <c r="P512" s="467"/>
      <c r="Q512" s="467"/>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210"/>
      <c r="D513" s="2209"/>
      <c r="E513" s="467"/>
      <c r="F513" s="467"/>
      <c r="G513" s="467"/>
      <c r="H513" s="2210"/>
      <c r="I513" s="2209"/>
      <c r="J513" s="467"/>
      <c r="K513" s="467"/>
      <c r="L513" s="467"/>
      <c r="M513" s="2210"/>
      <c r="N513" s="2209"/>
      <c r="O513" s="467"/>
      <c r="P513" s="467"/>
      <c r="Q513" s="467"/>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210"/>
      <c r="D514" s="2209"/>
      <c r="E514" s="467"/>
      <c r="F514" s="467"/>
      <c r="G514" s="467"/>
      <c r="H514" s="2210"/>
      <c r="I514" s="2209"/>
      <c r="J514" s="467"/>
      <c r="K514" s="467"/>
      <c r="L514" s="467"/>
      <c r="M514" s="2210"/>
      <c r="N514" s="2209"/>
      <c r="O514" s="467"/>
      <c r="P514" s="467"/>
      <c r="Q514" s="467"/>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210"/>
      <c r="D515" s="2209"/>
      <c r="E515" s="467"/>
      <c r="F515" s="467"/>
      <c r="G515" s="467"/>
      <c r="H515" s="2210"/>
      <c r="I515" s="2209"/>
      <c r="J515" s="467"/>
      <c r="K515" s="467"/>
      <c r="L515" s="467"/>
      <c r="M515" s="2210"/>
      <c r="N515" s="2209"/>
      <c r="O515" s="467"/>
      <c r="P515" s="467"/>
      <c r="Q515" s="467"/>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210"/>
      <c r="D516" s="2209"/>
      <c r="E516" s="467"/>
      <c r="F516" s="467"/>
      <c r="G516" s="467"/>
      <c r="H516" s="2210"/>
      <c r="I516" s="2209"/>
      <c r="J516" s="467"/>
      <c r="K516" s="467"/>
      <c r="L516" s="467"/>
      <c r="M516" s="2210"/>
      <c r="N516" s="2209"/>
      <c r="O516" s="467"/>
      <c r="P516" s="467"/>
      <c r="Q516" s="467"/>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210"/>
      <c r="D517" s="2209"/>
      <c r="E517" s="467"/>
      <c r="F517" s="467"/>
      <c r="G517" s="467"/>
      <c r="H517" s="2210"/>
      <c r="I517" s="2209"/>
      <c r="J517" s="467"/>
      <c r="K517" s="467"/>
      <c r="L517" s="467"/>
      <c r="M517" s="2210"/>
      <c r="N517" s="2209"/>
      <c r="O517" s="467"/>
      <c r="P517" s="467"/>
      <c r="Q517" s="467"/>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210"/>
      <c r="D518" s="2209"/>
      <c r="E518" s="467"/>
      <c r="F518" s="467"/>
      <c r="G518" s="467"/>
      <c r="H518" s="2210"/>
      <c r="I518" s="2209"/>
      <c r="J518" s="467"/>
      <c r="K518" s="467"/>
      <c r="L518" s="467"/>
      <c r="M518" s="2210"/>
      <c r="N518" s="2209"/>
      <c r="O518" s="467"/>
      <c r="P518" s="467"/>
      <c r="Q518" s="467"/>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210"/>
      <c r="D519" s="2209"/>
      <c r="E519" s="467"/>
      <c r="F519" s="467"/>
      <c r="G519" s="467"/>
      <c r="H519" s="2210"/>
      <c r="I519" s="2209"/>
      <c r="J519" s="467"/>
      <c r="K519" s="467"/>
      <c r="L519" s="467"/>
      <c r="M519" s="2210"/>
      <c r="N519" s="2209"/>
      <c r="O519" s="467"/>
      <c r="P519" s="467"/>
      <c r="Q519" s="467"/>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210"/>
      <c r="D520" s="2209"/>
      <c r="E520" s="467"/>
      <c r="F520" s="467"/>
      <c r="G520" s="467"/>
      <c r="H520" s="2210"/>
      <c r="I520" s="2209"/>
      <c r="J520" s="467"/>
      <c r="K520" s="467"/>
      <c r="L520" s="467"/>
      <c r="M520" s="2210"/>
      <c r="N520" s="2209"/>
      <c r="O520" s="467"/>
      <c r="P520" s="467"/>
      <c r="Q520" s="467"/>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210"/>
      <c r="D521" s="2209"/>
      <c r="E521" s="467"/>
      <c r="F521" s="467"/>
      <c r="G521" s="467"/>
      <c r="H521" s="2210"/>
      <c r="I521" s="2209"/>
      <c r="J521" s="467"/>
      <c r="K521" s="467"/>
      <c r="L521" s="467"/>
      <c r="M521" s="2210"/>
      <c r="N521" s="2209"/>
      <c r="O521" s="467"/>
      <c r="P521" s="467"/>
      <c r="Q521" s="467"/>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210"/>
      <c r="D522" s="2209"/>
      <c r="E522" s="467"/>
      <c r="F522" s="467"/>
      <c r="G522" s="467"/>
      <c r="H522" s="2210"/>
      <c r="I522" s="2209"/>
      <c r="J522" s="467"/>
      <c r="K522" s="467"/>
      <c r="L522" s="467"/>
      <c r="M522" s="2210"/>
      <c r="N522" s="2209"/>
      <c r="O522" s="467"/>
      <c r="P522" s="467"/>
      <c r="Q522" s="467"/>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210"/>
      <c r="D523" s="2209"/>
      <c r="E523" s="467"/>
      <c r="F523" s="467"/>
      <c r="G523" s="467"/>
      <c r="H523" s="2210"/>
      <c r="I523" s="2209"/>
      <c r="J523" s="467"/>
      <c r="K523" s="467"/>
      <c r="L523" s="467"/>
      <c r="M523" s="2210"/>
      <c r="N523" s="2209"/>
      <c r="O523" s="467"/>
      <c r="P523" s="467"/>
      <c r="Q523" s="467"/>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210"/>
      <c r="D524" s="2209"/>
      <c r="E524" s="467"/>
      <c r="F524" s="467"/>
      <c r="G524" s="467"/>
      <c r="H524" s="2210"/>
      <c r="I524" s="2209"/>
      <c r="J524" s="467"/>
      <c r="K524" s="467"/>
      <c r="L524" s="467"/>
      <c r="M524" s="2210"/>
      <c r="N524" s="2209"/>
      <c r="O524" s="467"/>
      <c r="P524" s="467"/>
      <c r="Q524" s="467"/>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210"/>
      <c r="D525" s="2209"/>
      <c r="E525" s="467"/>
      <c r="F525" s="467"/>
      <c r="G525" s="467"/>
      <c r="H525" s="2210"/>
      <c r="I525" s="2209"/>
      <c r="J525" s="467"/>
      <c r="K525" s="467"/>
      <c r="L525" s="467"/>
      <c r="M525" s="2210"/>
      <c r="N525" s="2209"/>
      <c r="O525" s="467"/>
      <c r="P525" s="467"/>
      <c r="Q525" s="467"/>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210"/>
      <c r="D526" s="2209"/>
      <c r="E526" s="467"/>
      <c r="F526" s="467"/>
      <c r="G526" s="467"/>
      <c r="H526" s="2210"/>
      <c r="I526" s="2209"/>
      <c r="J526" s="467"/>
      <c r="K526" s="467"/>
      <c r="L526" s="467"/>
      <c r="M526" s="2210"/>
      <c r="N526" s="2209"/>
      <c r="O526" s="467"/>
      <c r="P526" s="467"/>
      <c r="Q526" s="467"/>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210"/>
      <c r="D527" s="2209"/>
      <c r="E527" s="467"/>
      <c r="F527" s="467"/>
      <c r="G527" s="467"/>
      <c r="H527" s="2210"/>
      <c r="I527" s="2209"/>
      <c r="J527" s="467"/>
      <c r="K527" s="467"/>
      <c r="L527" s="467"/>
      <c r="M527" s="2210"/>
      <c r="N527" s="2209"/>
      <c r="O527" s="467"/>
      <c r="P527" s="467"/>
      <c r="Q527" s="467"/>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210"/>
      <c r="D528" s="2209"/>
      <c r="E528" s="467"/>
      <c r="F528" s="467"/>
      <c r="G528" s="467"/>
      <c r="H528" s="2210"/>
      <c r="I528" s="2209"/>
      <c r="J528" s="467"/>
      <c r="K528" s="467"/>
      <c r="L528" s="467"/>
      <c r="M528" s="2210"/>
      <c r="N528" s="2209"/>
      <c r="O528" s="467"/>
      <c r="P528" s="467"/>
      <c r="Q528" s="467"/>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210"/>
      <c r="D529" s="2209"/>
      <c r="E529" s="467"/>
      <c r="F529" s="467"/>
      <c r="G529" s="467"/>
      <c r="H529" s="2210"/>
      <c r="I529" s="2209"/>
      <c r="J529" s="467"/>
      <c r="K529" s="467"/>
      <c r="L529" s="467"/>
      <c r="M529" s="2210"/>
      <c r="N529" s="2209"/>
      <c r="O529" s="467"/>
      <c r="P529" s="467"/>
      <c r="Q529" s="467"/>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210"/>
      <c r="D530" s="2209"/>
      <c r="E530" s="467"/>
      <c r="F530" s="467"/>
      <c r="G530" s="467"/>
      <c r="H530" s="2210"/>
      <c r="I530" s="2209"/>
      <c r="J530" s="467"/>
      <c r="K530" s="467"/>
      <c r="L530" s="467"/>
      <c r="M530" s="2210"/>
      <c r="N530" s="2209"/>
      <c r="O530" s="467"/>
      <c r="P530" s="467"/>
      <c r="Q530" s="467"/>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210"/>
      <c r="D531" s="2209"/>
      <c r="E531" s="467"/>
      <c r="F531" s="467"/>
      <c r="G531" s="467"/>
      <c r="H531" s="2210"/>
      <c r="I531" s="2209"/>
      <c r="J531" s="467"/>
      <c r="K531" s="467"/>
      <c r="L531" s="467"/>
      <c r="M531" s="2210"/>
      <c r="N531" s="2209"/>
      <c r="O531" s="467"/>
      <c r="P531" s="467"/>
      <c r="Q531" s="467"/>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210"/>
      <c r="D532" s="2209"/>
      <c r="E532" s="467"/>
      <c r="F532" s="467"/>
      <c r="G532" s="467"/>
      <c r="H532" s="2210"/>
      <c r="I532" s="2209"/>
      <c r="J532" s="467"/>
      <c r="K532" s="467"/>
      <c r="L532" s="467"/>
      <c r="M532" s="2210"/>
      <c r="N532" s="2209"/>
      <c r="O532" s="467"/>
      <c r="P532" s="467"/>
      <c r="Q532" s="467"/>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210"/>
      <c r="D533" s="2209"/>
      <c r="E533" s="467"/>
      <c r="F533" s="467"/>
      <c r="G533" s="467"/>
      <c r="H533" s="2210"/>
      <c r="I533" s="2209"/>
      <c r="J533" s="467"/>
      <c r="K533" s="467"/>
      <c r="L533" s="467"/>
      <c r="M533" s="2210"/>
      <c r="N533" s="2209"/>
      <c r="O533" s="467"/>
      <c r="P533" s="467"/>
      <c r="Q533" s="467"/>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210"/>
      <c r="D534" s="2209"/>
      <c r="E534" s="467"/>
      <c r="F534" s="467"/>
      <c r="G534" s="467"/>
      <c r="H534" s="2210"/>
      <c r="I534" s="2209"/>
      <c r="J534" s="467"/>
      <c r="K534" s="467"/>
      <c r="L534" s="467"/>
      <c r="M534" s="2210"/>
      <c r="N534" s="2209"/>
      <c r="O534" s="467"/>
      <c r="P534" s="467"/>
      <c r="Q534" s="467"/>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210"/>
      <c r="D535" s="2209"/>
      <c r="E535" s="467"/>
      <c r="F535" s="467"/>
      <c r="G535" s="467"/>
      <c r="H535" s="2210"/>
      <c r="I535" s="2209"/>
      <c r="J535" s="467"/>
      <c r="K535" s="467"/>
      <c r="L535" s="467"/>
      <c r="M535" s="2210"/>
      <c r="N535" s="2209"/>
      <c r="O535" s="467"/>
      <c r="P535" s="467"/>
      <c r="Q535" s="467"/>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210"/>
      <c r="D536" s="2209"/>
      <c r="E536" s="467"/>
      <c r="F536" s="467"/>
      <c r="G536" s="467"/>
      <c r="H536" s="2210"/>
      <c r="I536" s="2209"/>
      <c r="J536" s="467"/>
      <c r="K536" s="467"/>
      <c r="L536" s="467"/>
      <c r="M536" s="2210"/>
      <c r="N536" s="2209"/>
      <c r="O536" s="467"/>
      <c r="P536" s="467"/>
      <c r="Q536" s="467"/>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210"/>
      <c r="D537" s="2209"/>
      <c r="E537" s="467"/>
      <c r="F537" s="467"/>
      <c r="G537" s="467"/>
      <c r="H537" s="2210"/>
      <c r="I537" s="2209"/>
      <c r="J537" s="467"/>
      <c r="K537" s="467"/>
      <c r="L537" s="467"/>
      <c r="M537" s="2210"/>
      <c r="N537" s="2209"/>
      <c r="O537" s="467"/>
      <c r="P537" s="467"/>
      <c r="Q537" s="467"/>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210"/>
      <c r="D538" s="2209"/>
      <c r="E538" s="467"/>
      <c r="F538" s="467"/>
      <c r="G538" s="467"/>
      <c r="H538" s="2210"/>
      <c r="I538" s="2209"/>
      <c r="J538" s="467"/>
      <c r="K538" s="467"/>
      <c r="L538" s="467"/>
      <c r="M538" s="2210"/>
      <c r="N538" s="2209"/>
      <c r="O538" s="467"/>
      <c r="P538" s="467"/>
      <c r="Q538" s="467"/>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210"/>
      <c r="D539" s="2209"/>
      <c r="E539" s="467"/>
      <c r="F539" s="467"/>
      <c r="G539" s="467"/>
      <c r="H539" s="2210"/>
      <c r="I539" s="2209"/>
      <c r="J539" s="467"/>
      <c r="K539" s="467"/>
      <c r="L539" s="467"/>
      <c r="M539" s="2210"/>
      <c r="N539" s="2209"/>
      <c r="O539" s="467"/>
      <c r="P539" s="467"/>
      <c r="Q539" s="467"/>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210"/>
      <c r="D540" s="2209"/>
      <c r="E540" s="467"/>
      <c r="F540" s="467"/>
      <c r="G540" s="467"/>
      <c r="H540" s="2210"/>
      <c r="I540" s="2209"/>
      <c r="J540" s="467"/>
      <c r="K540" s="467"/>
      <c r="L540" s="467"/>
      <c r="M540" s="2210"/>
      <c r="N540" s="2209"/>
      <c r="O540" s="467"/>
      <c r="P540" s="467"/>
      <c r="Q540" s="467"/>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210"/>
      <c r="D541" s="2209"/>
      <c r="E541" s="467"/>
      <c r="F541" s="467"/>
      <c r="G541" s="467"/>
      <c r="H541" s="2210"/>
      <c r="I541" s="2209"/>
      <c r="J541" s="467"/>
      <c r="K541" s="467"/>
      <c r="L541" s="467"/>
      <c r="M541" s="2210"/>
      <c r="N541" s="2209"/>
      <c r="O541" s="467"/>
      <c r="P541" s="467"/>
      <c r="Q541" s="467"/>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210"/>
      <c r="D542" s="2209"/>
      <c r="E542" s="467"/>
      <c r="F542" s="467"/>
      <c r="G542" s="467"/>
      <c r="H542" s="2210"/>
      <c r="I542" s="2209"/>
      <c r="J542" s="467"/>
      <c r="K542" s="467"/>
      <c r="L542" s="467"/>
      <c r="M542" s="2210"/>
      <c r="N542" s="2209"/>
      <c r="O542" s="467"/>
      <c r="P542" s="467"/>
      <c r="Q542" s="467"/>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210"/>
      <c r="D543" s="2209"/>
      <c r="E543" s="467"/>
      <c r="F543" s="467"/>
      <c r="G543" s="467"/>
      <c r="H543" s="2210"/>
      <c r="I543" s="2209"/>
      <c r="J543" s="467"/>
      <c r="K543" s="467"/>
      <c r="L543" s="467"/>
      <c r="M543" s="2210"/>
      <c r="N543" s="2209"/>
      <c r="O543" s="467"/>
      <c r="P543" s="467"/>
      <c r="Q543" s="467"/>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210"/>
      <c r="D544" s="2209"/>
      <c r="E544" s="467"/>
      <c r="F544" s="467"/>
      <c r="G544" s="467"/>
      <c r="H544" s="2210"/>
      <c r="I544" s="2209"/>
      <c r="J544" s="467"/>
      <c r="K544" s="467"/>
      <c r="L544" s="467"/>
      <c r="M544" s="2210"/>
      <c r="N544" s="2209"/>
      <c r="O544" s="467"/>
      <c r="P544" s="467"/>
      <c r="Q544" s="467"/>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210"/>
      <c r="D545" s="2209"/>
      <c r="E545" s="467"/>
      <c r="F545" s="467"/>
      <c r="G545" s="467"/>
      <c r="H545" s="2210"/>
      <c r="I545" s="2209"/>
      <c r="J545" s="467"/>
      <c r="K545" s="467"/>
      <c r="L545" s="467"/>
      <c r="M545" s="2210"/>
      <c r="N545" s="2209"/>
      <c r="O545" s="467"/>
      <c r="P545" s="467"/>
      <c r="Q545" s="467"/>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210"/>
      <c r="D546" s="2209"/>
      <c r="E546" s="467"/>
      <c r="F546" s="467"/>
      <c r="G546" s="467"/>
      <c r="H546" s="2210"/>
      <c r="I546" s="2209"/>
      <c r="J546" s="467"/>
      <c r="K546" s="467"/>
      <c r="L546" s="467"/>
      <c r="M546" s="2210"/>
      <c r="N546" s="2209"/>
      <c r="O546" s="467"/>
      <c r="P546" s="467"/>
      <c r="Q546" s="467"/>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210"/>
      <c r="D547" s="2209"/>
      <c r="E547" s="467"/>
      <c r="F547" s="467"/>
      <c r="G547" s="467"/>
      <c r="H547" s="2210"/>
      <c r="I547" s="2209"/>
      <c r="J547" s="467"/>
      <c r="K547" s="467"/>
      <c r="L547" s="467"/>
      <c r="M547" s="2210"/>
      <c r="N547" s="2209"/>
      <c r="O547" s="467"/>
      <c r="P547" s="467"/>
      <c r="Q547" s="467"/>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210"/>
      <c r="D548" s="2209"/>
      <c r="E548" s="467"/>
      <c r="F548" s="467"/>
      <c r="G548" s="467"/>
      <c r="H548" s="2210"/>
      <c r="I548" s="2209"/>
      <c r="J548" s="467"/>
      <c r="K548" s="467"/>
      <c r="L548" s="467"/>
      <c r="M548" s="2210"/>
      <c r="N548" s="2209"/>
      <c r="O548" s="467"/>
      <c r="P548" s="467"/>
      <c r="Q548" s="467"/>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210"/>
      <c r="D549" s="2209"/>
      <c r="E549" s="467"/>
      <c r="F549" s="467"/>
      <c r="G549" s="467"/>
      <c r="H549" s="2210"/>
      <c r="I549" s="2209"/>
      <c r="J549" s="467"/>
      <c r="K549" s="467"/>
      <c r="L549" s="467"/>
      <c r="M549" s="2210"/>
      <c r="N549" s="2209"/>
      <c r="O549" s="467"/>
      <c r="P549" s="467"/>
      <c r="Q549" s="467"/>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210"/>
      <c r="D550" s="2209"/>
      <c r="E550" s="467"/>
      <c r="F550" s="467"/>
      <c r="G550" s="467"/>
      <c r="H550" s="2210"/>
      <c r="I550" s="2209"/>
      <c r="J550" s="467"/>
      <c r="K550" s="467"/>
      <c r="L550" s="467"/>
      <c r="M550" s="2210"/>
      <c r="N550" s="2209"/>
      <c r="O550" s="467"/>
      <c r="P550" s="467"/>
      <c r="Q550" s="467"/>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210"/>
      <c r="D551" s="2209"/>
      <c r="E551" s="467"/>
      <c r="F551" s="467"/>
      <c r="G551" s="467"/>
      <c r="H551" s="2210"/>
      <c r="I551" s="2209"/>
      <c r="J551" s="467"/>
      <c r="K551" s="467"/>
      <c r="L551" s="467"/>
      <c r="M551" s="2210"/>
      <c r="N551" s="2209"/>
      <c r="O551" s="467"/>
      <c r="P551" s="467"/>
      <c r="Q551" s="467"/>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210"/>
      <c r="D552" s="2209"/>
      <c r="E552" s="467"/>
      <c r="F552" s="467"/>
      <c r="G552" s="467"/>
      <c r="H552" s="2210"/>
      <c r="I552" s="2209"/>
      <c r="J552" s="467"/>
      <c r="K552" s="467"/>
      <c r="L552" s="467"/>
      <c r="M552" s="2210"/>
      <c r="N552" s="2209"/>
      <c r="O552" s="467"/>
      <c r="P552" s="467"/>
      <c r="Q552" s="467"/>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210"/>
      <c r="D553" s="2209"/>
      <c r="E553" s="467"/>
      <c r="F553" s="467"/>
      <c r="G553" s="467"/>
      <c r="H553" s="2210"/>
      <c r="I553" s="2209"/>
      <c r="J553" s="467"/>
      <c r="K553" s="467"/>
      <c r="L553" s="467"/>
      <c r="M553" s="2210"/>
      <c r="N553" s="2209"/>
      <c r="O553" s="467"/>
      <c r="P553" s="467"/>
      <c r="Q553" s="467"/>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210"/>
      <c r="D554" s="2209"/>
      <c r="E554" s="467"/>
      <c r="F554" s="467"/>
      <c r="G554" s="467"/>
      <c r="H554" s="2210"/>
      <c r="I554" s="2209"/>
      <c r="J554" s="467"/>
      <c r="K554" s="467"/>
      <c r="L554" s="467"/>
      <c r="M554" s="2210"/>
      <c r="N554" s="2209"/>
      <c r="O554" s="467"/>
      <c r="P554" s="467"/>
      <c r="Q554" s="467"/>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210"/>
      <c r="D555" s="2209"/>
      <c r="E555" s="467"/>
      <c r="F555" s="467"/>
      <c r="G555" s="467"/>
      <c r="H555" s="2210"/>
      <c r="I555" s="2209"/>
      <c r="J555" s="467"/>
      <c r="K555" s="467"/>
      <c r="L555" s="467"/>
      <c r="M555" s="2210"/>
      <c r="N555" s="2209"/>
      <c r="O555" s="467"/>
      <c r="P555" s="467"/>
      <c r="Q555" s="467"/>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210"/>
      <c r="D556" s="2209"/>
      <c r="E556" s="467"/>
      <c r="F556" s="467"/>
      <c r="G556" s="467"/>
      <c r="H556" s="2210"/>
      <c r="I556" s="2209"/>
      <c r="J556" s="467"/>
      <c r="K556" s="467"/>
      <c r="L556" s="467"/>
      <c r="M556" s="2210"/>
      <c r="N556" s="2209"/>
      <c r="O556" s="467"/>
      <c r="P556" s="467"/>
      <c r="Q556" s="467"/>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210"/>
      <c r="D557" s="2209"/>
      <c r="E557" s="467"/>
      <c r="F557" s="467"/>
      <c r="G557" s="467"/>
      <c r="H557" s="2210"/>
      <c r="I557" s="2209"/>
      <c r="J557" s="467"/>
      <c r="K557" s="467"/>
      <c r="L557" s="467"/>
      <c r="M557" s="2210"/>
      <c r="N557" s="2209"/>
      <c r="O557" s="467"/>
      <c r="P557" s="467"/>
      <c r="Q557" s="467"/>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210"/>
      <c r="D558" s="2209"/>
      <c r="E558" s="467"/>
      <c r="F558" s="467"/>
      <c r="G558" s="467"/>
      <c r="H558" s="2210"/>
      <c r="I558" s="2209"/>
      <c r="J558" s="467"/>
      <c r="K558" s="467"/>
      <c r="L558" s="467"/>
      <c r="M558" s="2210"/>
      <c r="N558" s="2209"/>
      <c r="O558" s="467"/>
      <c r="P558" s="467"/>
      <c r="Q558" s="467"/>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210"/>
      <c r="D559" s="2209"/>
      <c r="E559" s="467"/>
      <c r="F559" s="467"/>
      <c r="G559" s="467"/>
      <c r="H559" s="2210"/>
      <c r="I559" s="2209"/>
      <c r="J559" s="467"/>
      <c r="K559" s="467"/>
      <c r="L559" s="467"/>
      <c r="M559" s="2210"/>
      <c r="N559" s="2209"/>
      <c r="O559" s="467"/>
      <c r="P559" s="467"/>
      <c r="Q559" s="467"/>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210"/>
      <c r="D560" s="2209"/>
      <c r="E560" s="467"/>
      <c r="F560" s="467"/>
      <c r="G560" s="467"/>
      <c r="H560" s="2210"/>
      <c r="I560" s="2209"/>
      <c r="J560" s="467"/>
      <c r="K560" s="467"/>
      <c r="L560" s="467"/>
      <c r="M560" s="2210"/>
      <c r="N560" s="2209"/>
      <c r="O560" s="467"/>
      <c r="P560" s="467"/>
      <c r="Q560" s="467"/>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210"/>
      <c r="D561" s="2209"/>
      <c r="E561" s="467"/>
      <c r="F561" s="467"/>
      <c r="G561" s="467"/>
      <c r="H561" s="2210"/>
      <c r="I561" s="2209"/>
      <c r="J561" s="467"/>
      <c r="K561" s="467"/>
      <c r="L561" s="467"/>
      <c r="M561" s="2210"/>
      <c r="N561" s="2209"/>
      <c r="O561" s="467"/>
      <c r="P561" s="467"/>
      <c r="Q561" s="467"/>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210"/>
      <c r="D562" s="2209"/>
      <c r="E562" s="467"/>
      <c r="F562" s="467"/>
      <c r="G562" s="467"/>
      <c r="H562" s="2210"/>
      <c r="I562" s="2209"/>
      <c r="J562" s="467"/>
      <c r="K562" s="467"/>
      <c r="L562" s="467"/>
      <c r="M562" s="2210"/>
      <c r="N562" s="2209"/>
      <c r="O562" s="467"/>
      <c r="P562" s="467"/>
      <c r="Q562" s="467"/>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210"/>
      <c r="D563" s="2209"/>
      <c r="E563" s="467"/>
      <c r="F563" s="467"/>
      <c r="G563" s="467"/>
      <c r="H563" s="2210"/>
      <c r="I563" s="2209"/>
      <c r="J563" s="467"/>
      <c r="K563" s="467"/>
      <c r="L563" s="467"/>
      <c r="M563" s="2210"/>
      <c r="N563" s="2209"/>
      <c r="O563" s="467"/>
      <c r="P563" s="467"/>
      <c r="Q563" s="467"/>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210"/>
      <c r="D564" s="2209"/>
      <c r="E564" s="467"/>
      <c r="F564" s="467"/>
      <c r="G564" s="467"/>
      <c r="H564" s="2210"/>
      <c r="I564" s="2209"/>
      <c r="J564" s="467"/>
      <c r="K564" s="467"/>
      <c r="L564" s="467"/>
      <c r="M564" s="2210"/>
      <c r="N564" s="2209"/>
      <c r="O564" s="467"/>
      <c r="P564" s="467"/>
      <c r="Q564" s="467"/>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210"/>
      <c r="D565" s="2209"/>
      <c r="E565" s="467"/>
      <c r="F565" s="467"/>
      <c r="G565" s="467"/>
      <c r="H565" s="2210"/>
      <c r="I565" s="2209"/>
      <c r="J565" s="467"/>
      <c r="K565" s="467"/>
      <c r="L565" s="467"/>
      <c r="M565" s="2210"/>
      <c r="N565" s="2209"/>
      <c r="O565" s="467"/>
      <c r="P565" s="467"/>
      <c r="Q565" s="467"/>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210"/>
      <c r="D566" s="2209"/>
      <c r="E566" s="467"/>
      <c r="F566" s="467"/>
      <c r="G566" s="467"/>
      <c r="H566" s="2210"/>
      <c r="I566" s="2209"/>
      <c r="J566" s="467"/>
      <c r="K566" s="467"/>
      <c r="L566" s="467"/>
      <c r="M566" s="2210"/>
      <c r="N566" s="2209"/>
      <c r="O566" s="467"/>
      <c r="P566" s="467"/>
      <c r="Q566" s="467"/>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210"/>
      <c r="D567" s="2209"/>
      <c r="E567" s="467"/>
      <c r="F567" s="467"/>
      <c r="G567" s="467"/>
      <c r="H567" s="2210"/>
      <c r="I567" s="2209"/>
      <c r="J567" s="467"/>
      <c r="K567" s="467"/>
      <c r="L567" s="467"/>
      <c r="M567" s="2210"/>
      <c r="N567" s="2209"/>
      <c r="O567" s="467"/>
      <c r="P567" s="467"/>
      <c r="Q567" s="467"/>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210"/>
      <c r="D568" s="2209"/>
      <c r="E568" s="467"/>
      <c r="F568" s="467"/>
      <c r="G568" s="467"/>
      <c r="H568" s="2210"/>
      <c r="I568" s="2209"/>
      <c r="J568" s="467"/>
      <c r="K568" s="467"/>
      <c r="L568" s="467"/>
      <c r="M568" s="2210"/>
      <c r="N568" s="2209"/>
      <c r="O568" s="467"/>
      <c r="P568" s="467"/>
      <c r="Q568" s="467"/>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210"/>
      <c r="D569" s="2209"/>
      <c r="E569" s="467"/>
      <c r="F569" s="467"/>
      <c r="G569" s="467"/>
      <c r="H569" s="2210"/>
      <c r="I569" s="2209"/>
      <c r="J569" s="467"/>
      <c r="K569" s="467"/>
      <c r="L569" s="467"/>
      <c r="M569" s="2210"/>
      <c r="N569" s="2209"/>
      <c r="O569" s="467"/>
      <c r="P569" s="467"/>
      <c r="Q569" s="467"/>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210"/>
      <c r="D570" s="2209"/>
      <c r="E570" s="467"/>
      <c r="F570" s="467"/>
      <c r="G570" s="467"/>
      <c r="H570" s="2210"/>
      <c r="I570" s="2209"/>
      <c r="J570" s="467"/>
      <c r="K570" s="467"/>
      <c r="L570" s="467"/>
      <c r="M570" s="2210"/>
      <c r="N570" s="2209"/>
      <c r="O570" s="467"/>
      <c r="P570" s="467"/>
      <c r="Q570" s="467"/>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210"/>
      <c r="D571" s="2209"/>
      <c r="E571" s="467"/>
      <c r="F571" s="467"/>
      <c r="G571" s="467"/>
      <c r="H571" s="2210"/>
      <c r="I571" s="2209"/>
      <c r="J571" s="467"/>
      <c r="K571" s="467"/>
      <c r="L571" s="467"/>
      <c r="M571" s="2210"/>
      <c r="N571" s="2209"/>
      <c r="O571" s="467"/>
      <c r="P571" s="467"/>
      <c r="Q571" s="467"/>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210"/>
      <c r="D572" s="2209"/>
      <c r="E572" s="467"/>
      <c r="F572" s="467"/>
      <c r="G572" s="467"/>
      <c r="H572" s="2210"/>
      <c r="I572" s="2209"/>
      <c r="J572" s="467"/>
      <c r="K572" s="467"/>
      <c r="L572" s="467"/>
      <c r="M572" s="2210"/>
      <c r="N572" s="2209"/>
      <c r="O572" s="467"/>
      <c r="P572" s="467"/>
      <c r="Q572" s="467"/>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210"/>
      <c r="D573" s="2209"/>
      <c r="E573" s="467"/>
      <c r="F573" s="467"/>
      <c r="G573" s="467"/>
      <c r="H573" s="2210"/>
      <c r="I573" s="2209"/>
      <c r="J573" s="467"/>
      <c r="K573" s="467"/>
      <c r="L573" s="467"/>
      <c r="M573" s="2210"/>
      <c r="N573" s="2209"/>
      <c r="O573" s="467"/>
      <c r="P573" s="467"/>
      <c r="Q573" s="467"/>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210"/>
      <c r="D574" s="2209"/>
      <c r="E574" s="467"/>
      <c r="F574" s="467"/>
      <c r="G574" s="467"/>
      <c r="H574" s="2210"/>
      <c r="I574" s="2209"/>
      <c r="J574" s="467"/>
      <c r="K574" s="467"/>
      <c r="L574" s="467"/>
      <c r="M574" s="2210"/>
      <c r="N574" s="2209"/>
      <c r="O574" s="467"/>
      <c r="P574" s="467"/>
      <c r="Q574" s="467"/>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210"/>
      <c r="D575" s="2209"/>
      <c r="E575" s="467"/>
      <c r="F575" s="467"/>
      <c r="G575" s="467"/>
      <c r="H575" s="2210"/>
      <c r="I575" s="2209"/>
      <c r="J575" s="467"/>
      <c r="K575" s="467"/>
      <c r="L575" s="467"/>
      <c r="M575" s="2210"/>
      <c r="N575" s="2209"/>
      <c r="O575" s="467"/>
      <c r="P575" s="467"/>
      <c r="Q575" s="467"/>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210"/>
      <c r="D576" s="2209"/>
      <c r="E576" s="467"/>
      <c r="F576" s="467"/>
      <c r="G576" s="467"/>
      <c r="H576" s="2210"/>
      <c r="I576" s="2209"/>
      <c r="J576" s="467"/>
      <c r="K576" s="467"/>
      <c r="L576" s="467"/>
      <c r="M576" s="2210"/>
      <c r="N576" s="2209"/>
      <c r="O576" s="467"/>
      <c r="P576" s="467"/>
      <c r="Q576" s="467"/>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210"/>
      <c r="D577" s="2209"/>
      <c r="E577" s="467"/>
      <c r="F577" s="467"/>
      <c r="G577" s="467"/>
      <c r="H577" s="2210"/>
      <c r="I577" s="2209"/>
      <c r="J577" s="467"/>
      <c r="K577" s="467"/>
      <c r="L577" s="467"/>
      <c r="M577" s="2210"/>
      <c r="N577" s="2209"/>
      <c r="O577" s="467"/>
      <c r="P577" s="467"/>
      <c r="Q577" s="467"/>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210"/>
      <c r="D578" s="2209"/>
      <c r="E578" s="467"/>
      <c r="F578" s="467"/>
      <c r="G578" s="467"/>
      <c r="H578" s="2210"/>
      <c r="I578" s="2209"/>
      <c r="J578" s="467"/>
      <c r="K578" s="467"/>
      <c r="L578" s="467"/>
      <c r="M578" s="2210"/>
      <c r="N578" s="2209"/>
      <c r="O578" s="467"/>
      <c r="P578" s="467"/>
      <c r="Q578" s="467"/>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210"/>
      <c r="D579" s="2209"/>
      <c r="E579" s="467"/>
      <c r="F579" s="467"/>
      <c r="G579" s="467"/>
      <c r="H579" s="2210"/>
      <c r="I579" s="2209"/>
      <c r="J579" s="467"/>
      <c r="K579" s="467"/>
      <c r="L579" s="467"/>
      <c r="M579" s="2210"/>
      <c r="N579" s="2209"/>
      <c r="O579" s="467"/>
      <c r="P579" s="467"/>
      <c r="Q579" s="467"/>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210"/>
      <c r="D580" s="2209"/>
      <c r="E580" s="467"/>
      <c r="F580" s="467"/>
      <c r="G580" s="467"/>
      <c r="H580" s="2210"/>
      <c r="I580" s="2209"/>
      <c r="J580" s="467"/>
      <c r="K580" s="467"/>
      <c r="L580" s="467"/>
      <c r="M580" s="2210"/>
      <c r="N580" s="2209"/>
      <c r="O580" s="467"/>
      <c r="P580" s="467"/>
      <c r="Q580" s="467"/>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210"/>
      <c r="D581" s="2209"/>
      <c r="E581" s="467"/>
      <c r="F581" s="467"/>
      <c r="G581" s="467"/>
      <c r="H581" s="2210"/>
      <c r="I581" s="2209"/>
      <c r="J581" s="467"/>
      <c r="K581" s="467"/>
      <c r="L581" s="467"/>
      <c r="M581" s="2210"/>
      <c r="N581" s="2209"/>
      <c r="O581" s="467"/>
      <c r="P581" s="467"/>
      <c r="Q581" s="467"/>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210"/>
      <c r="D582" s="2209"/>
      <c r="E582" s="467"/>
      <c r="F582" s="467"/>
      <c r="G582" s="467"/>
      <c r="H582" s="2210"/>
      <c r="I582" s="2209"/>
      <c r="J582" s="467"/>
      <c r="K582" s="467"/>
      <c r="L582" s="467"/>
      <c r="M582" s="2210"/>
      <c r="N582" s="2209"/>
      <c r="O582" s="467"/>
      <c r="P582" s="467"/>
      <c r="Q582" s="467"/>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210"/>
      <c r="D583" s="2209"/>
      <c r="E583" s="467"/>
      <c r="F583" s="467"/>
      <c r="G583" s="467"/>
      <c r="H583" s="2210"/>
      <c r="I583" s="2209"/>
      <c r="J583" s="467"/>
      <c r="K583" s="467"/>
      <c r="L583" s="467"/>
      <c r="M583" s="2210"/>
      <c r="N583" s="2209"/>
      <c r="O583" s="467"/>
      <c r="P583" s="467"/>
      <c r="Q583" s="467"/>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210"/>
      <c r="D584" s="2209"/>
      <c r="E584" s="467"/>
      <c r="F584" s="467"/>
      <c r="G584" s="467"/>
      <c r="H584" s="2210"/>
      <c r="I584" s="2209"/>
      <c r="J584" s="467"/>
      <c r="K584" s="467"/>
      <c r="L584" s="467"/>
      <c r="M584" s="2210"/>
      <c r="N584" s="2209"/>
      <c r="O584" s="467"/>
      <c r="P584" s="467"/>
      <c r="Q584" s="467"/>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210"/>
      <c r="D585" s="2209"/>
      <c r="E585" s="467"/>
      <c r="F585" s="467"/>
      <c r="G585" s="467"/>
      <c r="H585" s="2210"/>
      <c r="I585" s="2209"/>
      <c r="J585" s="467"/>
      <c r="K585" s="467"/>
      <c r="L585" s="467"/>
      <c r="M585" s="2210"/>
      <c r="N585" s="2209"/>
      <c r="O585" s="467"/>
      <c r="P585" s="467"/>
      <c r="Q585" s="467"/>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210"/>
      <c r="D586" s="2209"/>
      <c r="E586" s="467"/>
      <c r="F586" s="467"/>
      <c r="G586" s="467"/>
      <c r="H586" s="2210"/>
      <c r="I586" s="2209"/>
      <c r="J586" s="467"/>
      <c r="K586" s="467"/>
      <c r="L586" s="467"/>
      <c r="M586" s="2210"/>
      <c r="N586" s="2209"/>
      <c r="O586" s="467"/>
      <c r="P586" s="467"/>
      <c r="Q586" s="467"/>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210"/>
      <c r="D587" s="2209"/>
      <c r="E587" s="467"/>
      <c r="F587" s="467"/>
      <c r="G587" s="467"/>
      <c r="H587" s="2210"/>
      <c r="I587" s="2209"/>
      <c r="J587" s="467"/>
      <c r="K587" s="467"/>
      <c r="L587" s="467"/>
      <c r="M587" s="2210"/>
      <c r="N587" s="2209"/>
      <c r="O587" s="467"/>
      <c r="P587" s="467"/>
      <c r="Q587" s="467"/>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210"/>
      <c r="D588" s="2209"/>
      <c r="E588" s="467"/>
      <c r="F588" s="467"/>
      <c r="G588" s="467"/>
      <c r="H588" s="2210"/>
      <c r="I588" s="2209"/>
      <c r="J588" s="467"/>
      <c r="K588" s="467"/>
      <c r="L588" s="467"/>
      <c r="M588" s="2210"/>
      <c r="N588" s="2209"/>
      <c r="O588" s="467"/>
      <c r="P588" s="467"/>
      <c r="Q588" s="467"/>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210"/>
      <c r="D589" s="2209"/>
      <c r="E589" s="467"/>
      <c r="F589" s="467"/>
      <c r="G589" s="467"/>
      <c r="H589" s="2210"/>
      <c r="I589" s="2209"/>
      <c r="J589" s="467"/>
      <c r="K589" s="467"/>
      <c r="L589" s="467"/>
      <c r="M589" s="2210"/>
      <c r="N589" s="2209"/>
      <c r="O589" s="467"/>
      <c r="P589" s="467"/>
      <c r="Q589" s="467"/>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210"/>
      <c r="D590" s="2209"/>
      <c r="E590" s="467"/>
      <c r="F590" s="467"/>
      <c r="G590" s="467"/>
      <c r="H590" s="2210"/>
      <c r="I590" s="2209"/>
      <c r="J590" s="467"/>
      <c r="K590" s="467"/>
      <c r="L590" s="467"/>
      <c r="M590" s="2210"/>
      <c r="N590" s="2209"/>
      <c r="O590" s="467"/>
      <c r="P590" s="467"/>
      <c r="Q590" s="467"/>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210"/>
      <c r="D591" s="2209"/>
      <c r="E591" s="467"/>
      <c r="F591" s="467"/>
      <c r="G591" s="467"/>
      <c r="H591" s="2210"/>
      <c r="I591" s="2209"/>
      <c r="J591" s="467"/>
      <c r="K591" s="467"/>
      <c r="L591" s="467"/>
      <c r="M591" s="2210"/>
      <c r="N591" s="2209"/>
      <c r="O591" s="467"/>
      <c r="P591" s="467"/>
      <c r="Q591" s="467"/>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210"/>
      <c r="D592" s="2209"/>
      <c r="E592" s="467"/>
      <c r="F592" s="467"/>
      <c r="G592" s="467"/>
      <c r="H592" s="2210"/>
      <c r="I592" s="2209"/>
      <c r="J592" s="467"/>
      <c r="K592" s="467"/>
      <c r="L592" s="467"/>
      <c r="M592" s="2210"/>
      <c r="N592" s="2209"/>
      <c r="O592" s="467"/>
      <c r="P592" s="467"/>
      <c r="Q592" s="467"/>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210"/>
      <c r="D593" s="2209"/>
      <c r="E593" s="467"/>
      <c r="F593" s="467"/>
      <c r="G593" s="467"/>
      <c r="H593" s="2210"/>
      <c r="I593" s="2209"/>
      <c r="J593" s="467"/>
      <c r="K593" s="467"/>
      <c r="L593" s="467"/>
      <c r="M593" s="2210"/>
      <c r="N593" s="2209"/>
      <c r="O593" s="467"/>
      <c r="P593" s="467"/>
      <c r="Q593" s="467"/>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210"/>
      <c r="D594" s="2209"/>
      <c r="E594" s="467"/>
      <c r="F594" s="467"/>
      <c r="G594" s="467"/>
      <c r="H594" s="2210"/>
      <c r="I594" s="2209"/>
      <c r="J594" s="467"/>
      <c r="K594" s="467"/>
      <c r="L594" s="467"/>
      <c r="M594" s="2210"/>
      <c r="N594" s="2209"/>
      <c r="O594" s="467"/>
      <c r="P594" s="467"/>
      <c r="Q594" s="467"/>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210"/>
      <c r="D595" s="2209"/>
      <c r="E595" s="467"/>
      <c r="F595" s="467"/>
      <c r="G595" s="467"/>
      <c r="H595" s="2210"/>
      <c r="I595" s="2209"/>
      <c r="J595" s="467"/>
      <c r="K595" s="467"/>
      <c r="L595" s="467"/>
      <c r="M595" s="2210"/>
      <c r="N595" s="2209"/>
      <c r="O595" s="467"/>
      <c r="P595" s="467"/>
      <c r="Q595" s="467"/>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210"/>
      <c r="D596" s="2209"/>
      <c r="E596" s="467"/>
      <c r="F596" s="467"/>
      <c r="G596" s="467"/>
      <c r="H596" s="2210"/>
      <c r="I596" s="2209"/>
      <c r="J596" s="467"/>
      <c r="K596" s="467"/>
      <c r="L596" s="467"/>
      <c r="M596" s="2210"/>
      <c r="N596" s="2209"/>
      <c r="O596" s="467"/>
      <c r="P596" s="467"/>
      <c r="Q596" s="467"/>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210"/>
      <c r="D597" s="2209"/>
      <c r="E597" s="467"/>
      <c r="F597" s="467"/>
      <c r="G597" s="467"/>
      <c r="H597" s="2210"/>
      <c r="I597" s="2209"/>
      <c r="J597" s="467"/>
      <c r="K597" s="467"/>
      <c r="L597" s="467"/>
      <c r="M597" s="2210"/>
      <c r="N597" s="2209"/>
      <c r="O597" s="467"/>
      <c r="P597" s="467"/>
      <c r="Q597" s="467"/>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210"/>
      <c r="D598" s="2209"/>
      <c r="E598" s="467"/>
      <c r="F598" s="467"/>
      <c r="G598" s="467"/>
      <c r="H598" s="2210"/>
      <c r="I598" s="2209"/>
      <c r="J598" s="467"/>
      <c r="K598" s="467"/>
      <c r="L598" s="467"/>
      <c r="M598" s="2210"/>
      <c r="N598" s="2209"/>
      <c r="O598" s="467"/>
      <c r="P598" s="467"/>
      <c r="Q598" s="467"/>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210"/>
      <c r="D599" s="2209"/>
      <c r="E599" s="467"/>
      <c r="F599" s="467"/>
      <c r="G599" s="467"/>
      <c r="H599" s="2210"/>
      <c r="I599" s="2209"/>
      <c r="J599" s="467"/>
      <c r="K599" s="467"/>
      <c r="L599" s="467"/>
      <c r="M599" s="2210"/>
      <c r="N599" s="2209"/>
      <c r="O599" s="467"/>
      <c r="P599" s="467"/>
      <c r="Q599" s="467"/>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210"/>
      <c r="D600" s="2209"/>
      <c r="E600" s="467"/>
      <c r="F600" s="467"/>
      <c r="G600" s="467"/>
      <c r="H600" s="2210"/>
      <c r="I600" s="2209"/>
      <c r="J600" s="467"/>
      <c r="K600" s="467"/>
      <c r="L600" s="467"/>
      <c r="M600" s="2210"/>
      <c r="N600" s="2209"/>
      <c r="O600" s="467"/>
      <c r="P600" s="467"/>
      <c r="Q600" s="467"/>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210"/>
      <c r="D601" s="2209"/>
      <c r="E601" s="467"/>
      <c r="F601" s="467"/>
      <c r="G601" s="467"/>
      <c r="H601" s="2210"/>
      <c r="I601" s="2209"/>
      <c r="J601" s="467"/>
      <c r="K601" s="467"/>
      <c r="L601" s="467"/>
      <c r="M601" s="2210"/>
      <c r="N601" s="2209"/>
      <c r="O601" s="467"/>
      <c r="P601" s="467"/>
      <c r="Q601" s="467"/>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210"/>
      <c r="D602" s="2209"/>
      <c r="E602" s="467"/>
      <c r="F602" s="467"/>
      <c r="G602" s="467"/>
      <c r="H602" s="2210"/>
      <c r="I602" s="2209"/>
      <c r="J602" s="467"/>
      <c r="K602" s="467"/>
      <c r="L602" s="467"/>
      <c r="M602" s="2210"/>
      <c r="N602" s="2209"/>
      <c r="O602" s="467"/>
      <c r="P602" s="467"/>
      <c r="Q602" s="467"/>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210"/>
      <c r="D603" s="2209"/>
      <c r="E603" s="467"/>
      <c r="F603" s="467"/>
      <c r="G603" s="467"/>
      <c r="H603" s="2210"/>
      <c r="I603" s="2209"/>
      <c r="J603" s="467"/>
      <c r="K603" s="467"/>
      <c r="L603" s="467"/>
      <c r="M603" s="2210"/>
      <c r="N603" s="2209"/>
      <c r="O603" s="467"/>
      <c r="P603" s="467"/>
      <c r="Q603" s="467"/>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210"/>
      <c r="D604" s="2209"/>
      <c r="E604" s="467"/>
      <c r="F604" s="467"/>
      <c r="G604" s="467"/>
      <c r="H604" s="2210"/>
      <c r="I604" s="2209"/>
      <c r="J604" s="467"/>
      <c r="K604" s="467"/>
      <c r="L604" s="467"/>
      <c r="M604" s="2210"/>
      <c r="N604" s="2209"/>
      <c r="O604" s="467"/>
      <c r="P604" s="467"/>
      <c r="Q604" s="467"/>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210"/>
      <c r="D605" s="2209"/>
      <c r="E605" s="467"/>
      <c r="F605" s="467"/>
      <c r="G605" s="467"/>
      <c r="H605" s="2210"/>
      <c r="I605" s="2209"/>
      <c r="J605" s="467"/>
      <c r="K605" s="467"/>
      <c r="L605" s="467"/>
      <c r="M605" s="2210"/>
      <c r="N605" s="2209"/>
      <c r="O605" s="467"/>
      <c r="P605" s="467"/>
      <c r="Q605" s="467"/>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210"/>
      <c r="D606" s="2209"/>
      <c r="E606" s="467"/>
      <c r="F606" s="467"/>
      <c r="G606" s="467"/>
      <c r="H606" s="2210"/>
      <c r="I606" s="2209"/>
      <c r="J606" s="467"/>
      <c r="K606" s="467"/>
      <c r="L606" s="467"/>
      <c r="M606" s="2210"/>
      <c r="N606" s="2209"/>
      <c r="O606" s="467"/>
      <c r="P606" s="467"/>
      <c r="Q606" s="467"/>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210"/>
      <c r="D607" s="2209"/>
      <c r="E607" s="467"/>
      <c r="F607" s="467"/>
      <c r="G607" s="467"/>
      <c r="H607" s="2210"/>
      <c r="I607" s="2209"/>
      <c r="J607" s="467"/>
      <c r="K607" s="467"/>
      <c r="L607" s="467"/>
      <c r="M607" s="2210"/>
      <c r="N607" s="2209"/>
      <c r="O607" s="467"/>
      <c r="P607" s="467"/>
      <c r="Q607" s="467"/>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210"/>
      <c r="D608" s="2209"/>
      <c r="E608" s="467"/>
      <c r="F608" s="467"/>
      <c r="G608" s="467"/>
      <c r="H608" s="2210"/>
      <c r="I608" s="2209"/>
      <c r="J608" s="467"/>
      <c r="K608" s="467"/>
      <c r="L608" s="467"/>
      <c r="M608" s="2210"/>
      <c r="N608" s="2209"/>
      <c r="O608" s="467"/>
      <c r="P608" s="467"/>
      <c r="Q608" s="467"/>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210"/>
      <c r="D609" s="2209"/>
      <c r="E609" s="467"/>
      <c r="F609" s="467"/>
      <c r="G609" s="467"/>
      <c r="H609" s="2210"/>
      <c r="I609" s="2209"/>
      <c r="J609" s="467"/>
      <c r="K609" s="467"/>
      <c r="L609" s="467"/>
      <c r="M609" s="2210"/>
      <c r="N609" s="2209"/>
      <c r="O609" s="467"/>
      <c r="P609" s="467"/>
      <c r="Q609" s="467"/>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210"/>
      <c r="D610" s="2209"/>
      <c r="E610" s="467"/>
      <c r="F610" s="467"/>
      <c r="G610" s="467"/>
      <c r="H610" s="2210"/>
      <c r="I610" s="2209"/>
      <c r="J610" s="467"/>
      <c r="K610" s="467"/>
      <c r="L610" s="467"/>
      <c r="M610" s="2210"/>
      <c r="N610" s="2209"/>
      <c r="O610" s="467"/>
      <c r="P610" s="467"/>
      <c r="Q610" s="467"/>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210"/>
      <c r="D611" s="2209"/>
      <c r="E611" s="467"/>
      <c r="F611" s="467"/>
      <c r="G611" s="467"/>
      <c r="H611" s="2210"/>
      <c r="I611" s="2209"/>
      <c r="J611" s="467"/>
      <c r="K611" s="467"/>
      <c r="L611" s="467"/>
      <c r="M611" s="2210"/>
      <c r="N611" s="2209"/>
      <c r="O611" s="467"/>
      <c r="P611" s="467"/>
      <c r="Q611" s="467"/>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210"/>
      <c r="D612" s="2209"/>
      <c r="E612" s="467"/>
      <c r="F612" s="467"/>
      <c r="G612" s="467"/>
      <c r="H612" s="2210"/>
      <c r="I612" s="2209"/>
      <c r="J612" s="467"/>
      <c r="K612" s="467"/>
      <c r="L612" s="467"/>
      <c r="M612" s="2210"/>
      <c r="N612" s="2209"/>
      <c r="O612" s="467"/>
      <c r="P612" s="467"/>
      <c r="Q612" s="467"/>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210"/>
      <c r="D613" s="2209"/>
      <c r="E613" s="467"/>
      <c r="F613" s="467"/>
      <c r="G613" s="467"/>
      <c r="H613" s="2210"/>
      <c r="I613" s="2209"/>
      <c r="J613" s="467"/>
      <c r="K613" s="467"/>
      <c r="L613" s="467"/>
      <c r="M613" s="2210"/>
      <c r="N613" s="2209"/>
      <c r="O613" s="467"/>
      <c r="P613" s="467"/>
      <c r="Q613" s="467"/>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210"/>
      <c r="D614" s="2209"/>
      <c r="E614" s="467"/>
      <c r="F614" s="467"/>
      <c r="G614" s="467"/>
      <c r="H614" s="2210"/>
      <c r="I614" s="2209"/>
      <c r="J614" s="467"/>
      <c r="K614" s="467"/>
      <c r="L614" s="467"/>
      <c r="M614" s="2210"/>
      <c r="N614" s="2209"/>
      <c r="O614" s="467"/>
      <c r="P614" s="467"/>
      <c r="Q614" s="467"/>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210"/>
      <c r="D615" s="2209"/>
      <c r="E615" s="467"/>
      <c r="F615" s="467"/>
      <c r="G615" s="467"/>
      <c r="H615" s="2210"/>
      <c r="I615" s="2209"/>
      <c r="J615" s="467"/>
      <c r="K615" s="467"/>
      <c r="L615" s="467"/>
      <c r="M615" s="2210"/>
      <c r="N615" s="2209"/>
      <c r="O615" s="467"/>
      <c r="P615" s="467"/>
      <c r="Q615" s="467"/>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210"/>
      <c r="D616" s="2209"/>
      <c r="E616" s="467"/>
      <c r="F616" s="467"/>
      <c r="G616" s="467"/>
      <c r="H616" s="2210"/>
      <c r="I616" s="2209"/>
      <c r="J616" s="467"/>
      <c r="K616" s="467"/>
      <c r="L616" s="467"/>
      <c r="M616" s="2210"/>
      <c r="N616" s="2209"/>
      <c r="O616" s="467"/>
      <c r="P616" s="467"/>
      <c r="Q616" s="467"/>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210"/>
      <c r="D617" s="2209"/>
      <c r="E617" s="467"/>
      <c r="F617" s="467"/>
      <c r="G617" s="467"/>
      <c r="H617" s="2210"/>
      <c r="I617" s="2209"/>
      <c r="J617" s="467"/>
      <c r="K617" s="467"/>
      <c r="L617" s="467"/>
      <c r="M617" s="2210"/>
      <c r="N617" s="2209"/>
      <c r="O617" s="467"/>
      <c r="P617" s="467"/>
      <c r="Q617" s="467"/>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210"/>
      <c r="D618" s="2209"/>
      <c r="E618" s="467"/>
      <c r="F618" s="467"/>
      <c r="G618" s="467"/>
      <c r="H618" s="2210"/>
      <c r="I618" s="2209"/>
      <c r="J618" s="467"/>
      <c r="K618" s="467"/>
      <c r="L618" s="467"/>
      <c r="M618" s="2210"/>
      <c r="N618" s="2209"/>
      <c r="O618" s="467"/>
      <c r="P618" s="467"/>
      <c r="Q618" s="467"/>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210"/>
      <c r="D619" s="2209"/>
      <c r="E619" s="467"/>
      <c r="F619" s="467"/>
      <c r="G619" s="467"/>
      <c r="H619" s="2210"/>
      <c r="I619" s="2209"/>
      <c r="J619" s="467"/>
      <c r="K619" s="467"/>
      <c r="L619" s="467"/>
      <c r="M619" s="2210"/>
      <c r="N619" s="2209"/>
      <c r="O619" s="467"/>
      <c r="P619" s="467"/>
      <c r="Q619" s="467"/>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210"/>
      <c r="D620" s="2209"/>
      <c r="E620" s="467"/>
      <c r="F620" s="467"/>
      <c r="G620" s="467"/>
      <c r="H620" s="2210"/>
      <c r="I620" s="2209"/>
      <c r="J620" s="467"/>
      <c r="K620" s="467"/>
      <c r="L620" s="467"/>
      <c r="M620" s="2210"/>
      <c r="N620" s="2209"/>
      <c r="O620" s="467"/>
      <c r="P620" s="467"/>
      <c r="Q620" s="467"/>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210"/>
      <c r="D621" s="2209"/>
      <c r="E621" s="467"/>
      <c r="F621" s="467"/>
      <c r="G621" s="467"/>
      <c r="H621" s="2210"/>
      <c r="I621" s="2209"/>
      <c r="J621" s="467"/>
      <c r="K621" s="467"/>
      <c r="L621" s="467"/>
      <c r="M621" s="2210"/>
      <c r="N621" s="2209"/>
      <c r="O621" s="467"/>
      <c r="P621" s="467"/>
      <c r="Q621" s="467"/>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210"/>
      <c r="D622" s="2209"/>
      <c r="E622" s="467"/>
      <c r="F622" s="467"/>
      <c r="G622" s="467"/>
      <c r="H622" s="2210"/>
      <c r="I622" s="2209"/>
      <c r="J622" s="467"/>
      <c r="K622" s="467"/>
      <c r="L622" s="467"/>
      <c r="M622" s="2210"/>
      <c r="N622" s="2209"/>
      <c r="O622" s="467"/>
      <c r="P622" s="467"/>
      <c r="Q622" s="467"/>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210"/>
      <c r="D623" s="2209"/>
      <c r="E623" s="467"/>
      <c r="F623" s="467"/>
      <c r="G623" s="467"/>
      <c r="H623" s="2210"/>
      <c r="I623" s="2209"/>
      <c r="J623" s="467"/>
      <c r="K623" s="467"/>
      <c r="L623" s="467"/>
      <c r="M623" s="2210"/>
      <c r="N623" s="2209"/>
      <c r="O623" s="467"/>
      <c r="P623" s="467"/>
      <c r="Q623" s="467"/>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210"/>
      <c r="D624" s="2209"/>
      <c r="E624" s="467"/>
      <c r="F624" s="467"/>
      <c r="G624" s="467"/>
      <c r="H624" s="2210"/>
      <c r="I624" s="2209"/>
      <c r="J624" s="467"/>
      <c r="K624" s="467"/>
      <c r="L624" s="467"/>
      <c r="M624" s="2210"/>
      <c r="N624" s="2209"/>
      <c r="O624" s="467"/>
      <c r="P624" s="467"/>
      <c r="Q624" s="467"/>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210"/>
      <c r="D625" s="2209"/>
      <c r="E625" s="467"/>
      <c r="F625" s="467"/>
      <c r="G625" s="467"/>
      <c r="H625" s="2210"/>
      <c r="I625" s="2209"/>
      <c r="J625" s="467"/>
      <c r="K625" s="467"/>
      <c r="L625" s="467"/>
      <c r="M625" s="2210"/>
      <c r="N625" s="2209"/>
      <c r="O625" s="467"/>
      <c r="P625" s="467"/>
      <c r="Q625" s="467"/>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210"/>
      <c r="D626" s="2209"/>
      <c r="E626" s="467"/>
      <c r="F626" s="467"/>
      <c r="G626" s="467"/>
      <c r="H626" s="2210"/>
      <c r="I626" s="2209"/>
      <c r="J626" s="467"/>
      <c r="K626" s="467"/>
      <c r="L626" s="467"/>
      <c r="M626" s="2210"/>
      <c r="N626" s="2209"/>
      <c r="O626" s="467"/>
      <c r="P626" s="467"/>
      <c r="Q626" s="467"/>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210"/>
      <c r="D627" s="2209"/>
      <c r="E627" s="467"/>
      <c r="F627" s="467"/>
      <c r="G627" s="467"/>
      <c r="H627" s="2210"/>
      <c r="I627" s="2209"/>
      <c r="J627" s="467"/>
      <c r="K627" s="467"/>
      <c r="L627" s="467"/>
      <c r="M627" s="2210"/>
      <c r="N627" s="2209"/>
      <c r="O627" s="467"/>
      <c r="P627" s="467"/>
      <c r="Q627" s="467"/>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210"/>
      <c r="D628" s="2209"/>
      <c r="E628" s="467"/>
      <c r="F628" s="467"/>
      <c r="G628" s="467"/>
      <c r="H628" s="2210"/>
      <c r="I628" s="2209"/>
      <c r="J628" s="467"/>
      <c r="K628" s="467"/>
      <c r="L628" s="467"/>
      <c r="M628" s="2210"/>
      <c r="N628" s="2209"/>
      <c r="O628" s="467"/>
      <c r="P628" s="467"/>
      <c r="Q628" s="467"/>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210"/>
      <c r="D629" s="2209"/>
      <c r="E629" s="467"/>
      <c r="F629" s="467"/>
      <c r="G629" s="467"/>
      <c r="H629" s="2210"/>
      <c r="I629" s="2209"/>
      <c r="J629" s="467"/>
      <c r="K629" s="467"/>
      <c r="L629" s="467"/>
      <c r="M629" s="2210"/>
      <c r="N629" s="2209"/>
      <c r="O629" s="467"/>
      <c r="P629" s="467"/>
      <c r="Q629" s="467"/>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210"/>
      <c r="D630" s="2209"/>
      <c r="E630" s="467"/>
      <c r="F630" s="467"/>
      <c r="G630" s="467"/>
      <c r="H630" s="2210"/>
      <c r="I630" s="2209"/>
      <c r="J630" s="467"/>
      <c r="K630" s="467"/>
      <c r="L630" s="467"/>
      <c r="M630" s="2210"/>
      <c r="N630" s="2209"/>
      <c r="O630" s="467"/>
      <c r="P630" s="467"/>
      <c r="Q630" s="467"/>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210"/>
      <c r="D631" s="2209"/>
      <c r="E631" s="467"/>
      <c r="F631" s="467"/>
      <c r="G631" s="467"/>
      <c r="H631" s="2210"/>
      <c r="I631" s="2209"/>
      <c r="J631" s="467"/>
      <c r="K631" s="467"/>
      <c r="L631" s="467"/>
      <c r="M631" s="2210"/>
      <c r="N631" s="2209"/>
      <c r="O631" s="467"/>
      <c r="P631" s="467"/>
      <c r="Q631" s="467"/>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210"/>
      <c r="D632" s="2209"/>
      <c r="E632" s="467"/>
      <c r="F632" s="467"/>
      <c r="G632" s="467"/>
      <c r="H632" s="2210"/>
      <c r="I632" s="2209"/>
      <c r="J632" s="467"/>
      <c r="K632" s="467"/>
      <c r="L632" s="467"/>
      <c r="M632" s="2210"/>
      <c r="N632" s="2209"/>
      <c r="O632" s="467"/>
      <c r="P632" s="467"/>
      <c r="Q632" s="467"/>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210"/>
      <c r="D633" s="2209"/>
      <c r="E633" s="467"/>
      <c r="F633" s="467"/>
      <c r="G633" s="467"/>
      <c r="H633" s="2210"/>
      <c r="I633" s="2209"/>
      <c r="J633" s="467"/>
      <c r="K633" s="467"/>
      <c r="L633" s="467"/>
      <c r="M633" s="2210"/>
      <c r="N633" s="2209"/>
      <c r="O633" s="467"/>
      <c r="P633" s="467"/>
      <c r="Q633" s="467"/>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210"/>
      <c r="D634" s="2209"/>
      <c r="E634" s="467"/>
      <c r="F634" s="467"/>
      <c r="G634" s="467"/>
      <c r="H634" s="2210"/>
      <c r="I634" s="2209"/>
      <c r="J634" s="467"/>
      <c r="K634" s="467"/>
      <c r="L634" s="467"/>
      <c r="M634" s="2210"/>
      <c r="N634" s="2209"/>
      <c r="O634" s="467"/>
      <c r="P634" s="467"/>
      <c r="Q634" s="467"/>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210"/>
      <c r="D635" s="2209"/>
      <c r="E635" s="467"/>
      <c r="F635" s="467"/>
      <c r="G635" s="467"/>
      <c r="H635" s="2210"/>
      <c r="I635" s="2209"/>
      <c r="J635" s="467"/>
      <c r="K635" s="467"/>
      <c r="L635" s="467"/>
      <c r="M635" s="2210"/>
      <c r="N635" s="2209"/>
      <c r="O635" s="467"/>
      <c r="P635" s="467"/>
      <c r="Q635" s="467"/>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210"/>
      <c r="D636" s="2209"/>
      <c r="E636" s="467"/>
      <c r="F636" s="467"/>
      <c r="G636" s="467"/>
      <c r="H636" s="2210"/>
      <c r="I636" s="2209"/>
      <c r="J636" s="467"/>
      <c r="K636" s="467"/>
      <c r="L636" s="467"/>
      <c r="M636" s="2210"/>
      <c r="N636" s="2209"/>
      <c r="O636" s="467"/>
      <c r="P636" s="467"/>
      <c r="Q636" s="467"/>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210"/>
      <c r="D637" s="2209"/>
      <c r="E637" s="467"/>
      <c r="F637" s="467"/>
      <c r="G637" s="467"/>
      <c r="H637" s="2210"/>
      <c r="I637" s="2209"/>
      <c r="J637" s="467"/>
      <c r="K637" s="467"/>
      <c r="L637" s="467"/>
      <c r="M637" s="2210"/>
      <c r="N637" s="2209"/>
      <c r="O637" s="467"/>
      <c r="P637" s="467"/>
      <c r="Q637" s="467"/>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210"/>
      <c r="D638" s="2209"/>
      <c r="E638" s="467"/>
      <c r="F638" s="467"/>
      <c r="G638" s="467"/>
      <c r="H638" s="2210"/>
      <c r="I638" s="2209"/>
      <c r="J638" s="467"/>
      <c r="K638" s="467"/>
      <c r="L638" s="467"/>
      <c r="M638" s="2210"/>
      <c r="N638" s="2209"/>
      <c r="O638" s="467"/>
      <c r="P638" s="467"/>
      <c r="Q638" s="467"/>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210"/>
      <c r="D639" s="2209"/>
      <c r="E639" s="467"/>
      <c r="F639" s="467"/>
      <c r="G639" s="467"/>
      <c r="H639" s="2210"/>
      <c r="I639" s="2209"/>
      <c r="J639" s="467"/>
      <c r="K639" s="467"/>
      <c r="L639" s="467"/>
      <c r="M639" s="2210"/>
      <c r="N639" s="2209"/>
      <c r="O639" s="467"/>
      <c r="P639" s="467"/>
      <c r="Q639" s="467"/>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210"/>
      <c r="D640" s="2209"/>
      <c r="E640" s="467"/>
      <c r="F640" s="467"/>
      <c r="G640" s="467"/>
      <c r="H640" s="2210"/>
      <c r="I640" s="2209"/>
      <c r="J640" s="467"/>
      <c r="K640" s="467"/>
      <c r="L640" s="467"/>
      <c r="M640" s="2210"/>
      <c r="N640" s="2209"/>
      <c r="O640" s="467"/>
      <c r="P640" s="467"/>
      <c r="Q640" s="467"/>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210"/>
      <c r="D641" s="2209"/>
      <c r="E641" s="467"/>
      <c r="F641" s="467"/>
      <c r="G641" s="467"/>
      <c r="H641" s="2210"/>
      <c r="I641" s="2209"/>
      <c r="J641" s="467"/>
      <c r="K641" s="467"/>
      <c r="L641" s="467"/>
      <c r="M641" s="2210"/>
      <c r="N641" s="2209"/>
      <c r="O641" s="467"/>
      <c r="P641" s="467"/>
      <c r="Q641" s="467"/>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210"/>
      <c r="D642" s="2209"/>
      <c r="E642" s="467"/>
      <c r="F642" s="467"/>
      <c r="G642" s="467"/>
      <c r="H642" s="2210"/>
      <c r="I642" s="2209"/>
      <c r="J642" s="467"/>
      <c r="K642" s="467"/>
      <c r="L642" s="467"/>
      <c r="M642" s="2210"/>
      <c r="N642" s="2209"/>
      <c r="O642" s="467"/>
      <c r="P642" s="467"/>
      <c r="Q642" s="467"/>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210"/>
      <c r="D643" s="2209"/>
      <c r="E643" s="467"/>
      <c r="F643" s="467"/>
      <c r="G643" s="467"/>
      <c r="H643" s="2210"/>
      <c r="I643" s="2209"/>
      <c r="J643" s="467"/>
      <c r="K643" s="467"/>
      <c r="L643" s="467"/>
      <c r="M643" s="2210"/>
      <c r="N643" s="2209"/>
      <c r="O643" s="467"/>
      <c r="P643" s="467"/>
      <c r="Q643" s="467"/>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210"/>
      <c r="D644" s="2209"/>
      <c r="E644" s="467"/>
      <c r="F644" s="467"/>
      <c r="G644" s="467"/>
      <c r="H644" s="2210"/>
      <c r="I644" s="2209"/>
      <c r="J644" s="467"/>
      <c r="K644" s="467"/>
      <c r="L644" s="467"/>
      <c r="M644" s="2210"/>
      <c r="N644" s="2209"/>
      <c r="O644" s="467"/>
      <c r="P644" s="467"/>
      <c r="Q644" s="467"/>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210"/>
      <c r="D645" s="2209"/>
      <c r="E645" s="467"/>
      <c r="F645" s="467"/>
      <c r="G645" s="467"/>
      <c r="H645" s="2210"/>
      <c r="I645" s="2209"/>
      <c r="J645" s="467"/>
      <c r="K645" s="467"/>
      <c r="L645" s="467"/>
      <c r="M645" s="2210"/>
      <c r="N645" s="2209"/>
      <c r="O645" s="467"/>
      <c r="P645" s="467"/>
      <c r="Q645" s="467"/>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210"/>
      <c r="D646" s="2209"/>
      <c r="E646" s="467"/>
      <c r="F646" s="467"/>
      <c r="G646" s="467"/>
      <c r="H646" s="2210"/>
      <c r="I646" s="2209"/>
      <c r="J646" s="467"/>
      <c r="K646" s="467"/>
      <c r="L646" s="467"/>
      <c r="M646" s="2210"/>
      <c r="N646" s="2209"/>
      <c r="O646" s="467"/>
      <c r="P646" s="467"/>
      <c r="Q646" s="467"/>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210"/>
      <c r="D647" s="2209"/>
      <c r="E647" s="467"/>
      <c r="F647" s="467"/>
      <c r="G647" s="467"/>
      <c r="H647" s="2210"/>
      <c r="I647" s="2209"/>
      <c r="J647" s="467"/>
      <c r="K647" s="467"/>
      <c r="L647" s="467"/>
      <c r="M647" s="2210"/>
      <c r="N647" s="2209"/>
      <c r="O647" s="467"/>
      <c r="P647" s="467"/>
      <c r="Q647" s="467"/>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210"/>
      <c r="D648" s="2209"/>
      <c r="E648" s="467"/>
      <c r="F648" s="467"/>
      <c r="G648" s="467"/>
      <c r="H648" s="2210"/>
      <c r="I648" s="2209"/>
      <c r="J648" s="467"/>
      <c r="K648" s="467"/>
      <c r="L648" s="467"/>
      <c r="M648" s="2210"/>
      <c r="N648" s="2209"/>
      <c r="O648" s="467"/>
      <c r="P648" s="467"/>
      <c r="Q648" s="467"/>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210"/>
      <c r="D649" s="2209"/>
      <c r="E649" s="467"/>
      <c r="F649" s="467"/>
      <c r="G649" s="467"/>
      <c r="H649" s="2210"/>
      <c r="I649" s="2209"/>
      <c r="J649" s="467"/>
      <c r="K649" s="467"/>
      <c r="L649" s="467"/>
      <c r="M649" s="2210"/>
      <c r="N649" s="2209"/>
      <c r="O649" s="467"/>
      <c r="P649" s="467"/>
      <c r="Q649" s="467"/>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210"/>
      <c r="D650" s="2209"/>
      <c r="E650" s="467"/>
      <c r="F650" s="467"/>
      <c r="G650" s="467"/>
      <c r="H650" s="2210"/>
      <c r="I650" s="2209"/>
      <c r="J650" s="467"/>
      <c r="K650" s="467"/>
      <c r="L650" s="467"/>
      <c r="M650" s="2210"/>
      <c r="N650" s="2209"/>
      <c r="O650" s="467"/>
      <c r="P650" s="467"/>
      <c r="Q650" s="467"/>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210"/>
      <c r="D651" s="2209"/>
      <c r="E651" s="467"/>
      <c r="F651" s="467"/>
      <c r="G651" s="467"/>
      <c r="H651" s="2210"/>
      <c r="I651" s="2209"/>
      <c r="J651" s="467"/>
      <c r="K651" s="467"/>
      <c r="L651" s="467"/>
      <c r="M651" s="2210"/>
      <c r="N651" s="2209"/>
      <c r="O651" s="467"/>
      <c r="P651" s="467"/>
      <c r="Q651" s="467"/>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210"/>
      <c r="D652" s="2209"/>
      <c r="E652" s="467"/>
      <c r="F652" s="467"/>
      <c r="G652" s="467"/>
      <c r="H652" s="2210"/>
      <c r="I652" s="2209"/>
      <c r="J652" s="467"/>
      <c r="K652" s="467"/>
      <c r="L652" s="467"/>
      <c r="M652" s="2210"/>
      <c r="N652" s="2209"/>
      <c r="O652" s="467"/>
      <c r="P652" s="467"/>
      <c r="Q652" s="467"/>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210"/>
      <c r="D653" s="2209"/>
      <c r="E653" s="467"/>
      <c r="F653" s="467"/>
      <c r="G653" s="467"/>
      <c r="H653" s="2210"/>
      <c r="I653" s="2209"/>
      <c r="J653" s="467"/>
      <c r="K653" s="467"/>
      <c r="L653" s="467"/>
      <c r="M653" s="2210"/>
      <c r="N653" s="2209"/>
      <c r="O653" s="467"/>
      <c r="P653" s="467"/>
      <c r="Q653" s="467"/>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210"/>
      <c r="D654" s="2209"/>
      <c r="E654" s="467"/>
      <c r="F654" s="467"/>
      <c r="G654" s="467"/>
      <c r="H654" s="2210"/>
      <c r="I654" s="2209"/>
      <c r="J654" s="467"/>
      <c r="K654" s="467"/>
      <c r="L654" s="467"/>
      <c r="M654" s="2210"/>
      <c r="N654" s="2209"/>
      <c r="O654" s="467"/>
      <c r="P654" s="467"/>
      <c r="Q654" s="467"/>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210"/>
      <c r="D655" s="2209"/>
      <c r="E655" s="467"/>
      <c r="F655" s="467"/>
      <c r="G655" s="467"/>
      <c r="H655" s="2210"/>
      <c r="I655" s="2209"/>
      <c r="J655" s="467"/>
      <c r="K655" s="467"/>
      <c r="L655" s="467"/>
      <c r="M655" s="2210"/>
      <c r="N655" s="2209"/>
      <c r="O655" s="467"/>
      <c r="P655" s="467"/>
      <c r="Q655" s="467"/>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210"/>
      <c r="D656" s="2209"/>
      <c r="E656" s="467"/>
      <c r="F656" s="467"/>
      <c r="G656" s="467"/>
      <c r="H656" s="2210"/>
      <c r="I656" s="2209"/>
      <c r="J656" s="467"/>
      <c r="K656" s="467"/>
      <c r="L656" s="467"/>
      <c r="M656" s="2210"/>
      <c r="N656" s="2209"/>
      <c r="O656" s="467"/>
      <c r="P656" s="467"/>
      <c r="Q656" s="467"/>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210"/>
      <c r="D657" s="2209"/>
      <c r="E657" s="467"/>
      <c r="F657" s="467"/>
      <c r="G657" s="467"/>
      <c r="H657" s="2210"/>
      <c r="I657" s="2209"/>
      <c r="J657" s="467"/>
      <c r="K657" s="467"/>
      <c r="L657" s="467"/>
      <c r="M657" s="2210"/>
      <c r="N657" s="2209"/>
      <c r="O657" s="467"/>
      <c r="P657" s="467"/>
      <c r="Q657" s="467"/>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210"/>
      <c r="D658" s="2209"/>
      <c r="E658" s="467"/>
      <c r="F658" s="467"/>
      <c r="G658" s="467"/>
      <c r="H658" s="2210"/>
      <c r="I658" s="2209"/>
      <c r="J658" s="467"/>
      <c r="K658" s="467"/>
      <c r="L658" s="467"/>
      <c r="M658" s="2210"/>
      <c r="N658" s="2209"/>
      <c r="O658" s="467"/>
      <c r="P658" s="467"/>
      <c r="Q658" s="467"/>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210"/>
      <c r="D659" s="2209"/>
      <c r="E659" s="467"/>
      <c r="F659" s="467"/>
      <c r="G659" s="467"/>
      <c r="H659" s="2210"/>
      <c r="I659" s="2209"/>
      <c r="J659" s="467"/>
      <c r="K659" s="467"/>
      <c r="L659" s="467"/>
      <c r="M659" s="2210"/>
      <c r="N659" s="2209"/>
      <c r="O659" s="467"/>
      <c r="P659" s="467"/>
      <c r="Q659" s="467"/>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210"/>
      <c r="D660" s="2209"/>
      <c r="E660" s="467"/>
      <c r="F660" s="467"/>
      <c r="G660" s="467"/>
      <c r="H660" s="2210"/>
      <c r="I660" s="2209"/>
      <c r="J660" s="467"/>
      <c r="K660" s="467"/>
      <c r="L660" s="467"/>
      <c r="M660" s="2210"/>
      <c r="N660" s="2209"/>
      <c r="O660" s="467"/>
      <c r="P660" s="467"/>
      <c r="Q660" s="467"/>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210"/>
      <c r="D661" s="2209"/>
      <c r="E661" s="467"/>
      <c r="F661" s="467"/>
      <c r="G661" s="467"/>
      <c r="H661" s="2210"/>
      <c r="I661" s="2209"/>
      <c r="J661" s="467"/>
      <c r="K661" s="467"/>
      <c r="L661" s="467"/>
      <c r="M661" s="2210"/>
      <c r="N661" s="2209"/>
      <c r="O661" s="467"/>
      <c r="P661" s="467"/>
      <c r="Q661" s="467"/>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210"/>
      <c r="D662" s="2209"/>
      <c r="E662" s="467"/>
      <c r="F662" s="467"/>
      <c r="G662" s="467"/>
      <c r="H662" s="2210"/>
      <c r="I662" s="2209"/>
      <c r="J662" s="467"/>
      <c r="K662" s="467"/>
      <c r="L662" s="467"/>
      <c r="M662" s="2210"/>
      <c r="N662" s="2209"/>
      <c r="O662" s="467"/>
      <c r="P662" s="467"/>
      <c r="Q662" s="467"/>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210"/>
      <c r="D663" s="2209"/>
      <c r="E663" s="467"/>
      <c r="F663" s="467"/>
      <c r="G663" s="467"/>
      <c r="H663" s="2210"/>
      <c r="I663" s="2209"/>
      <c r="J663" s="467"/>
      <c r="K663" s="467"/>
      <c r="L663" s="467"/>
      <c r="M663" s="2210"/>
      <c r="N663" s="2209"/>
      <c r="O663" s="467"/>
      <c r="P663" s="467"/>
      <c r="Q663" s="467"/>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210"/>
      <c r="D664" s="2209"/>
      <c r="E664" s="467"/>
      <c r="F664" s="467"/>
      <c r="G664" s="467"/>
      <c r="H664" s="2210"/>
      <c r="I664" s="2209"/>
      <c r="J664" s="467"/>
      <c r="K664" s="467"/>
      <c r="L664" s="467"/>
      <c r="M664" s="2210"/>
      <c r="N664" s="2209"/>
      <c r="O664" s="467"/>
      <c r="P664" s="467"/>
      <c r="Q664" s="467"/>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210"/>
      <c r="D665" s="2209"/>
      <c r="E665" s="467"/>
      <c r="F665" s="467"/>
      <c r="G665" s="467"/>
      <c r="H665" s="2210"/>
      <c r="I665" s="2209"/>
      <c r="J665" s="467"/>
      <c r="K665" s="467"/>
      <c r="L665" s="467"/>
      <c r="M665" s="2210"/>
      <c r="N665" s="2209"/>
      <c r="O665" s="467"/>
      <c r="P665" s="467"/>
      <c r="Q665" s="467"/>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210"/>
      <c r="D666" s="2209"/>
      <c r="E666" s="467"/>
      <c r="F666" s="467"/>
      <c r="G666" s="467"/>
      <c r="H666" s="2210"/>
      <c r="I666" s="2209"/>
      <c r="J666" s="467"/>
      <c r="K666" s="467"/>
      <c r="L666" s="467"/>
      <c r="M666" s="2210"/>
      <c r="N666" s="2209"/>
      <c r="O666" s="467"/>
      <c r="P666" s="467"/>
      <c r="Q666" s="467"/>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210"/>
      <c r="D667" s="2209"/>
      <c r="E667" s="467"/>
      <c r="F667" s="467"/>
      <c r="G667" s="467"/>
      <c r="H667" s="2210"/>
      <c r="I667" s="2209"/>
      <c r="J667" s="467"/>
      <c r="K667" s="467"/>
      <c r="L667" s="467"/>
      <c r="M667" s="2210"/>
      <c r="N667" s="2209"/>
      <c r="O667" s="467"/>
      <c r="P667" s="467"/>
      <c r="Q667" s="467"/>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210"/>
      <c r="D668" s="2209"/>
      <c r="E668" s="467"/>
      <c r="F668" s="467"/>
      <c r="G668" s="467"/>
      <c r="H668" s="2210"/>
      <c r="I668" s="2209"/>
      <c r="J668" s="467"/>
      <c r="K668" s="467"/>
      <c r="L668" s="467"/>
      <c r="M668" s="2210"/>
      <c r="N668" s="2209"/>
      <c r="O668" s="467"/>
      <c r="P668" s="467"/>
      <c r="Q668" s="467"/>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210"/>
      <c r="D669" s="2209"/>
      <c r="E669" s="467"/>
      <c r="F669" s="467"/>
      <c r="G669" s="467"/>
      <c r="H669" s="2210"/>
      <c r="I669" s="2209"/>
      <c r="J669" s="467"/>
      <c r="K669" s="467"/>
      <c r="L669" s="467"/>
      <c r="M669" s="2210"/>
      <c r="N669" s="2209"/>
      <c r="O669" s="467"/>
      <c r="P669" s="467"/>
      <c r="Q669" s="467"/>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210"/>
      <c r="D670" s="2209"/>
      <c r="E670" s="467"/>
      <c r="F670" s="467"/>
      <c r="G670" s="467"/>
      <c r="H670" s="2210"/>
      <c r="I670" s="2209"/>
      <c r="J670" s="467"/>
      <c r="K670" s="467"/>
      <c r="L670" s="467"/>
      <c r="M670" s="2210"/>
      <c r="N670" s="2209"/>
      <c r="O670" s="467"/>
      <c r="P670" s="467"/>
      <c r="Q670" s="467"/>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210"/>
      <c r="D671" s="2209"/>
      <c r="E671" s="467"/>
      <c r="F671" s="467"/>
      <c r="G671" s="467"/>
      <c r="H671" s="2210"/>
      <c r="I671" s="2209"/>
      <c r="J671" s="467"/>
      <c r="K671" s="467"/>
      <c r="L671" s="467"/>
      <c r="M671" s="2210"/>
      <c r="N671" s="2209"/>
      <c r="O671" s="467"/>
      <c r="P671" s="467"/>
      <c r="Q671" s="467"/>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210"/>
      <c r="D672" s="2209"/>
      <c r="E672" s="467"/>
      <c r="F672" s="467"/>
      <c r="G672" s="467"/>
      <c r="H672" s="2210"/>
      <c r="I672" s="2209"/>
      <c r="J672" s="467"/>
      <c r="K672" s="467"/>
      <c r="L672" s="467"/>
      <c r="M672" s="2210"/>
      <c r="N672" s="2209"/>
      <c r="O672" s="467"/>
      <c r="P672" s="467"/>
      <c r="Q672" s="467"/>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210"/>
      <c r="D673" s="2209"/>
      <c r="E673" s="467"/>
      <c r="F673" s="467"/>
      <c r="G673" s="467"/>
      <c r="H673" s="2210"/>
      <c r="I673" s="2209"/>
      <c r="J673" s="467"/>
      <c r="K673" s="467"/>
      <c r="L673" s="467"/>
      <c r="M673" s="2210"/>
      <c r="N673" s="2209"/>
      <c r="O673" s="467"/>
      <c r="P673" s="467"/>
      <c r="Q673" s="467"/>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210"/>
      <c r="D674" s="2209"/>
      <c r="E674" s="467"/>
      <c r="F674" s="467"/>
      <c r="G674" s="467"/>
      <c r="H674" s="2210"/>
      <c r="I674" s="2209"/>
      <c r="J674" s="467"/>
      <c r="K674" s="467"/>
      <c r="L674" s="467"/>
      <c r="M674" s="2210"/>
      <c r="N674" s="2209"/>
      <c r="O674" s="467"/>
      <c r="P674" s="467"/>
      <c r="Q674" s="467"/>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210"/>
      <c r="D675" s="2209"/>
      <c r="E675" s="467"/>
      <c r="F675" s="467"/>
      <c r="G675" s="467"/>
      <c r="H675" s="2210"/>
      <c r="I675" s="2209"/>
      <c r="J675" s="467"/>
      <c r="K675" s="467"/>
      <c r="L675" s="467"/>
      <c r="M675" s="2210"/>
      <c r="N675" s="2209"/>
      <c r="O675" s="467"/>
      <c r="P675" s="467"/>
      <c r="Q675" s="467"/>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210"/>
      <c r="D676" s="2209"/>
      <c r="E676" s="467"/>
      <c r="F676" s="467"/>
      <c r="G676" s="467"/>
      <c r="H676" s="2210"/>
      <c r="I676" s="2209"/>
      <c r="J676" s="467"/>
      <c r="K676" s="467"/>
      <c r="L676" s="467"/>
      <c r="M676" s="2210"/>
      <c r="N676" s="2209"/>
      <c r="O676" s="467"/>
      <c r="P676" s="467"/>
      <c r="Q676" s="467"/>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210"/>
      <c r="D677" s="2209"/>
      <c r="E677" s="467"/>
      <c r="F677" s="467"/>
      <c r="G677" s="467"/>
      <c r="H677" s="2210"/>
      <c r="I677" s="2209"/>
      <c r="J677" s="467"/>
      <c r="K677" s="467"/>
      <c r="L677" s="467"/>
      <c r="M677" s="2210"/>
      <c r="N677" s="2209"/>
      <c r="O677" s="467"/>
      <c r="P677" s="467"/>
      <c r="Q677" s="467"/>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210"/>
      <c r="D678" s="2209"/>
      <c r="E678" s="467"/>
      <c r="F678" s="467"/>
      <c r="G678" s="467"/>
      <c r="H678" s="2210"/>
      <c r="I678" s="2209"/>
      <c r="J678" s="467"/>
      <c r="K678" s="467"/>
      <c r="L678" s="467"/>
      <c r="M678" s="2210"/>
      <c r="N678" s="2209"/>
      <c r="O678" s="467"/>
      <c r="P678" s="467"/>
      <c r="Q678" s="467"/>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210"/>
      <c r="D679" s="2209"/>
      <c r="E679" s="467"/>
      <c r="F679" s="467"/>
      <c r="G679" s="467"/>
      <c r="H679" s="2210"/>
      <c r="I679" s="2209"/>
      <c r="J679" s="467"/>
      <c r="K679" s="467"/>
      <c r="L679" s="467"/>
      <c r="M679" s="2210"/>
      <c r="N679" s="2209"/>
      <c r="O679" s="467"/>
      <c r="P679" s="467"/>
      <c r="Q679" s="467"/>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210"/>
      <c r="D680" s="2209"/>
      <c r="E680" s="467"/>
      <c r="F680" s="467"/>
      <c r="G680" s="467"/>
      <c r="H680" s="2210"/>
      <c r="I680" s="2209"/>
      <c r="J680" s="467"/>
      <c r="K680" s="467"/>
      <c r="L680" s="467"/>
      <c r="M680" s="2210"/>
      <c r="N680" s="2209"/>
      <c r="O680" s="467"/>
      <c r="P680" s="467"/>
      <c r="Q680" s="467"/>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210"/>
      <c r="D681" s="2209"/>
      <c r="E681" s="467"/>
      <c r="F681" s="467"/>
      <c r="G681" s="467"/>
      <c r="H681" s="2210"/>
      <c r="I681" s="2209"/>
      <c r="J681" s="467"/>
      <c r="K681" s="467"/>
      <c r="L681" s="467"/>
      <c r="M681" s="2210"/>
      <c r="N681" s="2209"/>
      <c r="O681" s="467"/>
      <c r="P681" s="467"/>
      <c r="Q681" s="467"/>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210"/>
      <c r="D682" s="2209"/>
      <c r="E682" s="467"/>
      <c r="F682" s="467"/>
      <c r="G682" s="467"/>
      <c r="H682" s="2210"/>
      <c r="I682" s="2209"/>
      <c r="J682" s="467"/>
      <c r="K682" s="467"/>
      <c r="L682" s="467"/>
      <c r="M682" s="2210"/>
      <c r="N682" s="2209"/>
      <c r="O682" s="467"/>
      <c r="P682" s="467"/>
      <c r="Q682" s="467"/>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210"/>
      <c r="D683" s="2209"/>
      <c r="E683" s="467"/>
      <c r="F683" s="467"/>
      <c r="G683" s="467"/>
      <c r="H683" s="2210"/>
      <c r="I683" s="2209"/>
      <c r="J683" s="467"/>
      <c r="K683" s="467"/>
      <c r="L683" s="467"/>
      <c r="M683" s="2210"/>
      <c r="N683" s="2209"/>
      <c r="O683" s="467"/>
      <c r="P683" s="467"/>
      <c r="Q683" s="467"/>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210"/>
      <c r="D684" s="2209"/>
      <c r="E684" s="467"/>
      <c r="F684" s="467"/>
      <c r="G684" s="467"/>
      <c r="H684" s="2210"/>
      <c r="I684" s="2209"/>
      <c r="J684" s="467"/>
      <c r="K684" s="467"/>
      <c r="L684" s="467"/>
      <c r="M684" s="2210"/>
      <c r="N684" s="2209"/>
      <c r="O684" s="467"/>
      <c r="P684" s="467"/>
      <c r="Q684" s="467"/>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210"/>
      <c r="D685" s="2209"/>
      <c r="E685" s="467"/>
      <c r="F685" s="467"/>
      <c r="G685" s="467"/>
      <c r="H685" s="2210"/>
      <c r="I685" s="2209"/>
      <c r="J685" s="467"/>
      <c r="K685" s="467"/>
      <c r="L685" s="467"/>
      <c r="M685" s="2210"/>
      <c r="N685" s="2209"/>
      <c r="O685" s="467"/>
      <c r="P685" s="467"/>
      <c r="Q685" s="467"/>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210"/>
      <c r="D686" s="2209"/>
      <c r="E686" s="467"/>
      <c r="F686" s="467"/>
      <c r="G686" s="467"/>
      <c r="H686" s="2210"/>
      <c r="I686" s="2209"/>
      <c r="J686" s="467"/>
      <c r="K686" s="467"/>
      <c r="L686" s="467"/>
      <c r="M686" s="2210"/>
      <c r="N686" s="2209"/>
      <c r="O686" s="467"/>
      <c r="P686" s="467"/>
      <c r="Q686" s="467"/>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210"/>
      <c r="D687" s="2209"/>
      <c r="E687" s="467"/>
      <c r="F687" s="467"/>
      <c r="G687" s="467"/>
      <c r="H687" s="2210"/>
      <c r="I687" s="2209"/>
      <c r="J687" s="467"/>
      <c r="K687" s="467"/>
      <c r="L687" s="467"/>
      <c r="M687" s="2210"/>
      <c r="N687" s="2209"/>
      <c r="O687" s="467"/>
      <c r="P687" s="467"/>
      <c r="Q687" s="467"/>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210"/>
      <c r="D688" s="2209"/>
      <c r="E688" s="467"/>
      <c r="F688" s="467"/>
      <c r="G688" s="467"/>
      <c r="H688" s="2210"/>
      <c r="I688" s="2209"/>
      <c r="J688" s="467"/>
      <c r="K688" s="467"/>
      <c r="L688" s="467"/>
      <c r="M688" s="2210"/>
      <c r="N688" s="2209"/>
      <c r="O688" s="467"/>
      <c r="P688" s="467"/>
      <c r="Q688" s="467"/>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210"/>
      <c r="D689" s="2209"/>
      <c r="E689" s="467"/>
      <c r="F689" s="467"/>
      <c r="G689" s="467"/>
      <c r="H689" s="2210"/>
      <c r="I689" s="2209"/>
      <c r="J689" s="467"/>
      <c r="K689" s="467"/>
      <c r="L689" s="467"/>
      <c r="M689" s="2210"/>
      <c r="N689" s="2209"/>
      <c r="O689" s="467"/>
      <c r="P689" s="467"/>
      <c r="Q689" s="467"/>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210"/>
      <c r="D690" s="2209"/>
      <c r="E690" s="467"/>
      <c r="F690" s="467"/>
      <c r="G690" s="467"/>
      <c r="H690" s="2210"/>
      <c r="I690" s="2209"/>
      <c r="J690" s="467"/>
      <c r="K690" s="467"/>
      <c r="L690" s="467"/>
      <c r="M690" s="2210"/>
      <c r="N690" s="2209"/>
      <c r="O690" s="467"/>
      <c r="P690" s="467"/>
      <c r="Q690" s="467"/>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210"/>
      <c r="D691" s="2209"/>
      <c r="E691" s="467"/>
      <c r="F691" s="467"/>
      <c r="G691" s="467"/>
      <c r="H691" s="2210"/>
      <c r="I691" s="2209"/>
      <c r="J691" s="467"/>
      <c r="K691" s="467"/>
      <c r="L691" s="467"/>
      <c r="M691" s="2210"/>
      <c r="N691" s="2209"/>
      <c r="O691" s="467"/>
      <c r="P691" s="467"/>
      <c r="Q691" s="467"/>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210"/>
      <c r="D692" s="2209"/>
      <c r="E692" s="467"/>
      <c r="F692" s="467"/>
      <c r="G692" s="467"/>
      <c r="H692" s="2210"/>
      <c r="I692" s="2209"/>
      <c r="J692" s="467"/>
      <c r="K692" s="467"/>
      <c r="L692" s="467"/>
      <c r="M692" s="2210"/>
      <c r="N692" s="2209"/>
      <c r="O692" s="467"/>
      <c r="P692" s="467"/>
      <c r="Q692" s="467"/>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210"/>
      <c r="D693" s="2209"/>
      <c r="E693" s="467"/>
      <c r="F693" s="467"/>
      <c r="G693" s="467"/>
      <c r="H693" s="2210"/>
      <c r="I693" s="2209"/>
      <c r="J693" s="467"/>
      <c r="K693" s="467"/>
      <c r="L693" s="467"/>
      <c r="M693" s="2210"/>
      <c r="N693" s="2209"/>
      <c r="O693" s="467"/>
      <c r="P693" s="467"/>
      <c r="Q693" s="467"/>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210"/>
      <c r="D694" s="2209"/>
      <c r="E694" s="467"/>
      <c r="F694" s="467"/>
      <c r="G694" s="467"/>
      <c r="H694" s="2210"/>
      <c r="I694" s="2209"/>
      <c r="J694" s="467"/>
      <c r="K694" s="467"/>
      <c r="L694" s="467"/>
      <c r="M694" s="2210"/>
      <c r="N694" s="2209"/>
      <c r="O694" s="467"/>
      <c r="P694" s="467"/>
      <c r="Q694" s="467"/>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210"/>
      <c r="D695" s="2209"/>
      <c r="E695" s="467"/>
      <c r="F695" s="467"/>
      <c r="G695" s="467"/>
      <c r="H695" s="2210"/>
      <c r="I695" s="2209"/>
      <c r="J695" s="467"/>
      <c r="K695" s="467"/>
      <c r="L695" s="467"/>
      <c r="M695" s="2210"/>
      <c r="N695" s="2209"/>
      <c r="O695" s="467"/>
      <c r="P695" s="467"/>
      <c r="Q695" s="467"/>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210"/>
      <c r="D696" s="2209"/>
      <c r="E696" s="467"/>
      <c r="F696" s="467"/>
      <c r="G696" s="467"/>
      <c r="H696" s="2210"/>
      <c r="I696" s="2209"/>
      <c r="J696" s="467"/>
      <c r="K696" s="467"/>
      <c r="L696" s="467"/>
      <c r="M696" s="2210"/>
      <c r="N696" s="2209"/>
      <c r="O696" s="467"/>
      <c r="P696" s="467"/>
      <c r="Q696" s="467"/>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210"/>
      <c r="D697" s="2209"/>
      <c r="E697" s="467"/>
      <c r="F697" s="467"/>
      <c r="G697" s="467"/>
      <c r="H697" s="2210"/>
      <c r="I697" s="2209"/>
      <c r="J697" s="467"/>
      <c r="K697" s="467"/>
      <c r="L697" s="467"/>
      <c r="M697" s="2210"/>
      <c r="N697" s="2209"/>
      <c r="O697" s="467"/>
      <c r="P697" s="467"/>
      <c r="Q697" s="467"/>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210"/>
      <c r="D698" s="2209"/>
      <c r="E698" s="467"/>
      <c r="F698" s="467"/>
      <c r="G698" s="467"/>
      <c r="H698" s="2210"/>
      <c r="I698" s="2209"/>
      <c r="J698" s="467"/>
      <c r="K698" s="467"/>
      <c r="L698" s="467"/>
      <c r="M698" s="2210"/>
      <c r="N698" s="2209"/>
      <c r="O698" s="467"/>
      <c r="P698" s="467"/>
      <c r="Q698" s="467"/>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210"/>
      <c r="D699" s="2209"/>
      <c r="E699" s="467"/>
      <c r="F699" s="467"/>
      <c r="G699" s="467"/>
      <c r="H699" s="2210"/>
      <c r="I699" s="2209"/>
      <c r="J699" s="467"/>
      <c r="K699" s="467"/>
      <c r="L699" s="467"/>
      <c r="M699" s="2210"/>
      <c r="N699" s="2209"/>
      <c r="O699" s="467"/>
      <c r="P699" s="467"/>
      <c r="Q699" s="467"/>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210"/>
      <c r="D700" s="2209"/>
      <c r="E700" s="467"/>
      <c r="F700" s="467"/>
      <c r="G700" s="467"/>
      <c r="H700" s="2210"/>
      <c r="I700" s="2209"/>
      <c r="J700" s="467"/>
      <c r="K700" s="467"/>
      <c r="L700" s="467"/>
      <c r="M700" s="2210"/>
      <c r="N700" s="2209"/>
      <c r="O700" s="467"/>
      <c r="P700" s="467"/>
      <c r="Q700" s="467"/>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209"/>
      <c r="D701" s="2209"/>
      <c r="E701" s="468"/>
      <c r="F701" s="468"/>
      <c r="G701" s="468"/>
      <c r="H701" s="2209"/>
      <c r="I701" s="2209"/>
      <c r="J701" s="468"/>
      <c r="K701" s="468"/>
      <c r="L701" s="468"/>
      <c r="M701" s="2209"/>
      <c r="N701" s="2209"/>
      <c r="O701" s="468"/>
      <c r="P701" s="468"/>
      <c r="Q701" s="468"/>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209"/>
      <c r="D702" s="2209"/>
      <c r="E702" s="468"/>
      <c r="F702" s="468"/>
      <c r="G702" s="468"/>
      <c r="H702" s="2209"/>
      <c r="I702" s="2209"/>
      <c r="J702" s="468"/>
      <c r="K702" s="468"/>
      <c r="L702" s="468"/>
      <c r="M702" s="2209"/>
      <c r="N702" s="2209"/>
      <c r="O702" s="468"/>
      <c r="P702" s="468"/>
      <c r="Q702" s="468"/>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209"/>
      <c r="D703" s="2209"/>
      <c r="E703" s="468"/>
      <c r="F703" s="468"/>
      <c r="G703" s="468"/>
      <c r="H703" s="2209"/>
      <c r="I703" s="2209"/>
      <c r="J703" s="468"/>
      <c r="K703" s="468"/>
      <c r="L703" s="468"/>
      <c r="M703" s="2209"/>
      <c r="N703" s="2209"/>
      <c r="O703" s="468"/>
      <c r="P703" s="468"/>
      <c r="Q703" s="468"/>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209"/>
      <c r="D704" s="2209"/>
      <c r="E704" s="468"/>
      <c r="F704" s="468"/>
      <c r="G704" s="468"/>
      <c r="H704" s="2209"/>
      <c r="I704" s="2209"/>
      <c r="J704" s="468"/>
      <c r="K704" s="468"/>
      <c r="L704" s="468"/>
      <c r="M704" s="2209"/>
      <c r="N704" s="2209"/>
      <c r="O704" s="468"/>
      <c r="P704" s="468"/>
      <c r="Q704" s="468"/>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209"/>
      <c r="D705" s="2209"/>
      <c r="E705" s="468"/>
      <c r="F705" s="468"/>
      <c r="G705" s="468"/>
      <c r="H705" s="2209"/>
      <c r="I705" s="2209"/>
      <c r="J705" s="468"/>
      <c r="K705" s="468"/>
      <c r="L705" s="468"/>
      <c r="M705" s="2209"/>
      <c r="N705" s="2209"/>
      <c r="O705" s="468"/>
      <c r="P705" s="468"/>
      <c r="Q705" s="468"/>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209"/>
      <c r="D706" s="2209"/>
      <c r="E706" s="468"/>
      <c r="F706" s="468"/>
      <c r="G706" s="468"/>
      <c r="H706" s="2209"/>
      <c r="I706" s="2209"/>
      <c r="J706" s="468"/>
      <c r="K706" s="468"/>
      <c r="L706" s="468"/>
      <c r="M706" s="2209"/>
      <c r="N706" s="2209"/>
      <c r="O706" s="468"/>
      <c r="P706" s="468"/>
      <c r="Q706" s="468"/>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209"/>
      <c r="D707" s="2209"/>
      <c r="E707" s="468"/>
      <c r="F707" s="468"/>
      <c r="G707" s="468"/>
      <c r="H707" s="2209"/>
      <c r="I707" s="2209"/>
      <c r="J707" s="468"/>
      <c r="K707" s="468"/>
      <c r="L707" s="468"/>
      <c r="M707" s="2209"/>
      <c r="N707" s="2209"/>
      <c r="O707" s="468"/>
      <c r="P707" s="468"/>
      <c r="Q707" s="468"/>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209"/>
      <c r="D708" s="2209"/>
      <c r="E708" s="468"/>
      <c r="F708" s="468"/>
      <c r="G708" s="468"/>
      <c r="H708" s="2209"/>
      <c r="I708" s="2209"/>
      <c r="J708" s="468"/>
      <c r="K708" s="468"/>
      <c r="L708" s="468"/>
      <c r="M708" s="2209"/>
      <c r="N708" s="2209"/>
      <c r="O708" s="468"/>
      <c r="P708" s="468"/>
      <c r="Q708" s="468"/>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209"/>
      <c r="D709" s="2209"/>
      <c r="E709" s="468"/>
      <c r="F709" s="468"/>
      <c r="G709" s="468"/>
      <c r="H709" s="2209"/>
      <c r="I709" s="2209"/>
      <c r="J709" s="468"/>
      <c r="K709" s="468"/>
      <c r="L709" s="468"/>
      <c r="M709" s="2209"/>
      <c r="N709" s="2209"/>
      <c r="O709" s="468"/>
      <c r="P709" s="468"/>
      <c r="Q709" s="468"/>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209"/>
      <c r="D710" s="2209"/>
      <c r="E710" s="468"/>
      <c r="F710" s="468"/>
      <c r="G710" s="468"/>
      <c r="H710" s="2209"/>
      <c r="I710" s="2209"/>
      <c r="J710" s="468"/>
      <c r="K710" s="468"/>
      <c r="L710" s="468"/>
      <c r="M710" s="2209"/>
      <c r="N710" s="2209"/>
      <c r="O710" s="468"/>
      <c r="P710" s="468"/>
      <c r="Q710" s="468"/>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209"/>
      <c r="D711" s="2209"/>
      <c r="E711" s="468"/>
      <c r="F711" s="468"/>
      <c r="G711" s="468"/>
      <c r="H711" s="2209"/>
      <c r="I711" s="2209"/>
      <c r="J711" s="468"/>
      <c r="K711" s="468"/>
      <c r="L711" s="468"/>
      <c r="M711" s="2209"/>
      <c r="N711" s="2209"/>
      <c r="O711" s="468"/>
      <c r="P711" s="468"/>
      <c r="Q711" s="468"/>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209"/>
      <c r="D712" s="2209"/>
      <c r="E712" s="468"/>
      <c r="F712" s="468"/>
      <c r="G712" s="468"/>
      <c r="H712" s="2209"/>
      <c r="I712" s="2209"/>
      <c r="J712" s="468"/>
      <c r="K712" s="468"/>
      <c r="L712" s="468"/>
      <c r="M712" s="2209"/>
      <c r="N712" s="2209"/>
      <c r="O712" s="468"/>
      <c r="P712" s="468"/>
      <c r="Q712" s="468"/>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209"/>
      <c r="D713" s="2209"/>
      <c r="E713" s="468"/>
      <c r="F713" s="468"/>
      <c r="G713" s="468"/>
      <c r="H713" s="2209"/>
      <c r="I713" s="2209"/>
      <c r="J713" s="468"/>
      <c r="K713" s="468"/>
      <c r="L713" s="468"/>
      <c r="M713" s="2209"/>
      <c r="N713" s="2209"/>
      <c r="O713" s="468"/>
      <c r="P713" s="468"/>
      <c r="Q713" s="468"/>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209"/>
      <c r="D714" s="2209"/>
      <c r="E714" s="468"/>
      <c r="F714" s="468"/>
      <c r="G714" s="468"/>
      <c r="H714" s="2209"/>
      <c r="I714" s="2209"/>
      <c r="J714" s="468"/>
      <c r="K714" s="468"/>
      <c r="L714" s="468"/>
      <c r="M714" s="2209"/>
      <c r="N714" s="2209"/>
      <c r="O714" s="468"/>
      <c r="P714" s="468"/>
      <c r="Q714" s="468"/>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209"/>
      <c r="D715" s="2209"/>
      <c r="E715" s="468"/>
      <c r="F715" s="468"/>
      <c r="G715" s="468"/>
      <c r="H715" s="2209"/>
      <c r="I715" s="2209"/>
      <c r="J715" s="468"/>
      <c r="K715" s="468"/>
      <c r="L715" s="468"/>
      <c r="M715" s="2209"/>
      <c r="N715" s="2209"/>
      <c r="O715" s="468"/>
      <c r="P715" s="468"/>
      <c r="Q715" s="468"/>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209"/>
      <c r="D716" s="2209"/>
      <c r="E716" s="468"/>
      <c r="F716" s="468"/>
      <c r="G716" s="468"/>
      <c r="H716" s="2209"/>
      <c r="I716" s="2209"/>
      <c r="J716" s="468"/>
      <c r="K716" s="468"/>
      <c r="L716" s="468"/>
      <c r="M716" s="2209"/>
      <c r="N716" s="2209"/>
      <c r="O716" s="468"/>
      <c r="P716" s="468"/>
      <c r="Q716" s="468"/>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209"/>
      <c r="D717" s="2209"/>
      <c r="E717" s="468"/>
      <c r="F717" s="468"/>
      <c r="G717" s="468"/>
      <c r="H717" s="2209"/>
      <c r="I717" s="2209"/>
      <c r="J717" s="468"/>
      <c r="K717" s="468"/>
      <c r="L717" s="468"/>
      <c r="M717" s="2209"/>
      <c r="N717" s="2209"/>
      <c r="O717" s="468"/>
      <c r="P717" s="468"/>
      <c r="Q717" s="468"/>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209"/>
      <c r="D718" s="2209"/>
      <c r="E718" s="468"/>
      <c r="F718" s="468"/>
      <c r="G718" s="468"/>
      <c r="H718" s="2209"/>
      <c r="I718" s="2209"/>
      <c r="J718" s="468"/>
      <c r="K718" s="468"/>
      <c r="L718" s="468"/>
      <c r="M718" s="2209"/>
      <c r="N718" s="2209"/>
      <c r="O718" s="468"/>
      <c r="P718" s="468"/>
      <c r="Q718" s="468"/>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209"/>
      <c r="D719" s="2209"/>
      <c r="E719" s="468"/>
      <c r="F719" s="468"/>
      <c r="G719" s="468"/>
      <c r="H719" s="2209"/>
      <c r="I719" s="2209"/>
      <c r="J719" s="468"/>
      <c r="K719" s="468"/>
      <c r="L719" s="468"/>
      <c r="M719" s="2209"/>
      <c r="N719" s="2209"/>
      <c r="O719" s="468"/>
      <c r="P719" s="468"/>
      <c r="Q719" s="468"/>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209"/>
      <c r="D720" s="2209"/>
      <c r="E720" s="468"/>
      <c r="F720" s="468"/>
      <c r="G720" s="468"/>
      <c r="H720" s="2209"/>
      <c r="I720" s="2209"/>
      <c r="J720" s="468"/>
      <c r="K720" s="468"/>
      <c r="L720" s="468"/>
      <c r="M720" s="2209"/>
      <c r="N720" s="2209"/>
      <c r="O720" s="468"/>
      <c r="P720" s="468"/>
      <c r="Q720" s="468"/>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209"/>
      <c r="D721" s="2209"/>
      <c r="E721" s="468"/>
      <c r="F721" s="468"/>
      <c r="G721" s="468"/>
      <c r="H721" s="2209"/>
      <c r="I721" s="2209"/>
      <c r="J721" s="468"/>
      <c r="K721" s="468"/>
      <c r="L721" s="468"/>
      <c r="M721" s="2209"/>
      <c r="N721" s="2209"/>
      <c r="O721" s="468"/>
      <c r="P721" s="468"/>
      <c r="Q721" s="468"/>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209"/>
      <c r="D722" s="2209"/>
      <c r="E722" s="468"/>
      <c r="F722" s="468"/>
      <c r="G722" s="468"/>
      <c r="H722" s="2209"/>
      <c r="I722" s="2209"/>
      <c r="J722" s="468"/>
      <c r="K722" s="468"/>
      <c r="L722" s="468"/>
      <c r="M722" s="2209"/>
      <c r="N722" s="2209"/>
      <c r="O722" s="468"/>
      <c r="P722" s="468"/>
      <c r="Q722" s="468"/>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209"/>
      <c r="D723" s="2209"/>
      <c r="E723" s="468"/>
      <c r="F723" s="468"/>
      <c r="G723" s="468"/>
      <c r="H723" s="2209"/>
      <c r="I723" s="2209"/>
      <c r="J723" s="468"/>
      <c r="K723" s="468"/>
      <c r="L723" s="468"/>
      <c r="M723" s="2209"/>
      <c r="N723" s="2209"/>
      <c r="O723" s="468"/>
      <c r="P723" s="468"/>
      <c r="Q723" s="468"/>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209"/>
      <c r="D724" s="2209"/>
      <c r="E724" s="468"/>
      <c r="F724" s="468"/>
      <c r="G724" s="468"/>
      <c r="H724" s="2209"/>
      <c r="I724" s="2209"/>
      <c r="J724" s="468"/>
      <c r="K724" s="468"/>
      <c r="L724" s="468"/>
      <c r="M724" s="2209"/>
      <c r="N724" s="2209"/>
      <c r="O724" s="468"/>
      <c r="P724" s="468"/>
      <c r="Q724" s="468"/>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209"/>
      <c r="D725" s="2209"/>
      <c r="E725" s="468"/>
      <c r="F725" s="468"/>
      <c r="G725" s="468"/>
      <c r="H725" s="2209"/>
      <c r="I725" s="2209"/>
      <c r="J725" s="468"/>
      <c r="K725" s="468"/>
      <c r="L725" s="468"/>
      <c r="M725" s="2209"/>
      <c r="N725" s="2209"/>
      <c r="O725" s="468"/>
      <c r="P725" s="468"/>
      <c r="Q725" s="468"/>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209"/>
      <c r="D726" s="2209"/>
      <c r="E726" s="468"/>
      <c r="F726" s="468"/>
      <c r="G726" s="468"/>
      <c r="H726" s="2209"/>
      <c r="I726" s="2209"/>
      <c r="J726" s="468"/>
      <c r="K726" s="468"/>
      <c r="L726" s="468"/>
      <c r="M726" s="2209"/>
      <c r="N726" s="2209"/>
      <c r="O726" s="468"/>
      <c r="P726" s="468"/>
      <c r="Q726" s="468"/>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209"/>
      <c r="D727" s="2209"/>
      <c r="E727" s="468"/>
      <c r="F727" s="468"/>
      <c r="G727" s="468"/>
      <c r="H727" s="2209"/>
      <c r="I727" s="2209"/>
      <c r="J727" s="468"/>
      <c r="K727" s="468"/>
      <c r="L727" s="468"/>
      <c r="M727" s="2209"/>
      <c r="N727" s="2209"/>
      <c r="O727" s="468"/>
      <c r="P727" s="468"/>
      <c r="Q727" s="468"/>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209"/>
      <c r="D728" s="2209"/>
      <c r="E728" s="468"/>
      <c r="F728" s="468"/>
      <c r="G728" s="468"/>
      <c r="H728" s="2209"/>
      <c r="I728" s="2209"/>
      <c r="J728" s="468"/>
      <c r="K728" s="468"/>
      <c r="L728" s="468"/>
      <c r="M728" s="2209"/>
      <c r="N728" s="2209"/>
      <c r="O728" s="468"/>
      <c r="P728" s="468"/>
      <c r="Q728" s="468"/>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209"/>
      <c r="D729" s="2209"/>
      <c r="E729" s="468"/>
      <c r="F729" s="468"/>
      <c r="G729" s="468"/>
      <c r="H729" s="2209"/>
      <c r="I729" s="2209"/>
      <c r="J729" s="468"/>
      <c r="K729" s="468"/>
      <c r="L729" s="468"/>
      <c r="M729" s="2209"/>
      <c r="N729" s="2209"/>
      <c r="O729" s="468"/>
      <c r="P729" s="468"/>
      <c r="Q729" s="468"/>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209"/>
      <c r="D730" s="2209"/>
      <c r="E730" s="468"/>
      <c r="F730" s="468"/>
      <c r="G730" s="468"/>
      <c r="H730" s="2209"/>
      <c r="I730" s="2209"/>
      <c r="J730" s="468"/>
      <c r="K730" s="468"/>
      <c r="L730" s="468"/>
      <c r="M730" s="2209"/>
      <c r="N730" s="2209"/>
      <c r="O730" s="468"/>
      <c r="P730" s="468"/>
      <c r="Q730" s="468"/>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209"/>
      <c r="D731" s="2209"/>
      <c r="E731" s="468"/>
      <c r="F731" s="468"/>
      <c r="G731" s="468"/>
      <c r="H731" s="2209"/>
      <c r="I731" s="2209"/>
      <c r="J731" s="468"/>
      <c r="K731" s="468"/>
      <c r="L731" s="468"/>
      <c r="M731" s="2209"/>
      <c r="N731" s="2209"/>
      <c r="O731" s="468"/>
      <c r="P731" s="468"/>
      <c r="Q731" s="468"/>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209"/>
      <c r="D732" s="2209"/>
      <c r="E732" s="468"/>
      <c r="F732" s="468"/>
      <c r="G732" s="468"/>
      <c r="H732" s="2209"/>
      <c r="I732" s="2209"/>
      <c r="J732" s="468"/>
      <c r="K732" s="468"/>
      <c r="L732" s="468"/>
      <c r="M732" s="2209"/>
      <c r="N732" s="2209"/>
      <c r="O732" s="468"/>
      <c r="P732" s="468"/>
      <c r="Q732" s="468"/>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209"/>
      <c r="D733" s="2209"/>
      <c r="E733" s="468"/>
      <c r="F733" s="468"/>
      <c r="G733" s="468"/>
      <c r="H733" s="2209"/>
      <c r="I733" s="2209"/>
      <c r="J733" s="468"/>
      <c r="K733" s="468"/>
      <c r="L733" s="468"/>
      <c r="M733" s="2209"/>
      <c r="N733" s="2209"/>
      <c r="O733" s="468"/>
      <c r="P733" s="468"/>
      <c r="Q733" s="468"/>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209"/>
      <c r="D734" s="2209"/>
      <c r="E734" s="468"/>
      <c r="F734" s="468"/>
      <c r="G734" s="468"/>
      <c r="H734" s="2209"/>
      <c r="I734" s="2209"/>
      <c r="J734" s="468"/>
      <c r="K734" s="468"/>
      <c r="L734" s="468"/>
      <c r="M734" s="2209"/>
      <c r="N734" s="2209"/>
      <c r="O734" s="468"/>
      <c r="P734" s="468"/>
      <c r="Q734" s="468"/>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209"/>
      <c r="D735" s="2209"/>
      <c r="E735" s="468"/>
      <c r="F735" s="468"/>
      <c r="G735" s="468"/>
      <c r="H735" s="2209"/>
      <c r="I735" s="2209"/>
      <c r="J735" s="468"/>
      <c r="K735" s="468"/>
      <c r="L735" s="468"/>
      <c r="M735" s="2209"/>
      <c r="N735" s="2209"/>
      <c r="O735" s="468"/>
      <c r="P735" s="468"/>
      <c r="Q735" s="468"/>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209"/>
      <c r="D736" s="2209"/>
      <c r="E736" s="468"/>
      <c r="F736" s="468"/>
      <c r="G736" s="468"/>
      <c r="H736" s="2209"/>
      <c r="I736" s="2209"/>
      <c r="J736" s="468"/>
      <c r="K736" s="468"/>
      <c r="L736" s="468"/>
      <c r="M736" s="2209"/>
      <c r="N736" s="2209"/>
      <c r="O736" s="468"/>
      <c r="P736" s="468"/>
      <c r="Q736" s="468"/>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209"/>
      <c r="D737" s="2209"/>
      <c r="E737" s="468"/>
      <c r="F737" s="468"/>
      <c r="G737" s="468"/>
      <c r="H737" s="2209"/>
      <c r="I737" s="2209"/>
      <c r="J737" s="468"/>
      <c r="K737" s="468"/>
      <c r="L737" s="468"/>
      <c r="M737" s="2209"/>
      <c r="N737" s="2209"/>
      <c r="O737" s="468"/>
      <c r="P737" s="468"/>
      <c r="Q737" s="468"/>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209"/>
      <c r="D738" s="2209"/>
      <c r="E738" s="468"/>
      <c r="F738" s="468"/>
      <c r="G738" s="468"/>
      <c r="H738" s="2209"/>
      <c r="I738" s="2209"/>
      <c r="J738" s="468"/>
      <c r="K738" s="468"/>
      <c r="L738" s="468"/>
      <c r="M738" s="2209"/>
      <c r="N738" s="2209"/>
      <c r="O738" s="468"/>
      <c r="P738" s="468"/>
      <c r="Q738" s="468"/>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209"/>
      <c r="D739" s="2209"/>
      <c r="E739" s="468"/>
      <c r="F739" s="468"/>
      <c r="G739" s="468"/>
      <c r="H739" s="2209"/>
      <c r="I739" s="2209"/>
      <c r="J739" s="468"/>
      <c r="K739" s="468"/>
      <c r="L739" s="468"/>
      <c r="M739" s="2209"/>
      <c r="N739" s="2209"/>
      <c r="O739" s="468"/>
      <c r="P739" s="468"/>
      <c r="Q739" s="468"/>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209"/>
      <c r="D740" s="2209"/>
      <c r="E740" s="468"/>
      <c r="F740" s="468"/>
      <c r="G740" s="468"/>
      <c r="H740" s="2209"/>
      <c r="I740" s="2209"/>
      <c r="J740" s="468"/>
      <c r="K740" s="468"/>
      <c r="L740" s="468"/>
      <c r="M740" s="2209"/>
      <c r="N740" s="2209"/>
      <c r="O740" s="468"/>
      <c r="P740" s="468"/>
      <c r="Q740" s="468"/>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209"/>
      <c r="D741" s="2209"/>
      <c r="E741" s="468"/>
      <c r="F741" s="468"/>
      <c r="G741" s="468"/>
      <c r="H741" s="2209"/>
      <c r="I741" s="2209"/>
      <c r="J741" s="468"/>
      <c r="K741" s="468"/>
      <c r="L741" s="468"/>
      <c r="M741" s="2209"/>
      <c r="N741" s="2209"/>
      <c r="O741" s="468"/>
      <c r="P741" s="468"/>
      <c r="Q741" s="468"/>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209"/>
      <c r="D742" s="2209"/>
      <c r="E742" s="468"/>
      <c r="F742" s="468"/>
      <c r="G742" s="468"/>
      <c r="H742" s="2209"/>
      <c r="I742" s="2209"/>
      <c r="J742" s="468"/>
      <c r="K742" s="468"/>
      <c r="L742" s="468"/>
      <c r="M742" s="2209"/>
      <c r="N742" s="2209"/>
      <c r="O742" s="468"/>
      <c r="P742" s="468"/>
      <c r="Q742" s="468"/>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209"/>
      <c r="D743" s="2209"/>
      <c r="E743" s="468"/>
      <c r="F743" s="468"/>
      <c r="G743" s="468"/>
      <c r="H743" s="2209"/>
      <c r="I743" s="2209"/>
      <c r="J743" s="468"/>
      <c r="K743" s="468"/>
      <c r="L743" s="468"/>
      <c r="M743" s="2209"/>
      <c r="N743" s="2209"/>
      <c r="O743" s="468"/>
      <c r="P743" s="468"/>
      <c r="Q743" s="468"/>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209"/>
      <c r="D744" s="2209"/>
      <c r="E744" s="468"/>
      <c r="F744" s="468"/>
      <c r="G744" s="468"/>
      <c r="H744" s="2209"/>
      <c r="I744" s="2209"/>
      <c r="J744" s="468"/>
      <c r="K744" s="468"/>
      <c r="L744" s="468"/>
      <c r="M744" s="2209"/>
      <c r="N744" s="2209"/>
      <c r="O744" s="468"/>
      <c r="P744" s="468"/>
      <c r="Q744" s="468"/>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209"/>
      <c r="D745" s="2209"/>
      <c r="E745" s="468"/>
      <c r="F745" s="468"/>
      <c r="G745" s="468"/>
      <c r="H745" s="2209"/>
      <c r="I745" s="2209"/>
      <c r="J745" s="468"/>
      <c r="K745" s="468"/>
      <c r="L745" s="468"/>
      <c r="M745" s="2209"/>
      <c r="N745" s="2209"/>
      <c r="O745" s="468"/>
      <c r="P745" s="468"/>
      <c r="Q745" s="468"/>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209"/>
      <c r="D746" s="2209"/>
      <c r="E746" s="468"/>
      <c r="F746" s="468"/>
      <c r="G746" s="468"/>
      <c r="H746" s="2209"/>
      <c r="I746" s="2209"/>
      <c r="J746" s="468"/>
      <c r="K746" s="468"/>
      <c r="L746" s="468"/>
      <c r="M746" s="2209"/>
      <c r="N746" s="2209"/>
      <c r="O746" s="468"/>
      <c r="P746" s="468"/>
      <c r="Q746" s="468"/>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209"/>
      <c r="D747" s="2209"/>
      <c r="E747" s="468"/>
      <c r="F747" s="468"/>
      <c r="G747" s="468"/>
      <c r="H747" s="2209"/>
      <c r="I747" s="2209"/>
      <c r="J747" s="468"/>
      <c r="K747" s="468"/>
      <c r="L747" s="468"/>
      <c r="M747" s="2209"/>
      <c r="N747" s="2209"/>
      <c r="O747" s="468"/>
      <c r="P747" s="468"/>
      <c r="Q747" s="468"/>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209"/>
      <c r="D748" s="2209"/>
      <c r="E748" s="468"/>
      <c r="F748" s="468"/>
      <c r="G748" s="468"/>
      <c r="H748" s="2209"/>
      <c r="I748" s="2209"/>
      <c r="J748" s="468"/>
      <c r="K748" s="468"/>
      <c r="L748" s="468"/>
      <c r="M748" s="2209"/>
      <c r="N748" s="2209"/>
      <c r="O748" s="468"/>
      <c r="P748" s="468"/>
      <c r="Q748" s="468"/>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209"/>
      <c r="D749" s="2209"/>
      <c r="E749" s="468"/>
      <c r="F749" s="468"/>
      <c r="G749" s="468"/>
      <c r="H749" s="2209"/>
      <c r="I749" s="2209"/>
      <c r="J749" s="468"/>
      <c r="K749" s="468"/>
      <c r="L749" s="468"/>
      <c r="M749" s="2209"/>
      <c r="N749" s="2209"/>
      <c r="O749" s="468"/>
      <c r="P749" s="468"/>
      <c r="Q749" s="468"/>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209"/>
      <c r="D750" s="2209"/>
      <c r="E750" s="468"/>
      <c r="F750" s="468"/>
      <c r="G750" s="468"/>
      <c r="H750" s="2209"/>
      <c r="I750" s="2209"/>
      <c r="J750" s="468"/>
      <c r="K750" s="468"/>
      <c r="L750" s="468"/>
      <c r="M750" s="2209"/>
      <c r="N750" s="2209"/>
      <c r="O750" s="468"/>
      <c r="P750" s="468"/>
      <c r="Q750" s="468"/>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209"/>
      <c r="D751" s="2209"/>
      <c r="E751" s="468"/>
      <c r="F751" s="468"/>
      <c r="G751" s="468"/>
      <c r="H751" s="2209"/>
      <c r="I751" s="2209"/>
      <c r="J751" s="468"/>
      <c r="K751" s="468"/>
      <c r="L751" s="468"/>
      <c r="M751" s="2209"/>
      <c r="N751" s="2209"/>
      <c r="O751" s="468"/>
      <c r="P751" s="468"/>
      <c r="Q751" s="468"/>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209"/>
      <c r="D752" s="2209"/>
      <c r="E752" s="468"/>
      <c r="F752" s="468"/>
      <c r="G752" s="468"/>
      <c r="H752" s="2209"/>
      <c r="I752" s="2209"/>
      <c r="J752" s="468"/>
      <c r="K752" s="468"/>
      <c r="L752" s="468"/>
      <c r="M752" s="2209"/>
      <c r="N752" s="2209"/>
      <c r="O752" s="468"/>
      <c r="P752" s="468"/>
      <c r="Q752" s="468"/>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209"/>
      <c r="D753" s="2209"/>
      <c r="E753" s="468"/>
      <c r="F753" s="468"/>
      <c r="G753" s="468"/>
      <c r="H753" s="2209"/>
      <c r="I753" s="2209"/>
      <c r="J753" s="468"/>
      <c r="K753" s="468"/>
      <c r="L753" s="468"/>
      <c r="M753" s="2209"/>
      <c r="N753" s="2209"/>
      <c r="O753" s="468"/>
      <c r="P753" s="468"/>
      <c r="Q753" s="468"/>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209"/>
      <c r="D754" s="2209"/>
      <c r="E754" s="468"/>
      <c r="F754" s="468"/>
      <c r="G754" s="468"/>
      <c r="H754" s="2209"/>
      <c r="I754" s="2209"/>
      <c r="J754" s="468"/>
      <c r="K754" s="468"/>
      <c r="L754" s="468"/>
      <c r="M754" s="2209"/>
      <c r="N754" s="2209"/>
      <c r="O754" s="468"/>
      <c r="P754" s="468"/>
      <c r="Q754" s="468"/>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209"/>
      <c r="D755" s="2209"/>
      <c r="E755" s="468"/>
      <c r="F755" s="468"/>
      <c r="G755" s="468"/>
      <c r="H755" s="2209"/>
      <c r="I755" s="2209"/>
      <c r="J755" s="468"/>
      <c r="K755" s="468"/>
      <c r="L755" s="468"/>
      <c r="M755" s="2209"/>
      <c r="N755" s="2209"/>
      <c r="O755" s="468"/>
      <c r="P755" s="468"/>
      <c r="Q755" s="468"/>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209"/>
      <c r="D756" s="2209"/>
      <c r="E756" s="468"/>
      <c r="F756" s="468"/>
      <c r="G756" s="468"/>
      <c r="H756" s="2209"/>
      <c r="I756" s="2209"/>
      <c r="J756" s="468"/>
      <c r="K756" s="468"/>
      <c r="L756" s="468"/>
      <c r="M756" s="2209"/>
      <c r="N756" s="2209"/>
      <c r="O756" s="468"/>
      <c r="P756" s="468"/>
      <c r="Q756" s="468"/>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209"/>
      <c r="D757" s="2209"/>
      <c r="E757" s="468"/>
      <c r="F757" s="468"/>
      <c r="G757" s="468"/>
      <c r="H757" s="2209"/>
      <c r="I757" s="2209"/>
      <c r="J757" s="468"/>
      <c r="K757" s="468"/>
      <c r="L757" s="468"/>
      <c r="M757" s="2209"/>
      <c r="N757" s="2209"/>
      <c r="O757" s="468"/>
      <c r="P757" s="468"/>
      <c r="Q757" s="468"/>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209"/>
      <c r="D758" s="2209"/>
      <c r="E758" s="468"/>
      <c r="F758" s="468"/>
      <c r="G758" s="468"/>
      <c r="H758" s="2209"/>
      <c r="I758" s="2209"/>
      <c r="J758" s="468"/>
      <c r="K758" s="468"/>
      <c r="L758" s="468"/>
      <c r="M758" s="2209"/>
      <c r="N758" s="2209"/>
      <c r="O758" s="468"/>
      <c r="P758" s="468"/>
      <c r="Q758" s="468"/>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209"/>
      <c r="D759" s="2209"/>
      <c r="E759" s="468"/>
      <c r="F759" s="468"/>
      <c r="G759" s="468"/>
      <c r="H759" s="2209"/>
      <c r="I759" s="2209"/>
      <c r="J759" s="468"/>
      <c r="K759" s="468"/>
      <c r="L759" s="468"/>
      <c r="M759" s="2209"/>
      <c r="N759" s="2209"/>
      <c r="O759" s="468"/>
      <c r="P759" s="468"/>
      <c r="Q759" s="468"/>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209"/>
      <c r="D760" s="2209"/>
      <c r="E760" s="468"/>
      <c r="F760" s="468"/>
      <c r="G760" s="468"/>
      <c r="H760" s="2209"/>
      <c r="I760" s="2209"/>
      <c r="J760" s="468"/>
      <c r="K760" s="468"/>
      <c r="L760" s="468"/>
      <c r="M760" s="2209"/>
      <c r="N760" s="2209"/>
      <c r="O760" s="468"/>
      <c r="P760" s="468"/>
      <c r="Q760" s="468"/>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209"/>
      <c r="D761" s="2209"/>
      <c r="E761" s="468"/>
      <c r="F761" s="468"/>
      <c r="G761" s="468"/>
      <c r="H761" s="2209"/>
      <c r="I761" s="2209"/>
      <c r="J761" s="468"/>
      <c r="K761" s="468"/>
      <c r="L761" s="468"/>
      <c r="M761" s="2209"/>
      <c r="N761" s="2209"/>
      <c r="O761" s="468"/>
      <c r="P761" s="468"/>
      <c r="Q761" s="468"/>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209"/>
      <c r="D762" s="2209"/>
      <c r="E762" s="468"/>
      <c r="F762" s="468"/>
      <c r="G762" s="468"/>
      <c r="H762" s="2209"/>
      <c r="I762" s="2209"/>
      <c r="J762" s="468"/>
      <c r="K762" s="468"/>
      <c r="L762" s="468"/>
      <c r="M762" s="2209"/>
      <c r="N762" s="2209"/>
      <c r="O762" s="468"/>
      <c r="P762" s="468"/>
      <c r="Q762" s="468"/>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209"/>
      <c r="D763" s="2209"/>
      <c r="E763" s="468"/>
      <c r="F763" s="468"/>
      <c r="G763" s="468"/>
      <c r="H763" s="2209"/>
      <c r="I763" s="2209"/>
      <c r="J763" s="468"/>
      <c r="K763" s="468"/>
      <c r="L763" s="468"/>
      <c r="M763" s="2209"/>
      <c r="N763" s="2209"/>
      <c r="O763" s="468"/>
      <c r="P763" s="468"/>
      <c r="Q763" s="468"/>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209"/>
      <c r="D764" s="2209"/>
      <c r="E764" s="468"/>
      <c r="F764" s="468"/>
      <c r="G764" s="468"/>
      <c r="H764" s="2209"/>
      <c r="I764" s="2209"/>
      <c r="J764" s="468"/>
      <c r="K764" s="468"/>
      <c r="L764" s="468"/>
      <c r="M764" s="2209"/>
      <c r="N764" s="2209"/>
      <c r="O764" s="468"/>
      <c r="P764" s="468"/>
      <c r="Q764" s="468"/>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209"/>
      <c r="D765" s="2209"/>
      <c r="E765" s="468"/>
      <c r="F765" s="468"/>
      <c r="G765" s="468"/>
      <c r="H765" s="2209"/>
      <c r="I765" s="2209"/>
      <c r="J765" s="468"/>
      <c r="K765" s="468"/>
      <c r="L765" s="468"/>
      <c r="M765" s="2209"/>
      <c r="N765" s="2209"/>
      <c r="O765" s="468"/>
      <c r="P765" s="468"/>
      <c r="Q765" s="468"/>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209"/>
      <c r="D766" s="2209"/>
      <c r="E766" s="468"/>
      <c r="F766" s="468"/>
      <c r="G766" s="468"/>
      <c r="H766" s="2209"/>
      <c r="I766" s="2209"/>
      <c r="J766" s="468"/>
      <c r="K766" s="468"/>
      <c r="L766" s="468"/>
      <c r="M766" s="2209"/>
      <c r="N766" s="2209"/>
      <c r="O766" s="468"/>
      <c r="P766" s="468"/>
      <c r="Q766" s="468"/>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209"/>
      <c r="D767" s="2209"/>
      <c r="E767" s="468"/>
      <c r="F767" s="468"/>
      <c r="G767" s="468"/>
      <c r="H767" s="2209"/>
      <c r="I767" s="2209"/>
      <c r="J767" s="468"/>
      <c r="K767" s="468"/>
      <c r="L767" s="468"/>
      <c r="M767" s="2209"/>
      <c r="N767" s="2209"/>
      <c r="O767" s="468"/>
      <c r="P767" s="468"/>
      <c r="Q767" s="468"/>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209"/>
      <c r="D768" s="2209"/>
      <c r="E768" s="468"/>
      <c r="F768" s="468"/>
      <c r="G768" s="468"/>
      <c r="H768" s="2209"/>
      <c r="I768" s="2209"/>
      <c r="J768" s="468"/>
      <c r="K768" s="468"/>
      <c r="L768" s="468"/>
      <c r="M768" s="2209"/>
      <c r="N768" s="2209"/>
      <c r="O768" s="468"/>
      <c r="P768" s="468"/>
      <c r="Q768" s="468"/>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209"/>
      <c r="D769" s="2209"/>
      <c r="E769" s="468"/>
      <c r="F769" s="468"/>
      <c r="G769" s="468"/>
      <c r="H769" s="2209"/>
      <c r="I769" s="2209"/>
      <c r="J769" s="468"/>
      <c r="K769" s="468"/>
      <c r="L769" s="468"/>
      <c r="M769" s="2209"/>
      <c r="N769" s="2209"/>
      <c r="O769" s="468"/>
      <c r="P769" s="468"/>
      <c r="Q769" s="468"/>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209"/>
      <c r="D770" s="2209"/>
      <c r="E770" s="468"/>
      <c r="F770" s="468"/>
      <c r="G770" s="468"/>
      <c r="H770" s="2209"/>
      <c r="I770" s="2209"/>
      <c r="J770" s="468"/>
      <c r="K770" s="468"/>
      <c r="L770" s="468"/>
      <c r="M770" s="2209"/>
      <c r="N770" s="2209"/>
      <c r="O770" s="468"/>
      <c r="P770" s="468"/>
      <c r="Q770" s="468"/>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209"/>
      <c r="D771" s="2209"/>
      <c r="E771" s="468"/>
      <c r="F771" s="468"/>
      <c r="G771" s="468"/>
      <c r="H771" s="2209"/>
      <c r="I771" s="2209"/>
      <c r="J771" s="468"/>
      <c r="K771" s="468"/>
      <c r="L771" s="468"/>
      <c r="M771" s="2209"/>
      <c r="N771" s="2209"/>
      <c r="O771" s="468"/>
      <c r="P771" s="468"/>
      <c r="Q771" s="468"/>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209"/>
      <c r="D772" s="2209"/>
      <c r="E772" s="468"/>
      <c r="F772" s="468"/>
      <c r="G772" s="468"/>
      <c r="H772" s="2209"/>
      <c r="I772" s="2209"/>
      <c r="J772" s="468"/>
      <c r="K772" s="468"/>
      <c r="L772" s="468"/>
      <c r="M772" s="2209"/>
      <c r="N772" s="2209"/>
      <c r="O772" s="468"/>
      <c r="P772" s="468"/>
      <c r="Q772" s="468"/>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209"/>
      <c r="D773" s="2209"/>
      <c r="E773" s="468"/>
      <c r="F773" s="468"/>
      <c r="G773" s="468"/>
      <c r="H773" s="2209"/>
      <c r="I773" s="2209"/>
      <c r="J773" s="468"/>
      <c r="K773" s="468"/>
      <c r="L773" s="468"/>
      <c r="M773" s="2209"/>
      <c r="N773" s="2209"/>
      <c r="O773" s="468"/>
      <c r="P773" s="468"/>
      <c r="Q773" s="468"/>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209"/>
      <c r="D774" s="2209"/>
      <c r="E774" s="468"/>
      <c r="F774" s="468"/>
      <c r="G774" s="468"/>
      <c r="H774" s="2209"/>
      <c r="I774" s="2209"/>
      <c r="J774" s="468"/>
      <c r="K774" s="468"/>
      <c r="L774" s="468"/>
      <c r="M774" s="2209"/>
      <c r="N774" s="2209"/>
      <c r="O774" s="468"/>
      <c r="P774" s="468"/>
      <c r="Q774" s="468"/>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209"/>
      <c r="D775" s="2209"/>
      <c r="E775" s="468"/>
      <c r="F775" s="468"/>
      <c r="G775" s="468"/>
      <c r="H775" s="2209"/>
      <c r="I775" s="2209"/>
      <c r="J775" s="468"/>
      <c r="K775" s="468"/>
      <c r="L775" s="468"/>
      <c r="M775" s="2209"/>
      <c r="N775" s="2209"/>
      <c r="O775" s="468"/>
      <c r="P775" s="468"/>
      <c r="Q775" s="468"/>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209"/>
      <c r="D776" s="2209"/>
      <c r="E776" s="468"/>
      <c r="F776" s="468"/>
      <c r="G776" s="468"/>
      <c r="H776" s="2209"/>
      <c r="I776" s="2209"/>
      <c r="J776" s="468"/>
      <c r="K776" s="468"/>
      <c r="L776" s="468"/>
      <c r="M776" s="2209"/>
      <c r="N776" s="2209"/>
      <c r="O776" s="468"/>
      <c r="P776" s="468"/>
      <c r="Q776" s="468"/>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209"/>
      <c r="D777" s="2209"/>
      <c r="E777" s="468"/>
      <c r="F777" s="468"/>
      <c r="G777" s="468"/>
      <c r="H777" s="2209"/>
      <c r="I777" s="2209"/>
      <c r="J777" s="468"/>
      <c r="K777" s="468"/>
      <c r="L777" s="468"/>
      <c r="M777" s="2209"/>
      <c r="N777" s="2209"/>
      <c r="O777" s="468"/>
      <c r="P777" s="468"/>
      <c r="Q777" s="468"/>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209"/>
      <c r="D778" s="2209"/>
      <c r="E778" s="468"/>
      <c r="F778" s="468"/>
      <c r="G778" s="468"/>
      <c r="H778" s="2209"/>
      <c r="I778" s="2209"/>
      <c r="J778" s="468"/>
      <c r="K778" s="468"/>
      <c r="L778" s="468"/>
      <c r="M778" s="2209"/>
      <c r="N778" s="2209"/>
      <c r="O778" s="468"/>
      <c r="P778" s="468"/>
      <c r="Q778" s="468"/>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209"/>
      <c r="D779" s="2209"/>
      <c r="E779" s="468"/>
      <c r="F779" s="468"/>
      <c r="G779" s="468"/>
      <c r="H779" s="2209"/>
      <c r="I779" s="2209"/>
      <c r="J779" s="468"/>
      <c r="K779" s="468"/>
      <c r="L779" s="468"/>
      <c r="M779" s="2209"/>
      <c r="N779" s="2209"/>
      <c r="O779" s="468"/>
      <c r="P779" s="468"/>
      <c r="Q779" s="468"/>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209"/>
      <c r="D780" s="2209"/>
      <c r="E780" s="468"/>
      <c r="F780" s="468"/>
      <c r="G780" s="468"/>
      <c r="H780" s="2209"/>
      <c r="I780" s="2209"/>
      <c r="J780" s="468"/>
      <c r="K780" s="468"/>
      <c r="L780" s="468"/>
      <c r="M780" s="2209"/>
      <c r="N780" s="2209"/>
      <c r="O780" s="468"/>
      <c r="P780" s="468"/>
      <c r="Q780" s="468"/>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209"/>
      <c r="D781" s="2209"/>
      <c r="E781" s="468"/>
      <c r="F781" s="468"/>
      <c r="G781" s="468"/>
      <c r="H781" s="2209"/>
      <c r="I781" s="2209"/>
      <c r="J781" s="468"/>
      <c r="K781" s="468"/>
      <c r="L781" s="468"/>
      <c r="M781" s="2209"/>
      <c r="N781" s="2209"/>
      <c r="O781" s="468"/>
      <c r="P781" s="468"/>
      <c r="Q781" s="468"/>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209"/>
      <c r="D782" s="2209"/>
      <c r="E782" s="468"/>
      <c r="F782" s="468"/>
      <c r="G782" s="468"/>
      <c r="H782" s="2209"/>
      <c r="I782" s="2209"/>
      <c r="J782" s="468"/>
      <c r="K782" s="468"/>
      <c r="L782" s="468"/>
      <c r="M782" s="2209"/>
      <c r="N782" s="2209"/>
      <c r="O782" s="468"/>
      <c r="P782" s="468"/>
      <c r="Q782" s="468"/>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209"/>
      <c r="D783" s="2209"/>
      <c r="E783" s="468"/>
      <c r="F783" s="468"/>
      <c r="G783" s="468"/>
      <c r="H783" s="2209"/>
      <c r="I783" s="2209"/>
      <c r="J783" s="468"/>
      <c r="K783" s="468"/>
      <c r="L783" s="468"/>
      <c r="M783" s="2209"/>
      <c r="N783" s="2209"/>
      <c r="O783" s="468"/>
      <c r="P783" s="468"/>
      <c r="Q783" s="468"/>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209"/>
      <c r="D784" s="2209"/>
      <c r="E784" s="468"/>
      <c r="F784" s="468"/>
      <c r="G784" s="468"/>
      <c r="H784" s="2209"/>
      <c r="I784" s="2209"/>
      <c r="J784" s="468"/>
      <c r="K784" s="468"/>
      <c r="L784" s="468"/>
      <c r="M784" s="2209"/>
      <c r="N784" s="2209"/>
      <c r="O784" s="468"/>
      <c r="P784" s="468"/>
      <c r="Q784" s="468"/>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209"/>
      <c r="D785" s="2209"/>
      <c r="E785" s="468"/>
      <c r="F785" s="468"/>
      <c r="G785" s="468"/>
      <c r="H785" s="2209"/>
      <c r="I785" s="2209"/>
      <c r="J785" s="468"/>
      <c r="K785" s="468"/>
      <c r="L785" s="468"/>
      <c r="M785" s="2209"/>
      <c r="N785" s="2209"/>
      <c r="O785" s="468"/>
      <c r="P785" s="468"/>
      <c r="Q785" s="468"/>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209"/>
      <c r="D786" s="2209"/>
      <c r="E786" s="468"/>
      <c r="F786" s="468"/>
      <c r="G786" s="468"/>
      <c r="H786" s="2209"/>
      <c r="I786" s="2209"/>
      <c r="J786" s="468"/>
      <c r="K786" s="468"/>
      <c r="L786" s="468"/>
      <c r="M786" s="2209"/>
      <c r="N786" s="2209"/>
      <c r="O786" s="468"/>
      <c r="P786" s="468"/>
      <c r="Q786" s="468"/>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209"/>
      <c r="D787" s="2209"/>
      <c r="E787" s="468"/>
      <c r="F787" s="468"/>
      <c r="G787" s="468"/>
      <c r="H787" s="2209"/>
      <c r="I787" s="2209"/>
      <c r="J787" s="468"/>
      <c r="K787" s="468"/>
      <c r="L787" s="468"/>
      <c r="M787" s="2209"/>
      <c r="N787" s="2209"/>
      <c r="O787" s="468"/>
      <c r="P787" s="468"/>
      <c r="Q787" s="468"/>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209"/>
      <c r="D788" s="2209"/>
      <c r="E788" s="468"/>
      <c r="F788" s="468"/>
      <c r="G788" s="468"/>
      <c r="H788" s="2209"/>
      <c r="I788" s="2209"/>
      <c r="J788" s="468"/>
      <c r="K788" s="468"/>
      <c r="L788" s="468"/>
      <c r="M788" s="2209"/>
      <c r="N788" s="2209"/>
      <c r="O788" s="468"/>
      <c r="P788" s="468"/>
      <c r="Q788" s="468"/>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209"/>
      <c r="D789" s="2209"/>
      <c r="E789" s="468"/>
      <c r="F789" s="468"/>
      <c r="G789" s="468"/>
      <c r="H789" s="2209"/>
      <c r="I789" s="2209"/>
      <c r="J789" s="468"/>
      <c r="K789" s="468"/>
      <c r="L789" s="468"/>
      <c r="M789" s="2209"/>
      <c r="N789" s="2209"/>
      <c r="O789" s="468"/>
      <c r="P789" s="468"/>
      <c r="Q789" s="468"/>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209"/>
      <c r="D790" s="2209"/>
      <c r="E790" s="468"/>
      <c r="F790" s="468"/>
      <c r="G790" s="468"/>
      <c r="H790" s="2209"/>
      <c r="I790" s="2209"/>
      <c r="J790" s="468"/>
      <c r="K790" s="468"/>
      <c r="L790" s="468"/>
      <c r="M790" s="2209"/>
      <c r="N790" s="2209"/>
      <c r="O790" s="468"/>
      <c r="P790" s="468"/>
      <c r="Q790" s="468"/>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209"/>
      <c r="D791" s="2209"/>
      <c r="E791" s="468"/>
      <c r="F791" s="468"/>
      <c r="G791" s="468"/>
      <c r="H791" s="2209"/>
      <c r="I791" s="2209"/>
      <c r="J791" s="468"/>
      <c r="K791" s="468"/>
      <c r="L791" s="468"/>
      <c r="M791" s="2209"/>
      <c r="N791" s="2209"/>
      <c r="O791" s="468"/>
      <c r="P791" s="468"/>
      <c r="Q791" s="468"/>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209"/>
      <c r="D792" s="2209"/>
      <c r="E792" s="468"/>
      <c r="F792" s="468"/>
      <c r="G792" s="468"/>
      <c r="H792" s="2209"/>
      <c r="I792" s="2209"/>
      <c r="J792" s="468"/>
      <c r="K792" s="468"/>
      <c r="L792" s="468"/>
      <c r="M792" s="2209"/>
      <c r="N792" s="2209"/>
      <c r="O792" s="468"/>
      <c r="P792" s="468"/>
      <c r="Q792" s="468"/>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209"/>
      <c r="D793" s="2209"/>
      <c r="E793" s="468"/>
      <c r="F793" s="468"/>
      <c r="G793" s="468"/>
      <c r="H793" s="2209"/>
      <c r="I793" s="2209"/>
      <c r="J793" s="468"/>
      <c r="K793" s="468"/>
      <c r="L793" s="468"/>
      <c r="M793" s="2209"/>
      <c r="N793" s="2209"/>
      <c r="O793" s="468"/>
      <c r="P793" s="468"/>
      <c r="Q793" s="468"/>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209"/>
      <c r="D794" s="2209"/>
      <c r="E794" s="468"/>
      <c r="F794" s="468"/>
      <c r="G794" s="468"/>
      <c r="H794" s="2209"/>
      <c r="I794" s="2209"/>
      <c r="J794" s="468"/>
      <c r="K794" s="468"/>
      <c r="L794" s="468"/>
      <c r="M794" s="2209"/>
      <c r="N794" s="2209"/>
      <c r="O794" s="468"/>
      <c r="P794" s="468"/>
      <c r="Q794" s="468"/>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209"/>
      <c r="D795" s="2209"/>
      <c r="E795" s="468"/>
      <c r="F795" s="468"/>
      <c r="G795" s="468"/>
      <c r="H795" s="2209"/>
      <c r="I795" s="2209"/>
      <c r="J795" s="468"/>
      <c r="K795" s="468"/>
      <c r="L795" s="468"/>
      <c r="M795" s="2209"/>
      <c r="N795" s="2209"/>
      <c r="O795" s="468"/>
      <c r="P795" s="468"/>
      <c r="Q795" s="468"/>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209"/>
      <c r="D796" s="2209"/>
      <c r="E796" s="468"/>
      <c r="F796" s="468"/>
      <c r="G796" s="468"/>
      <c r="H796" s="2209"/>
      <c r="I796" s="2209"/>
      <c r="J796" s="468"/>
      <c r="K796" s="468"/>
      <c r="L796" s="468"/>
      <c r="M796" s="2209"/>
      <c r="N796" s="2209"/>
      <c r="O796" s="468"/>
      <c r="P796" s="468"/>
      <c r="Q796" s="468"/>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209"/>
      <c r="D797" s="2209"/>
      <c r="E797" s="468"/>
      <c r="F797" s="468"/>
      <c r="G797" s="468"/>
      <c r="H797" s="2209"/>
      <c r="I797" s="2209"/>
      <c r="J797" s="468"/>
      <c r="K797" s="468"/>
      <c r="L797" s="468"/>
      <c r="M797" s="2209"/>
      <c r="N797" s="2209"/>
      <c r="O797" s="468"/>
      <c r="P797" s="468"/>
      <c r="Q797" s="468"/>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209"/>
      <c r="D798" s="2209"/>
      <c r="E798" s="468"/>
      <c r="F798" s="468"/>
      <c r="G798" s="468"/>
      <c r="H798" s="2209"/>
      <c r="I798" s="2209"/>
      <c r="J798" s="468"/>
      <c r="K798" s="468"/>
      <c r="L798" s="468"/>
      <c r="M798" s="2209"/>
      <c r="N798" s="2209"/>
      <c r="O798" s="468"/>
      <c r="P798" s="468"/>
      <c r="Q798" s="468"/>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209"/>
      <c r="D799" s="2209"/>
      <c r="E799" s="468"/>
      <c r="F799" s="468"/>
      <c r="G799" s="468"/>
      <c r="H799" s="2209"/>
      <c r="I799" s="2209"/>
      <c r="J799" s="468"/>
      <c r="K799" s="468"/>
      <c r="L799" s="468"/>
      <c r="M799" s="2209"/>
      <c r="N799" s="2209"/>
      <c r="O799" s="468"/>
      <c r="P799" s="468"/>
      <c r="Q799" s="468"/>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8"/>
      <c r="D800" s="468"/>
      <c r="E800" s="468"/>
      <c r="F800" s="468"/>
      <c r="G800" s="468"/>
      <c r="H800" s="468"/>
      <c r="I800" s="468"/>
      <c r="J800" s="468"/>
      <c r="K800" s="468"/>
      <c r="L800" s="468"/>
      <c r="M800" s="468"/>
      <c r="N800" s="468"/>
      <c r="O800" s="468"/>
      <c r="P800" s="468"/>
      <c r="Q800" s="468"/>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8"/>
      <c r="D801" s="468"/>
      <c r="E801" s="468"/>
      <c r="F801" s="468"/>
      <c r="G801" s="468"/>
      <c r="H801" s="468"/>
      <c r="I801" s="468"/>
      <c r="J801" s="468"/>
      <c r="K801" s="468"/>
      <c r="L801" s="468"/>
      <c r="M801" s="468"/>
      <c r="N801" s="468"/>
      <c r="O801" s="468"/>
      <c r="P801" s="468"/>
      <c r="Q801" s="468"/>
    </row>
    <row r="802" ht="25.15" customHeight="true" x14ac:dyDescent="0.2">
      <c r="C802" s="468"/>
      <c r="D802" s="468"/>
      <c r="E802" s="468"/>
      <c r="F802" s="468"/>
      <c r="G802" s="468"/>
      <c r="H802" s="468"/>
      <c r="I802" s="468"/>
      <c r="J802" s="468"/>
      <c r="K802" s="468"/>
      <c r="L802" s="468"/>
      <c r="M802" s="468"/>
      <c r="N802" s="468"/>
      <c r="O802" s="468"/>
      <c r="P802" s="468"/>
      <c r="Q802" s="468"/>
    </row>
    <row r="803" ht="25.15" customHeight="true" x14ac:dyDescent="0.2">
      <c r="C803" s="468"/>
      <c r="D803" s="468"/>
      <c r="E803" s="468"/>
      <c r="F803" s="468"/>
      <c r="G803" s="468"/>
      <c r="H803" s="468"/>
      <c r="I803" s="468"/>
      <c r="J803" s="468"/>
      <c r="K803" s="468"/>
      <c r="L803" s="468"/>
      <c r="M803" s="468"/>
      <c r="N803" s="468"/>
      <c r="O803" s="468"/>
      <c r="P803" s="468"/>
      <c r="Q803" s="468"/>
    </row>
    <row r="804" ht="25.15" customHeight="true" x14ac:dyDescent="0.2">
      <c r="C804" s="468"/>
      <c r="D804" s="468"/>
      <c r="E804" s="468"/>
      <c r="F804" s="468"/>
      <c r="G804" s="468"/>
      <c r="H804" s="468"/>
      <c r="I804" s="468"/>
      <c r="J804" s="468"/>
      <c r="K804" s="468"/>
      <c r="L804" s="468"/>
      <c r="M804" s="468"/>
      <c r="N804" s="468"/>
      <c r="O804" s="468"/>
      <c r="P804" s="468"/>
      <c r="Q804" s="468"/>
    </row>
    <row r="805" ht="25.15" customHeight="true" x14ac:dyDescent="0.2">
      <c r="C805" s="468"/>
      <c r="D805" s="468"/>
      <c r="E805" s="468"/>
      <c r="F805" s="468"/>
      <c r="G805" s="468"/>
      <c r="H805" s="468"/>
      <c r="I805" s="468"/>
      <c r="J805" s="468"/>
      <c r="K805" s="468"/>
      <c r="L805" s="468"/>
      <c r="M805" s="468"/>
      <c r="N805" s="468"/>
      <c r="O805" s="468"/>
      <c r="P805" s="468"/>
      <c r="Q805" s="468"/>
    </row>
    <row r="806" ht="25.15" customHeight="true" x14ac:dyDescent="0.2">
      <c r="C806" s="468"/>
      <c r="D806" s="468"/>
      <c r="E806" s="468"/>
      <c r="F806" s="468"/>
      <c r="G806" s="468"/>
      <c r="H806" s="468"/>
      <c r="I806" s="468"/>
      <c r="J806" s="468"/>
      <c r="K806" s="468"/>
      <c r="L806" s="468"/>
      <c r="M806" s="468"/>
      <c r="N806" s="468"/>
      <c r="O806" s="468"/>
      <c r="P806" s="468"/>
      <c r="Q806" s="468"/>
    </row>
    <row r="807" ht="25.15" customHeight="true" x14ac:dyDescent="0.2">
      <c r="C807" s="468"/>
      <c r="D807" s="468"/>
      <c r="E807" s="468"/>
      <c r="F807" s="468"/>
      <c r="G807" s="468"/>
      <c r="H807" s="468"/>
      <c r="I807" s="468"/>
      <c r="J807" s="468"/>
      <c r="K807" s="468"/>
      <c r="L807" s="468"/>
      <c r="M807" s="468"/>
      <c r="N807" s="468"/>
      <c r="O807" s="468"/>
      <c r="P807" s="468"/>
      <c r="Q807" s="468"/>
    </row>
    <row r="808" ht="25.15" customHeight="true" x14ac:dyDescent="0.2">
      <c r="C808" s="468"/>
      <c r="D808" s="468"/>
      <c r="E808" s="468"/>
      <c r="F808" s="468"/>
      <c r="G808" s="468"/>
      <c r="H808" s="468"/>
      <c r="I808" s="468"/>
      <c r="J808" s="468"/>
      <c r="K808" s="468"/>
      <c r="L808" s="468"/>
      <c r="M808" s="468"/>
      <c r="N808" s="468"/>
      <c r="O808" s="468"/>
      <c r="P808" s="468"/>
      <c r="Q808" s="468"/>
    </row>
    <row r="809" ht="25.15" customHeight="true" x14ac:dyDescent="0.2">
      <c r="C809" s="468"/>
      <c r="D809" s="468"/>
      <c r="E809" s="468"/>
      <c r="F809" s="468"/>
      <c r="G809" s="468"/>
      <c r="H809" s="468"/>
      <c r="I809" s="468"/>
      <c r="J809" s="468"/>
      <c r="K809" s="468"/>
      <c r="L809" s="468"/>
      <c r="M809" s="468"/>
      <c r="N809" s="468"/>
      <c r="O809" s="468"/>
      <c r="P809" s="468"/>
      <c r="Q809" s="468"/>
    </row>
    <row r="810" ht="25.15" customHeight="true" x14ac:dyDescent="0.2">
      <c r="C810" s="468"/>
      <c r="D810" s="468"/>
      <c r="E810" s="468"/>
      <c r="F810" s="468"/>
      <c r="G810" s="468"/>
      <c r="H810" s="468"/>
      <c r="I810" s="468"/>
      <c r="J810" s="468"/>
      <c r="K810" s="468"/>
      <c r="L810" s="468"/>
      <c r="M810" s="468"/>
      <c r="N810" s="468"/>
      <c r="O810" s="468"/>
      <c r="P810" s="468"/>
      <c r="Q810" s="468"/>
    </row>
    <row r="811" ht="25.15" customHeight="true" x14ac:dyDescent="0.2">
      <c r="C811" s="468"/>
      <c r="D811" s="468"/>
      <c r="E811" s="468"/>
      <c r="F811" s="468"/>
      <c r="G811" s="468"/>
      <c r="H811" s="468"/>
      <c r="I811" s="468"/>
      <c r="J811" s="468"/>
      <c r="K811" s="468"/>
      <c r="L811" s="468"/>
      <c r="M811" s="468"/>
      <c r="N811" s="468"/>
      <c r="O811" s="468"/>
      <c r="P811" s="468"/>
      <c r="Q811" s="468"/>
    </row>
    <row r="812" ht="25.15" customHeight="true" x14ac:dyDescent="0.2">
      <c r="C812" s="468"/>
      <c r="D812" s="468"/>
      <c r="E812" s="468"/>
      <c r="F812" s="468"/>
      <c r="G812" s="468"/>
      <c r="H812" s="468"/>
      <c r="I812" s="468"/>
      <c r="J812" s="468"/>
      <c r="K812" s="468"/>
      <c r="L812" s="468"/>
      <c r="M812" s="468"/>
      <c r="N812" s="468"/>
      <c r="O812" s="468"/>
      <c r="P812" s="468"/>
      <c r="Q812" s="468"/>
    </row>
    <row r="813" ht="25.15" customHeight="true" x14ac:dyDescent="0.2">
      <c r="C813" s="468"/>
      <c r="D813" s="468"/>
      <c r="E813" s="468"/>
      <c r="F813" s="468"/>
      <c r="G813" s="468"/>
      <c r="H813" s="468"/>
      <c r="I813" s="468"/>
      <c r="J813" s="468"/>
      <c r="K813" s="468"/>
      <c r="L813" s="468"/>
      <c r="M813" s="468"/>
      <c r="N813" s="468"/>
      <c r="O813" s="468"/>
      <c r="P813" s="468"/>
      <c r="Q813" s="468"/>
    </row>
    <row r="814" ht="25.15" customHeight="true" x14ac:dyDescent="0.2">
      <c r="C814" s="468"/>
      <c r="D814" s="468"/>
      <c r="E814" s="468"/>
      <c r="F814" s="468"/>
      <c r="G814" s="468"/>
      <c r="H814" s="468"/>
      <c r="I814" s="468"/>
      <c r="J814" s="468"/>
      <c r="K814" s="468"/>
      <c r="L814" s="468"/>
      <c r="M814" s="468"/>
      <c r="N814" s="468"/>
      <c r="O814" s="468"/>
      <c r="P814" s="468"/>
      <c r="Q814" s="468"/>
    </row>
    <row r="815" ht="25.15" customHeight="true" x14ac:dyDescent="0.2">
      <c r="C815" s="468"/>
      <c r="D815" s="468"/>
      <c r="E815" s="468"/>
      <c r="F815" s="468"/>
      <c r="G815" s="468"/>
      <c r="H815" s="468"/>
      <c r="I815" s="468"/>
      <c r="J815" s="468"/>
      <c r="K815" s="468"/>
      <c r="L815" s="468"/>
      <c r="M815" s="468"/>
      <c r="N815" s="468"/>
      <c r="O815" s="468"/>
      <c r="P815" s="468"/>
      <c r="Q815" s="468"/>
    </row>
    <row r="816" ht="25.15" customHeight="true" x14ac:dyDescent="0.2">
      <c r="C816" s="468"/>
      <c r="D816" s="468"/>
      <c r="E816" s="468"/>
      <c r="F816" s="468"/>
      <c r="G816" s="468"/>
      <c r="H816" s="468"/>
      <c r="I816" s="468"/>
      <c r="J816" s="468"/>
      <c r="K816" s="468"/>
      <c r="L816" s="468"/>
      <c r="M816" s="468"/>
      <c r="N816" s="468"/>
      <c r="O816" s="468"/>
      <c r="P816" s="468"/>
      <c r="Q816" s="468"/>
    </row>
    <row r="817" ht="25.15" customHeight="true" x14ac:dyDescent="0.2">
      <c r="C817" s="468"/>
      <c r="D817" s="468"/>
      <c r="E817" s="468"/>
      <c r="F817" s="468"/>
      <c r="G817" s="468"/>
      <c r="H817" s="468"/>
      <c r="I817" s="468"/>
      <c r="J817" s="468"/>
      <c r="K817" s="468"/>
      <c r="L817" s="468"/>
      <c r="M817" s="468"/>
      <c r="N817" s="468"/>
      <c r="O817" s="468"/>
      <c r="P817" s="468"/>
      <c r="Q817" s="468"/>
    </row>
    <row r="818" ht="25.15" customHeight="true" x14ac:dyDescent="0.2">
      <c r="C818" s="468"/>
      <c r="D818" s="468"/>
      <c r="E818" s="468"/>
      <c r="F818" s="468"/>
      <c r="G818" s="468"/>
      <c r="H818" s="468"/>
      <c r="I818" s="468"/>
      <c r="J818" s="468"/>
      <c r="K818" s="468"/>
      <c r="L818" s="468"/>
      <c r="M818" s="468"/>
      <c r="N818" s="468"/>
      <c r="O818" s="468"/>
      <c r="P818" s="468"/>
      <c r="Q818" s="468"/>
    </row>
    <row r="819" ht="25.15" customHeight="true" x14ac:dyDescent="0.2">
      <c r="C819" s="468"/>
      <c r="D819" s="468"/>
      <c r="E819" s="468"/>
      <c r="F819" s="468"/>
      <c r="G819" s="468"/>
      <c r="H819" s="468"/>
      <c r="I819" s="468"/>
      <c r="J819" s="468"/>
      <c r="K819" s="468"/>
      <c r="L819" s="468"/>
      <c r="M819" s="468"/>
      <c r="N819" s="468"/>
      <c r="O819" s="468"/>
      <c r="P819" s="468"/>
      <c r="Q819" s="468"/>
    </row>
    <row r="820" ht="25.15" customHeight="true" x14ac:dyDescent="0.2">
      <c r="C820" s="468"/>
      <c r="D820" s="468"/>
      <c r="E820" s="468"/>
      <c r="F820" s="468"/>
      <c r="G820" s="468"/>
      <c r="H820" s="468"/>
      <c r="I820" s="468"/>
      <c r="J820" s="468"/>
      <c r="K820" s="468"/>
      <c r="L820" s="468"/>
      <c r="M820" s="468"/>
      <c r="N820" s="468"/>
      <c r="O820" s="468"/>
      <c r="P820" s="468"/>
      <c r="Q820" s="468"/>
    </row>
    <row r="821" ht="25.15" customHeight="true" x14ac:dyDescent="0.2">
      <c r="C821" s="468"/>
      <c r="D821" s="468"/>
      <c r="E821" s="468"/>
      <c r="F821" s="468"/>
      <c r="G821" s="468"/>
      <c r="H821" s="468"/>
      <c r="I821" s="468"/>
      <c r="J821" s="468"/>
      <c r="K821" s="468"/>
      <c r="L821" s="468"/>
      <c r="M821" s="468"/>
      <c r="N821" s="468"/>
      <c r="O821" s="468"/>
      <c r="P821" s="468"/>
      <c r="Q821" s="468"/>
    </row>
    <row r="822" ht="25.15" customHeight="true" x14ac:dyDescent="0.2">
      <c r="C822" s="468"/>
      <c r="D822" s="468"/>
      <c r="E822" s="468"/>
      <c r="F822" s="468"/>
      <c r="G822" s="468"/>
      <c r="H822" s="468"/>
      <c r="I822" s="468"/>
      <c r="J822" s="468"/>
      <c r="K822" s="468"/>
      <c r="L822" s="468"/>
      <c r="M822" s="468"/>
      <c r="N822" s="468"/>
      <c r="O822" s="468"/>
      <c r="P822" s="468"/>
      <c r="Q822" s="468"/>
    </row>
    <row r="823" ht="25.15" customHeight="true" x14ac:dyDescent="0.2">
      <c r="C823" s="468"/>
      <c r="D823" s="468"/>
      <c r="E823" s="468"/>
      <c r="F823" s="468"/>
      <c r="G823" s="468"/>
      <c r="H823" s="468"/>
      <c r="I823" s="468"/>
      <c r="J823" s="468"/>
      <c r="K823" s="468"/>
      <c r="L823" s="468"/>
      <c r="M823" s="468"/>
      <c r="N823" s="468"/>
      <c r="O823" s="468"/>
      <c r="P823" s="468"/>
      <c r="Q823" s="468"/>
    </row>
    <row r="824" ht="25.15" customHeight="true" x14ac:dyDescent="0.2">
      <c r="C824" s="468"/>
      <c r="D824" s="468"/>
      <c r="E824" s="468"/>
      <c r="F824" s="468"/>
      <c r="G824" s="468"/>
      <c r="H824" s="468"/>
      <c r="I824" s="468"/>
      <c r="J824" s="468"/>
      <c r="K824" s="468"/>
      <c r="L824" s="468"/>
      <c r="M824" s="468"/>
      <c r="N824" s="468"/>
      <c r="O824" s="468"/>
      <c r="P824" s="468"/>
      <c r="Q824" s="468"/>
    </row>
    <row r="825" ht="25.15" customHeight="true" x14ac:dyDescent="0.2">
      <c r="C825" s="468"/>
      <c r="D825" s="468"/>
      <c r="E825" s="468"/>
      <c r="F825" s="468"/>
      <c r="G825" s="468"/>
      <c r="H825" s="468"/>
      <c r="I825" s="468"/>
      <c r="J825" s="468"/>
      <c r="K825" s="468"/>
      <c r="L825" s="468"/>
      <c r="M825" s="468"/>
      <c r="N825" s="468"/>
      <c r="O825" s="468"/>
      <c r="P825" s="468"/>
      <c r="Q825" s="468"/>
    </row>
    <row r="826" ht="25.15" customHeight="true" x14ac:dyDescent="0.2">
      <c r="C826" s="468"/>
      <c r="D826" s="468"/>
      <c r="E826" s="468"/>
      <c r="F826" s="468"/>
      <c r="G826" s="468"/>
      <c r="H826" s="468"/>
      <c r="I826" s="468"/>
      <c r="J826" s="468"/>
      <c r="K826" s="468"/>
      <c r="L826" s="468"/>
      <c r="M826" s="468"/>
      <c r="N826" s="468"/>
      <c r="O826" s="468"/>
      <c r="P826" s="468"/>
      <c r="Q826" s="468"/>
    </row>
    <row r="827" ht="25.15" customHeight="true" x14ac:dyDescent="0.2">
      <c r="C827" s="468"/>
      <c r="D827" s="468"/>
      <c r="E827" s="468"/>
      <c r="F827" s="468"/>
      <c r="G827" s="468"/>
      <c r="H827" s="468"/>
      <c r="I827" s="468"/>
      <c r="J827" s="468"/>
      <c r="K827" s="468"/>
      <c r="L827" s="468"/>
      <c r="M827" s="468"/>
      <c r="N827" s="468"/>
      <c r="O827" s="468"/>
      <c r="P827" s="468"/>
      <c r="Q827" s="468"/>
    </row>
    <row r="828" ht="25.15" customHeight="true" x14ac:dyDescent="0.2">
      <c r="C828" s="468"/>
      <c r="D828" s="468"/>
      <c r="E828" s="468"/>
      <c r="F828" s="468"/>
      <c r="G828" s="468"/>
      <c r="H828" s="468"/>
      <c r="I828" s="468"/>
      <c r="J828" s="468"/>
      <c r="K828" s="468"/>
      <c r="L828" s="468"/>
      <c r="M828" s="468"/>
      <c r="N828" s="468"/>
      <c r="O828" s="468"/>
      <c r="P828" s="468"/>
      <c r="Q828" s="468"/>
    </row>
    <row r="829" ht="25.15" customHeight="true" x14ac:dyDescent="0.2">
      <c r="C829" s="468"/>
      <c r="D829" s="468"/>
      <c r="E829" s="468"/>
      <c r="F829" s="468"/>
      <c r="G829" s="468"/>
      <c r="H829" s="468"/>
      <c r="I829" s="468"/>
      <c r="J829" s="468"/>
      <c r="K829" s="468"/>
      <c r="L829" s="468"/>
      <c r="M829" s="468"/>
      <c r="N829" s="468"/>
      <c r="O829" s="468"/>
      <c r="P829" s="468"/>
      <c r="Q829" s="468"/>
    </row>
    <row r="830" ht="25.15" customHeight="true" x14ac:dyDescent="0.2">
      <c r="C830" s="468"/>
      <c r="D830" s="468"/>
      <c r="E830" s="468"/>
      <c r="F830" s="468"/>
      <c r="G830" s="468"/>
      <c r="H830" s="468"/>
      <c r="I830" s="468"/>
      <c r="J830" s="468"/>
      <c r="K830" s="468"/>
      <c r="L830" s="468"/>
      <c r="M830" s="468"/>
      <c r="N830" s="468"/>
      <c r="O830" s="468"/>
      <c r="P830" s="468"/>
      <c r="Q830" s="468"/>
    </row>
    <row r="831" ht="25.15" customHeight="true" x14ac:dyDescent="0.2">
      <c r="C831" s="468"/>
      <c r="D831" s="468"/>
      <c r="E831" s="468"/>
      <c r="F831" s="468"/>
      <c r="G831" s="468"/>
      <c r="H831" s="468"/>
      <c r="I831" s="468"/>
      <c r="J831" s="468"/>
      <c r="K831" s="468"/>
      <c r="L831" s="468"/>
      <c r="M831" s="468"/>
      <c r="N831" s="468"/>
      <c r="O831" s="468"/>
      <c r="P831" s="468"/>
      <c r="Q831" s="468"/>
    </row>
    <row r="832" ht="25.15" customHeight="true" x14ac:dyDescent="0.2">
      <c r="C832" s="468"/>
      <c r="D832" s="468"/>
      <c r="E832" s="468"/>
      <c r="F832" s="468"/>
      <c r="G832" s="468"/>
      <c r="H832" s="468"/>
      <c r="I832" s="468"/>
      <c r="J832" s="468"/>
      <c r="K832" s="468"/>
      <c r="L832" s="468"/>
      <c r="M832" s="468"/>
      <c r="N832" s="468"/>
      <c r="O832" s="468"/>
      <c r="P832" s="468"/>
      <c r="Q832" s="468"/>
    </row>
    <row r="833" ht="25.15" customHeight="true" x14ac:dyDescent="0.2">
      <c r="C833" s="468"/>
      <c r="D833" s="468"/>
      <c r="E833" s="468"/>
      <c r="F833" s="468"/>
      <c r="G833" s="468"/>
      <c r="H833" s="468"/>
      <c r="I833" s="468"/>
      <c r="J833" s="468"/>
      <c r="K833" s="468"/>
      <c r="L833" s="468"/>
      <c r="M833" s="468"/>
      <c r="N833" s="468"/>
      <c r="O833" s="468"/>
      <c r="P833" s="468"/>
      <c r="Q833" s="468"/>
    </row>
    <row r="834" ht="25.15" customHeight="true" x14ac:dyDescent="0.2">
      <c r="C834" s="468"/>
      <c r="D834" s="468"/>
      <c r="E834" s="468"/>
      <c r="F834" s="468"/>
      <c r="G834" s="468"/>
      <c r="H834" s="468"/>
      <c r="I834" s="468"/>
      <c r="J834" s="468"/>
      <c r="K834" s="468"/>
      <c r="L834" s="468"/>
      <c r="M834" s="468"/>
      <c r="N834" s="468"/>
      <c r="O834" s="468"/>
      <c r="P834" s="468"/>
      <c r="Q834" s="468"/>
    </row>
    <row r="835" ht="25.15" customHeight="true" x14ac:dyDescent="0.2">
      <c r="C835" s="468"/>
      <c r="D835" s="468"/>
      <c r="E835" s="468"/>
      <c r="F835" s="468"/>
      <c r="G835" s="468"/>
      <c r="H835" s="468"/>
      <c r="I835" s="468"/>
      <c r="J835" s="468"/>
      <c r="K835" s="468"/>
      <c r="L835" s="468"/>
      <c r="M835" s="468"/>
      <c r="N835" s="468"/>
      <c r="O835" s="468"/>
      <c r="P835" s="468"/>
      <c r="Q835" s="468"/>
    </row>
    <row r="836" ht="25.15" customHeight="true" x14ac:dyDescent="0.2">
      <c r="C836" s="468"/>
      <c r="D836" s="468"/>
      <c r="E836" s="468"/>
      <c r="F836" s="468"/>
      <c r="G836" s="468"/>
      <c r="H836" s="468"/>
      <c r="I836" s="468"/>
      <c r="J836" s="468"/>
      <c r="K836" s="468"/>
      <c r="L836" s="468"/>
      <c r="M836" s="468"/>
      <c r="N836" s="468"/>
      <c r="O836" s="468"/>
      <c r="P836" s="468"/>
      <c r="Q836" s="468"/>
    </row>
    <row r="837" ht="25.15" customHeight="true" x14ac:dyDescent="0.2">
      <c r="C837" s="468"/>
      <c r="D837" s="468"/>
      <c r="E837" s="468"/>
      <c r="F837" s="468"/>
      <c r="G837" s="468"/>
      <c r="H837" s="468"/>
      <c r="I837" s="468"/>
      <c r="J837" s="468"/>
      <c r="K837" s="468"/>
      <c r="L837" s="468"/>
      <c r="M837" s="468"/>
      <c r="N837" s="468"/>
      <c r="O837" s="468"/>
      <c r="P837" s="468"/>
      <c r="Q837" s="468"/>
    </row>
    <row r="838" ht="25.15" customHeight="true" x14ac:dyDescent="0.2">
      <c r="C838" s="468"/>
      <c r="D838" s="468"/>
      <c r="E838" s="468"/>
      <c r="F838" s="468"/>
      <c r="G838" s="468"/>
      <c r="H838" s="468"/>
      <c r="I838" s="468"/>
      <c r="J838" s="468"/>
      <c r="K838" s="468"/>
      <c r="L838" s="468"/>
      <c r="M838" s="468"/>
      <c r="N838" s="468"/>
      <c r="O838" s="468"/>
      <c r="P838" s="468"/>
      <c r="Q838" s="468"/>
    </row>
    <row r="839" ht="25.15" customHeight="true" x14ac:dyDescent="0.2">
      <c r="C839" s="468"/>
      <c r="D839" s="468"/>
      <c r="E839" s="468"/>
      <c r="F839" s="468"/>
      <c r="G839" s="468"/>
      <c r="H839" s="468"/>
      <c r="I839" s="468"/>
      <c r="J839" s="468"/>
      <c r="K839" s="468"/>
      <c r="L839" s="468"/>
      <c r="M839" s="468"/>
      <c r="N839" s="468"/>
      <c r="O839" s="468"/>
      <c r="P839" s="468"/>
      <c r="Q839" s="468"/>
    </row>
    <row r="840" ht="25.15" customHeight="true" x14ac:dyDescent="0.2">
      <c r="C840" s="468"/>
      <c r="D840" s="468"/>
      <c r="E840" s="468"/>
      <c r="F840" s="468"/>
      <c r="G840" s="468"/>
      <c r="H840" s="468"/>
      <c r="I840" s="468"/>
      <c r="J840" s="468"/>
      <c r="K840" s="468"/>
      <c r="L840" s="468"/>
      <c r="M840" s="468"/>
      <c r="N840" s="468"/>
      <c r="O840" s="468"/>
      <c r="P840" s="468"/>
      <c r="Q840" s="468"/>
    </row>
    <row r="841" ht="25.15" customHeight="true" x14ac:dyDescent="0.2">
      <c r="C841" s="468"/>
      <c r="D841" s="468"/>
      <c r="E841" s="468"/>
      <c r="F841" s="468"/>
      <c r="G841" s="468"/>
      <c r="H841" s="468"/>
      <c r="I841" s="468"/>
      <c r="J841" s="468"/>
      <c r="K841" s="468"/>
      <c r="L841" s="468"/>
      <c r="M841" s="468"/>
      <c r="N841" s="468"/>
      <c r="O841" s="468"/>
      <c r="P841" s="468"/>
      <c r="Q841" s="468"/>
    </row>
    <row r="842" ht="25.15" customHeight="true" x14ac:dyDescent="0.2">
      <c r="C842" s="468"/>
      <c r="D842" s="468"/>
      <c r="E842" s="468"/>
      <c r="F842" s="468"/>
      <c r="G842" s="468"/>
      <c r="H842" s="468"/>
      <c r="I842" s="468"/>
      <c r="J842" s="468"/>
      <c r="K842" s="468"/>
      <c r="L842" s="468"/>
      <c r="M842" s="468"/>
      <c r="N842" s="468"/>
      <c r="O842" s="468"/>
      <c r="P842" s="468"/>
      <c r="Q842" s="468"/>
    </row>
    <row r="843" ht="25.15" customHeight="true" x14ac:dyDescent="0.2">
      <c r="C843" s="468"/>
      <c r="D843" s="468"/>
      <c r="E843" s="468"/>
      <c r="F843" s="468"/>
      <c r="G843" s="468"/>
      <c r="H843" s="468"/>
      <c r="I843" s="468"/>
      <c r="J843" s="468"/>
      <c r="K843" s="468"/>
      <c r="L843" s="468"/>
      <c r="M843" s="468"/>
      <c r="N843" s="468"/>
      <c r="O843" s="468"/>
      <c r="P843" s="468"/>
      <c r="Q843" s="468"/>
    </row>
    <row r="844" ht="25.15" customHeight="true" x14ac:dyDescent="0.2">
      <c r="C844" s="468"/>
      <c r="D844" s="468"/>
      <c r="E844" s="468"/>
      <c r="F844" s="468"/>
      <c r="G844" s="468"/>
      <c r="H844" s="468"/>
      <c r="I844" s="468"/>
      <c r="J844" s="468"/>
      <c r="K844" s="468"/>
      <c r="L844" s="468"/>
      <c r="M844" s="468"/>
      <c r="N844" s="468"/>
      <c r="O844" s="468"/>
      <c r="P844" s="468"/>
      <c r="Q844" s="468"/>
    </row>
    <row r="845" ht="25.15" customHeight="true" x14ac:dyDescent="0.2">
      <c r="C845" s="468"/>
      <c r="D845" s="468"/>
      <c r="E845" s="468"/>
      <c r="F845" s="468"/>
      <c r="G845" s="468"/>
      <c r="H845" s="468"/>
      <c r="I845" s="468"/>
      <c r="J845" s="468"/>
      <c r="K845" s="468"/>
      <c r="L845" s="468"/>
      <c r="M845" s="468"/>
      <c r="N845" s="468"/>
      <c r="O845" s="468"/>
      <c r="P845" s="468"/>
      <c r="Q845" s="468"/>
    </row>
    <row r="846" ht="25.15" customHeight="true" x14ac:dyDescent="0.2">
      <c r="C846" s="468"/>
      <c r="D846" s="468"/>
      <c r="E846" s="468"/>
      <c r="F846" s="468"/>
      <c r="G846" s="468"/>
      <c r="H846" s="468"/>
      <c r="I846" s="468"/>
      <c r="J846" s="468"/>
      <c r="K846" s="468"/>
      <c r="L846" s="468"/>
      <c r="M846" s="468"/>
      <c r="N846" s="468"/>
      <c r="O846" s="468"/>
      <c r="P846" s="468"/>
      <c r="Q846" s="468"/>
    </row>
    <row r="847" ht="25.15" customHeight="true" x14ac:dyDescent="0.2">
      <c r="C847" s="468"/>
      <c r="D847" s="468"/>
      <c r="E847" s="468"/>
      <c r="F847" s="468"/>
      <c r="G847" s="468"/>
      <c r="H847" s="468"/>
      <c r="I847" s="468"/>
      <c r="J847" s="468"/>
      <c r="K847" s="468"/>
      <c r="L847" s="468"/>
      <c r="M847" s="468"/>
      <c r="N847" s="468"/>
      <c r="O847" s="468"/>
      <c r="P847" s="468"/>
      <c r="Q847" s="468"/>
    </row>
    <row r="848" ht="25.15" customHeight="true" x14ac:dyDescent="0.2">
      <c r="C848" s="468"/>
      <c r="D848" s="468"/>
      <c r="E848" s="468"/>
      <c r="F848" s="468"/>
      <c r="G848" s="468"/>
      <c r="H848" s="468"/>
      <c r="I848" s="468"/>
      <c r="J848" s="468"/>
      <c r="K848" s="468"/>
      <c r="L848" s="468"/>
      <c r="M848" s="468"/>
      <c r="N848" s="468"/>
      <c r="O848" s="468"/>
      <c r="P848" s="468"/>
      <c r="Q848" s="468"/>
    </row>
    <row r="849" ht="25.15" customHeight="true" x14ac:dyDescent="0.2">
      <c r="C849" s="468"/>
      <c r="D849" s="468"/>
      <c r="E849" s="468"/>
      <c r="F849" s="468"/>
      <c r="G849" s="468"/>
      <c r="H849" s="468"/>
      <c r="I849" s="468"/>
      <c r="J849" s="468"/>
      <c r="K849" s="468"/>
      <c r="L849" s="468"/>
      <c r="M849" s="468"/>
      <c r="N849" s="468"/>
      <c r="O849" s="468"/>
      <c r="P849" s="468"/>
      <c r="Q849" s="468"/>
    </row>
    <row r="850" ht="25.15" customHeight="true" x14ac:dyDescent="0.2">
      <c r="C850" s="468"/>
      <c r="D850" s="468"/>
      <c r="E850" s="468"/>
      <c r="F850" s="468"/>
      <c r="G850" s="468"/>
      <c r="H850" s="468"/>
      <c r="I850" s="468"/>
      <c r="J850" s="468"/>
      <c r="K850" s="468"/>
      <c r="L850" s="468"/>
      <c r="M850" s="468"/>
      <c r="N850" s="468"/>
      <c r="O850" s="468"/>
      <c r="P850" s="468"/>
      <c r="Q850" s="468"/>
    </row>
    <row r="851" ht="25.15" customHeight="true" x14ac:dyDescent="0.2">
      <c r="C851" s="468"/>
      <c r="D851" s="468"/>
      <c r="E851" s="468"/>
      <c r="F851" s="468"/>
      <c r="G851" s="468"/>
      <c r="H851" s="468"/>
      <c r="I851" s="468"/>
      <c r="J851" s="468"/>
      <c r="K851" s="468"/>
      <c r="L851" s="468"/>
      <c r="M851" s="468"/>
      <c r="N851" s="468"/>
      <c r="O851" s="468"/>
      <c r="P851" s="468"/>
      <c r="Q851" s="468"/>
    </row>
    <row r="852" ht="25.15" customHeight="true" x14ac:dyDescent="0.2">
      <c r="C852" s="468"/>
      <c r="D852" s="468"/>
      <c r="E852" s="468"/>
      <c r="F852" s="468"/>
      <c r="G852" s="468"/>
      <c r="H852" s="468"/>
      <c r="I852" s="468"/>
      <c r="J852" s="468"/>
      <c r="K852" s="468"/>
      <c r="L852" s="468"/>
      <c r="M852" s="468"/>
      <c r="N852" s="468"/>
      <c r="O852" s="468"/>
      <c r="P852" s="468"/>
      <c r="Q852" s="468"/>
    </row>
    <row r="853" ht="25.15" customHeight="true" x14ac:dyDescent="0.2">
      <c r="C853" s="468"/>
      <c r="D853" s="468"/>
      <c r="E853" s="468"/>
      <c r="F853" s="468"/>
      <c r="G853" s="468"/>
      <c r="H853" s="468"/>
      <c r="I853" s="468"/>
      <c r="J853" s="468"/>
      <c r="K853" s="468"/>
      <c r="L853" s="468"/>
      <c r="M853" s="468"/>
      <c r="N853" s="468"/>
      <c r="O853" s="468"/>
      <c r="P853" s="468"/>
      <c r="Q853" s="468"/>
    </row>
    <row r="854" ht="25.15" customHeight="true" x14ac:dyDescent="0.2">
      <c r="C854" s="468"/>
      <c r="D854" s="468"/>
      <c r="E854" s="468"/>
      <c r="F854" s="468"/>
      <c r="G854" s="468"/>
      <c r="H854" s="468"/>
      <c r="I854" s="468"/>
      <c r="J854" s="468"/>
      <c r="K854" s="468"/>
      <c r="L854" s="468"/>
      <c r="M854" s="468"/>
      <c r="N854" s="468"/>
      <c r="O854" s="468"/>
      <c r="P854" s="468"/>
      <c r="Q854" s="468"/>
    </row>
    <row r="855" ht="25.15" customHeight="true" x14ac:dyDescent="0.2">
      <c r="C855" s="468"/>
      <c r="D855" s="468"/>
      <c r="E855" s="468"/>
      <c r="F855" s="468"/>
      <c r="G855" s="468"/>
      <c r="H855" s="468"/>
      <c r="I855" s="468"/>
      <c r="J855" s="468"/>
      <c r="K855" s="468"/>
      <c r="L855" s="468"/>
      <c r="M855" s="468"/>
      <c r="N855" s="468"/>
      <c r="O855" s="468"/>
      <c r="P855" s="468"/>
      <c r="Q855" s="468"/>
    </row>
    <row r="856" ht="25.15" customHeight="true" x14ac:dyDescent="0.2">
      <c r="C856" s="468"/>
      <c r="D856" s="468"/>
      <c r="E856" s="468"/>
      <c r="F856" s="468"/>
      <c r="G856" s="468"/>
      <c r="H856" s="468"/>
      <c r="I856" s="468"/>
      <c r="J856" s="468"/>
      <c r="K856" s="468"/>
      <c r="L856" s="468"/>
      <c r="M856" s="468"/>
      <c r="N856" s="468"/>
      <c r="O856" s="468"/>
      <c r="P856" s="468"/>
      <c r="Q856" s="468"/>
    </row>
    <row r="857" ht="25.15" customHeight="true" x14ac:dyDescent="0.2">
      <c r="C857" s="468"/>
      <c r="D857" s="468"/>
      <c r="E857" s="468"/>
      <c r="F857" s="468"/>
      <c r="G857" s="468"/>
      <c r="H857" s="468"/>
      <c r="I857" s="468"/>
      <c r="J857" s="468"/>
      <c r="K857" s="468"/>
      <c r="L857" s="468"/>
      <c r="M857" s="468"/>
      <c r="N857" s="468"/>
      <c r="O857" s="468"/>
      <c r="P857" s="468"/>
      <c r="Q857" s="468"/>
    </row>
    <row r="858" ht="25.15" customHeight="true" x14ac:dyDescent="0.2">
      <c r="C858" s="468"/>
      <c r="D858" s="468"/>
      <c r="E858" s="468"/>
      <c r="F858" s="468"/>
      <c r="G858" s="468"/>
      <c r="H858" s="468"/>
      <c r="I858" s="468"/>
      <c r="J858" s="468"/>
      <c r="K858" s="468"/>
      <c r="L858" s="468"/>
      <c r="M858" s="468"/>
      <c r="N858" s="468"/>
      <c r="O858" s="468"/>
      <c r="P858" s="468"/>
      <c r="Q858" s="468"/>
    </row>
    <row r="859" ht="25.15" customHeight="true" x14ac:dyDescent="0.2">
      <c r="C859" s="468"/>
      <c r="D859" s="468"/>
      <c r="E859" s="468"/>
      <c r="F859" s="468"/>
      <c r="G859" s="468"/>
      <c r="H859" s="468"/>
      <c r="I859" s="468"/>
      <c r="J859" s="468"/>
      <c r="K859" s="468"/>
      <c r="L859" s="468"/>
      <c r="M859" s="468"/>
      <c r="N859" s="468"/>
      <c r="O859" s="468"/>
      <c r="P859" s="468"/>
      <c r="Q859" s="468"/>
    </row>
    <row r="860" ht="25.15" customHeight="true" x14ac:dyDescent="0.2">
      <c r="C860" s="468"/>
      <c r="D860" s="468"/>
      <c r="E860" s="468"/>
      <c r="F860" s="468"/>
      <c r="G860" s="468"/>
      <c r="H860" s="468"/>
      <c r="I860" s="468"/>
      <c r="J860" s="468"/>
      <c r="K860" s="468"/>
      <c r="L860" s="468"/>
      <c r="M860" s="468"/>
      <c r="N860" s="468"/>
      <c r="O860" s="468"/>
      <c r="P860" s="468"/>
      <c r="Q860" s="468"/>
    </row>
    <row r="861" ht="25.15" customHeight="true" x14ac:dyDescent="0.2">
      <c r="C861" s="468"/>
      <c r="D861" s="468"/>
      <c r="E861" s="468"/>
      <c r="F861" s="468"/>
      <c r="G861" s="468"/>
      <c r="H861" s="468"/>
      <c r="I861" s="468"/>
      <c r="J861" s="468"/>
      <c r="K861" s="468"/>
      <c r="L861" s="468"/>
      <c r="M861" s="468"/>
      <c r="N861" s="468"/>
      <c r="O861" s="468"/>
      <c r="P861" s="468"/>
      <c r="Q861" s="468"/>
    </row>
    <row r="862" ht="25.15" customHeight="true" x14ac:dyDescent="0.2">
      <c r="C862" s="468"/>
      <c r="D862" s="468"/>
      <c r="E862" s="468"/>
      <c r="F862" s="468"/>
      <c r="G862" s="468"/>
      <c r="H862" s="468"/>
      <c r="I862" s="468"/>
      <c r="J862" s="468"/>
      <c r="K862" s="468"/>
      <c r="L862" s="468"/>
      <c r="M862" s="468"/>
      <c r="N862" s="468"/>
      <c r="O862" s="468"/>
      <c r="P862" s="468"/>
      <c r="Q862" s="468"/>
    </row>
    <row r="863" ht="25.15" customHeight="true" x14ac:dyDescent="0.2">
      <c r="C863" s="468"/>
      <c r="D863" s="468"/>
      <c r="E863" s="468"/>
      <c r="F863" s="468"/>
      <c r="G863" s="468"/>
      <c r="H863" s="468"/>
      <c r="I863" s="468"/>
      <c r="J863" s="468"/>
      <c r="K863" s="468"/>
      <c r="L863" s="468"/>
      <c r="M863" s="468"/>
      <c r="N863" s="468"/>
      <c r="O863" s="468"/>
      <c r="P863" s="468"/>
      <c r="Q863" s="468"/>
    </row>
    <row r="864" ht="25.15" customHeight="true" x14ac:dyDescent="0.2">
      <c r="C864" s="468"/>
      <c r="D864" s="468"/>
      <c r="E864" s="468"/>
      <c r="F864" s="468"/>
      <c r="G864" s="468"/>
      <c r="H864" s="468"/>
      <c r="I864" s="468"/>
      <c r="J864" s="468"/>
      <c r="K864" s="468"/>
      <c r="L864" s="468"/>
      <c r="M864" s="468"/>
      <c r="N864" s="468"/>
      <c r="O864" s="468"/>
      <c r="P864" s="468"/>
      <c r="Q864" s="468"/>
    </row>
    <row r="865" ht="25.15" customHeight="true" x14ac:dyDescent="0.2">
      <c r="C865" s="468"/>
      <c r="D865" s="468"/>
      <c r="E865" s="468"/>
      <c r="F865" s="468"/>
      <c r="G865" s="468"/>
      <c r="H865" s="468"/>
      <c r="I865" s="468"/>
      <c r="J865" s="468"/>
      <c r="K865" s="468"/>
      <c r="L865" s="468"/>
      <c r="M865" s="468"/>
      <c r="N865" s="468"/>
      <c r="O865" s="468"/>
      <c r="P865" s="468"/>
      <c r="Q865" s="468"/>
    </row>
    <row r="866" ht="25.15" customHeight="true" x14ac:dyDescent="0.2">
      <c r="C866" s="468"/>
      <c r="D866" s="468"/>
      <c r="E866" s="468"/>
      <c r="F866" s="468"/>
      <c r="G866" s="468"/>
      <c r="H866" s="468"/>
      <c r="I866" s="468"/>
      <c r="J866" s="468"/>
      <c r="K866" s="468"/>
      <c r="L866" s="468"/>
      <c r="M866" s="468"/>
      <c r="N866" s="468"/>
      <c r="O866" s="468"/>
      <c r="P866" s="468"/>
      <c r="Q866" s="468"/>
    </row>
    <row r="867" ht="25.15" customHeight="true" x14ac:dyDescent="0.2">
      <c r="C867" s="468"/>
      <c r="D867" s="468"/>
      <c r="E867" s="468"/>
      <c r="F867" s="468"/>
      <c r="G867" s="468"/>
      <c r="H867" s="468"/>
      <c r="I867" s="468"/>
      <c r="J867" s="468"/>
      <c r="K867" s="468"/>
      <c r="L867" s="468"/>
      <c r="M867" s="468"/>
      <c r="N867" s="468"/>
      <c r="O867" s="468"/>
      <c r="P867" s="468"/>
      <c r="Q867" s="468"/>
    </row>
    <row r="868" ht="25.15" customHeight="true" x14ac:dyDescent="0.2">
      <c r="C868" s="468"/>
      <c r="D868" s="468"/>
      <c r="E868" s="468"/>
      <c r="F868" s="468"/>
      <c r="G868" s="468"/>
      <c r="H868" s="468"/>
      <c r="I868" s="468"/>
      <c r="J868" s="468"/>
      <c r="K868" s="468"/>
      <c r="L868" s="468"/>
      <c r="M868" s="468"/>
      <c r="N868" s="468"/>
      <c r="O868" s="468"/>
      <c r="P868" s="468"/>
      <c r="Q868" s="468"/>
    </row>
    <row r="869" ht="25.15" customHeight="true" x14ac:dyDescent="0.2">
      <c r="C869" s="468"/>
      <c r="D869" s="468"/>
      <c r="E869" s="468"/>
      <c r="F869" s="468"/>
      <c r="G869" s="468"/>
      <c r="H869" s="468"/>
      <c r="I869" s="468"/>
      <c r="J869" s="468"/>
      <c r="K869" s="468"/>
      <c r="L869" s="468"/>
      <c r="M869" s="468"/>
      <c r="N869" s="468"/>
      <c r="O869" s="468"/>
      <c r="P869" s="468"/>
      <c r="Q869" s="468"/>
    </row>
    <row r="870" ht="25.15" customHeight="true" x14ac:dyDescent="0.2">
      <c r="C870" s="468"/>
      <c r="D870" s="468"/>
      <c r="E870" s="468"/>
      <c r="F870" s="468"/>
      <c r="G870" s="468"/>
      <c r="H870" s="468"/>
      <c r="I870" s="468"/>
      <c r="J870" s="468"/>
      <c r="K870" s="468"/>
      <c r="L870" s="468"/>
      <c r="M870" s="468"/>
      <c r="N870" s="468"/>
      <c r="O870" s="468"/>
      <c r="P870" s="468"/>
      <c r="Q870" s="468"/>
    </row>
    <row r="871" ht="25.15" customHeight="true" x14ac:dyDescent="0.2">
      <c r="C871" s="468"/>
      <c r="D871" s="468"/>
      <c r="E871" s="468"/>
      <c r="F871" s="468"/>
      <c r="G871" s="468"/>
      <c r="H871" s="468"/>
      <c r="I871" s="468"/>
      <c r="J871" s="468"/>
      <c r="K871" s="468"/>
      <c r="L871" s="468"/>
      <c r="M871" s="468"/>
      <c r="N871" s="468"/>
      <c r="O871" s="468"/>
      <c r="P871" s="468"/>
      <c r="Q871" s="468"/>
    </row>
    <row r="872" ht="25.15" customHeight="true" x14ac:dyDescent="0.2">
      <c r="C872" s="468"/>
      <c r="D872" s="468"/>
      <c r="E872" s="468"/>
      <c r="F872" s="468"/>
      <c r="G872" s="468"/>
      <c r="H872" s="468"/>
      <c r="I872" s="468"/>
      <c r="J872" s="468"/>
      <c r="K872" s="468"/>
      <c r="L872" s="468"/>
      <c r="M872" s="468"/>
      <c r="N872" s="468"/>
      <c r="O872" s="468"/>
      <c r="P872" s="468"/>
      <c r="Q872" s="468"/>
    </row>
    <row r="873" ht="25.15" customHeight="true" x14ac:dyDescent="0.2">
      <c r="C873" s="468"/>
      <c r="D873" s="468"/>
      <c r="E873" s="468"/>
      <c r="F873" s="468"/>
      <c r="G873" s="468"/>
      <c r="H873" s="468"/>
      <c r="I873" s="468"/>
      <c r="J873" s="468"/>
      <c r="K873" s="468"/>
      <c r="L873" s="468"/>
      <c r="M873" s="468"/>
      <c r="N873" s="468"/>
      <c r="O873" s="468"/>
      <c r="P873" s="468"/>
      <c r="Q873" s="468"/>
    </row>
    <row r="874" ht="25.15" customHeight="true" x14ac:dyDescent="0.2">
      <c r="C874" s="468"/>
      <c r="D874" s="468"/>
      <c r="E874" s="468"/>
      <c r="F874" s="468"/>
      <c r="G874" s="468"/>
      <c r="H874" s="468"/>
      <c r="I874" s="468"/>
      <c r="J874" s="468"/>
      <c r="K874" s="468"/>
      <c r="L874" s="468"/>
      <c r="M874" s="468"/>
      <c r="N874" s="468"/>
      <c r="O874" s="468"/>
      <c r="P874" s="468"/>
      <c r="Q874" s="468"/>
    </row>
    <row r="875" ht="25.15" customHeight="true" x14ac:dyDescent="0.2">
      <c r="C875" s="468"/>
      <c r="D875" s="468"/>
      <c r="E875" s="468"/>
      <c r="F875" s="468"/>
      <c r="G875" s="468"/>
      <c r="H875" s="468"/>
      <c r="I875" s="468"/>
      <c r="J875" s="468"/>
      <c r="K875" s="468"/>
      <c r="L875" s="468"/>
      <c r="M875" s="468"/>
      <c r="N875" s="468"/>
      <c r="O875" s="468"/>
      <c r="P875" s="468"/>
      <c r="Q875" s="468"/>
    </row>
    <row r="876" ht="25.15" customHeight="true" x14ac:dyDescent="0.2">
      <c r="C876" s="468"/>
      <c r="D876" s="468"/>
      <c r="E876" s="468"/>
      <c r="F876" s="468"/>
      <c r="G876" s="468"/>
      <c r="H876" s="468"/>
      <c r="I876" s="468"/>
      <c r="J876" s="468"/>
      <c r="K876" s="468"/>
      <c r="L876" s="468"/>
      <c r="M876" s="468"/>
      <c r="N876" s="468"/>
      <c r="O876" s="468"/>
      <c r="P876" s="468"/>
      <c r="Q876" s="468"/>
    </row>
    <row r="877" ht="25.15" customHeight="true" x14ac:dyDescent="0.2">
      <c r="C877" s="468"/>
      <c r="D877" s="468"/>
      <c r="E877" s="468"/>
      <c r="F877" s="468"/>
      <c r="G877" s="468"/>
      <c r="H877" s="468"/>
      <c r="I877" s="468"/>
      <c r="J877" s="468"/>
      <c r="K877" s="468"/>
      <c r="L877" s="468"/>
      <c r="M877" s="468"/>
      <c r="N877" s="468"/>
      <c r="O877" s="468"/>
      <c r="P877" s="468"/>
      <c r="Q877" s="468"/>
    </row>
    <row r="878" ht="25.15" customHeight="true" x14ac:dyDescent="0.2">
      <c r="C878" s="468"/>
      <c r="D878" s="468"/>
      <c r="E878" s="468"/>
      <c r="F878" s="468"/>
      <c r="G878" s="468"/>
      <c r="H878" s="468"/>
      <c r="I878" s="468"/>
      <c r="J878" s="468"/>
      <c r="K878" s="468"/>
      <c r="L878" s="468"/>
      <c r="M878" s="468"/>
      <c r="N878" s="468"/>
      <c r="O878" s="468"/>
      <c r="P878" s="468"/>
      <c r="Q878" s="468"/>
    </row>
    <row r="879" ht="25.15" customHeight="true" x14ac:dyDescent="0.2">
      <c r="C879" s="468"/>
      <c r="D879" s="468"/>
      <c r="E879" s="468"/>
      <c r="F879" s="468"/>
      <c r="G879" s="468"/>
      <c r="H879" s="468"/>
      <c r="I879" s="468"/>
      <c r="J879" s="468"/>
      <c r="K879" s="468"/>
      <c r="L879" s="468"/>
      <c r="M879" s="468"/>
      <c r="N879" s="468"/>
      <c r="O879" s="468"/>
      <c r="P879" s="468"/>
      <c r="Q879" s="468"/>
    </row>
    <row r="880" ht="25.15" customHeight="true" x14ac:dyDescent="0.2">
      <c r="C880" s="468"/>
      <c r="D880" s="468"/>
      <c r="E880" s="468"/>
      <c r="F880" s="468"/>
      <c r="G880" s="468"/>
      <c r="H880" s="468"/>
      <c r="I880" s="468"/>
      <c r="J880" s="468"/>
      <c r="K880" s="468"/>
      <c r="L880" s="468"/>
      <c r="M880" s="468"/>
      <c r="N880" s="468"/>
      <c r="O880" s="468"/>
      <c r="P880" s="468"/>
      <c r="Q880" s="468"/>
    </row>
    <row r="881" ht="25.15" customHeight="true" x14ac:dyDescent="0.2">
      <c r="C881" s="468"/>
      <c r="D881" s="468"/>
      <c r="E881" s="468"/>
      <c r="F881" s="468"/>
      <c r="G881" s="468"/>
      <c r="H881" s="468"/>
      <c r="I881" s="468"/>
      <c r="J881" s="468"/>
      <c r="K881" s="468"/>
      <c r="L881" s="468"/>
      <c r="M881" s="468"/>
      <c r="N881" s="468"/>
      <c r="O881" s="468"/>
      <c r="P881" s="468"/>
      <c r="Q881" s="468"/>
    </row>
    <row r="882" ht="25.15" customHeight="true" x14ac:dyDescent="0.2">
      <c r="C882" s="468"/>
      <c r="D882" s="468"/>
      <c r="E882" s="468"/>
      <c r="F882" s="468"/>
      <c r="G882" s="468"/>
      <c r="H882" s="468"/>
      <c r="I882" s="468"/>
      <c r="J882" s="468"/>
      <c r="K882" s="468"/>
      <c r="L882" s="468"/>
      <c r="M882" s="468"/>
      <c r="N882" s="468"/>
      <c r="O882" s="468"/>
      <c r="P882" s="468"/>
      <c r="Q882" s="468"/>
    </row>
    <row r="883" ht="25.15" customHeight="true" x14ac:dyDescent="0.2">
      <c r="C883" s="468"/>
      <c r="D883" s="468"/>
      <c r="E883" s="468"/>
      <c r="F883" s="468"/>
      <c r="G883" s="468"/>
      <c r="H883" s="468"/>
      <c r="I883" s="468"/>
      <c r="J883" s="468"/>
      <c r="K883" s="468"/>
      <c r="L883" s="468"/>
      <c r="M883" s="468"/>
      <c r="N883" s="468"/>
      <c r="O883" s="468"/>
      <c r="P883" s="468"/>
      <c r="Q883" s="468"/>
    </row>
    <row r="884" ht="25.15" customHeight="true" x14ac:dyDescent="0.2">
      <c r="C884" s="468"/>
      <c r="D884" s="468"/>
      <c r="E884" s="468"/>
      <c r="F884" s="468"/>
      <c r="G884" s="468"/>
      <c r="H884" s="468"/>
      <c r="I884" s="468"/>
      <c r="J884" s="468"/>
      <c r="K884" s="468"/>
      <c r="L884" s="468"/>
      <c r="M884" s="468"/>
      <c r="N884" s="468"/>
      <c r="O884" s="468"/>
      <c r="P884" s="468"/>
      <c r="Q884" s="468"/>
    </row>
    <row r="885" ht="25.15" customHeight="true" x14ac:dyDescent="0.2">
      <c r="C885" s="468"/>
      <c r="D885" s="468"/>
      <c r="E885" s="468"/>
      <c r="F885" s="468"/>
      <c r="G885" s="468"/>
      <c r="H885" s="468"/>
      <c r="I885" s="468"/>
      <c r="J885" s="468"/>
      <c r="K885" s="468"/>
      <c r="L885" s="468"/>
      <c r="M885" s="468"/>
      <c r="N885" s="468"/>
      <c r="O885" s="468"/>
      <c r="P885" s="468"/>
      <c r="Q885" s="468"/>
    </row>
    <row r="886" ht="25.15" customHeight="true" x14ac:dyDescent="0.2">
      <c r="C886" s="468"/>
      <c r="D886" s="468"/>
      <c r="E886" s="468"/>
      <c r="F886" s="468"/>
      <c r="G886" s="468"/>
      <c r="H886" s="468"/>
      <c r="I886" s="468"/>
      <c r="J886" s="468"/>
      <c r="K886" s="468"/>
      <c r="L886" s="468"/>
      <c r="M886" s="468"/>
      <c r="N886" s="468"/>
      <c r="O886" s="468"/>
      <c r="P886" s="468"/>
      <c r="Q886" s="468"/>
    </row>
    <row r="887" ht="25.15" customHeight="true" x14ac:dyDescent="0.2">
      <c r="C887" s="468"/>
      <c r="D887" s="468"/>
      <c r="E887" s="468"/>
      <c r="F887" s="468"/>
      <c r="G887" s="468"/>
      <c r="H887" s="468"/>
      <c r="I887" s="468"/>
      <c r="J887" s="468"/>
      <c r="K887" s="468"/>
      <c r="L887" s="468"/>
      <c r="M887" s="468"/>
      <c r="N887" s="468"/>
      <c r="O887" s="468"/>
      <c r="P887" s="468"/>
      <c r="Q887" s="468"/>
    </row>
    <row r="888" ht="25.15" customHeight="true" x14ac:dyDescent="0.2">
      <c r="C888" s="468"/>
      <c r="D888" s="468"/>
      <c r="E888" s="468"/>
      <c r="F888" s="468"/>
      <c r="G888" s="468"/>
      <c r="H888" s="468"/>
      <c r="I888" s="468"/>
      <c r="J888" s="468"/>
      <c r="K888" s="468"/>
      <c r="L888" s="468"/>
      <c r="M888" s="468"/>
      <c r="N888" s="468"/>
      <c r="O888" s="468"/>
      <c r="P888" s="468"/>
      <c r="Q888" s="468"/>
    </row>
    <row r="889" ht="25.15" customHeight="true" x14ac:dyDescent="0.2">
      <c r="C889" s="468"/>
      <c r="D889" s="468"/>
      <c r="E889" s="468"/>
      <c r="F889" s="468"/>
      <c r="G889" s="468"/>
      <c r="H889" s="468"/>
      <c r="I889" s="468"/>
      <c r="J889" s="468"/>
      <c r="K889" s="468"/>
      <c r="L889" s="468"/>
      <c r="M889" s="468"/>
      <c r="N889" s="468"/>
      <c r="O889" s="468"/>
      <c r="P889" s="468"/>
      <c r="Q889" s="468"/>
    </row>
    <row r="890" ht="25.15" customHeight="true" x14ac:dyDescent="0.2">
      <c r="C890" s="468"/>
      <c r="D890" s="468"/>
      <c r="E890" s="468"/>
      <c r="F890" s="468"/>
      <c r="G890" s="468"/>
      <c r="H890" s="468"/>
      <c r="I890" s="468"/>
      <c r="J890" s="468"/>
      <c r="K890" s="468"/>
      <c r="L890" s="468"/>
      <c r="M890" s="468"/>
      <c r="N890" s="468"/>
      <c r="O890" s="468"/>
      <c r="P890" s="468"/>
      <c r="Q890" s="468"/>
    </row>
    <row r="891" ht="25.15" customHeight="true" x14ac:dyDescent="0.2">
      <c r="C891" s="468"/>
      <c r="D891" s="468"/>
      <c r="E891" s="468"/>
      <c r="F891" s="468"/>
      <c r="G891" s="468"/>
      <c r="H891" s="468"/>
      <c r="I891" s="468"/>
      <c r="J891" s="468"/>
      <c r="K891" s="468"/>
      <c r="L891" s="468"/>
      <c r="M891" s="468"/>
      <c r="N891" s="468"/>
      <c r="O891" s="468"/>
      <c r="P891" s="468"/>
      <c r="Q891" s="468"/>
    </row>
    <row r="892" ht="25.15" customHeight="true" x14ac:dyDescent="0.2">
      <c r="C892" s="468"/>
      <c r="D892" s="468"/>
      <c r="E892" s="468"/>
      <c r="F892" s="468"/>
      <c r="G892" s="468"/>
      <c r="H892" s="468"/>
      <c r="I892" s="468"/>
      <c r="J892" s="468"/>
      <c r="K892" s="468"/>
      <c r="L892" s="468"/>
      <c r="M892" s="468"/>
      <c r="N892" s="468"/>
      <c r="O892" s="468"/>
      <c r="P892" s="468"/>
      <c r="Q892" s="468"/>
    </row>
    <row r="893" ht="25.15" customHeight="true" x14ac:dyDescent="0.2">
      <c r="C893" s="468"/>
      <c r="D893" s="468"/>
      <c r="E893" s="468"/>
      <c r="F893" s="468"/>
      <c r="G893" s="468"/>
      <c r="H893" s="468"/>
      <c r="I893" s="468"/>
      <c r="J893" s="468"/>
      <c r="K893" s="468"/>
      <c r="L893" s="468"/>
      <c r="M893" s="468"/>
      <c r="N893" s="468"/>
      <c r="O893" s="468"/>
      <c r="P893" s="468"/>
      <c r="Q893" s="468"/>
    </row>
    <row r="894" ht="25.15" customHeight="true" x14ac:dyDescent="0.2">
      <c r="C894" s="468"/>
      <c r="D894" s="468"/>
      <c r="E894" s="468"/>
      <c r="F894" s="468"/>
      <c r="G894" s="468"/>
      <c r="H894" s="468"/>
      <c r="I894" s="468"/>
      <c r="J894" s="468"/>
      <c r="K894" s="468"/>
      <c r="L894" s="468"/>
      <c r="M894" s="468"/>
      <c r="N894" s="468"/>
      <c r="O894" s="468"/>
      <c r="P894" s="468"/>
      <c r="Q894" s="468"/>
    </row>
    <row r="895" ht="25.15" customHeight="true" x14ac:dyDescent="0.2">
      <c r="C895" s="468"/>
      <c r="D895" s="468"/>
      <c r="E895" s="468"/>
      <c r="F895" s="468"/>
      <c r="G895" s="468"/>
      <c r="H895" s="468"/>
      <c r="I895" s="468"/>
      <c r="J895" s="468"/>
      <c r="K895" s="468"/>
      <c r="L895" s="468"/>
      <c r="M895" s="468"/>
      <c r="N895" s="468"/>
      <c r="O895" s="468"/>
      <c r="P895" s="468"/>
      <c r="Q895" s="468"/>
    </row>
    <row r="896" ht="25.15" customHeight="true" x14ac:dyDescent="0.2">
      <c r="C896" s="468"/>
      <c r="D896" s="468"/>
      <c r="E896" s="468"/>
      <c r="F896" s="468"/>
      <c r="G896" s="468"/>
      <c r="H896" s="468"/>
      <c r="I896" s="468"/>
      <c r="J896" s="468"/>
      <c r="K896" s="468"/>
      <c r="L896" s="468"/>
      <c r="M896" s="468"/>
      <c r="N896" s="468"/>
      <c r="O896" s="468"/>
      <c r="P896" s="468"/>
      <c r="Q896" s="468"/>
    </row>
    <row r="897" ht="25.15" customHeight="true" x14ac:dyDescent="0.2">
      <c r="C897" s="468"/>
      <c r="D897" s="468"/>
      <c r="E897" s="468"/>
      <c r="F897" s="468"/>
      <c r="G897" s="468"/>
      <c r="H897" s="468"/>
      <c r="I897" s="468"/>
      <c r="J897" s="468"/>
      <c r="K897" s="468"/>
      <c r="L897" s="468"/>
      <c r="M897" s="468"/>
      <c r="N897" s="468"/>
      <c r="O897" s="468"/>
      <c r="P897" s="468"/>
      <c r="Q897" s="468"/>
    </row>
    <row r="898" ht="25.15" customHeight="true" x14ac:dyDescent="0.2">
      <c r="C898" s="468"/>
      <c r="D898" s="468"/>
      <c r="E898" s="468"/>
      <c r="F898" s="468"/>
      <c r="G898" s="468"/>
      <c r="H898" s="468"/>
      <c r="I898" s="468"/>
      <c r="J898" s="468"/>
      <c r="K898" s="468"/>
      <c r="L898" s="468"/>
      <c r="M898" s="468"/>
      <c r="N898" s="468"/>
      <c r="O898" s="468"/>
      <c r="P898" s="468"/>
      <c r="Q898" s="468"/>
    </row>
    <row r="899" ht="25.15" customHeight="true" x14ac:dyDescent="0.2">
      <c r="C899" s="468"/>
      <c r="D899" s="468"/>
      <c r="E899" s="468"/>
      <c r="F899" s="468"/>
      <c r="G899" s="468"/>
      <c r="H899" s="468"/>
      <c r="I899" s="468"/>
      <c r="J899" s="468"/>
      <c r="K899" s="468"/>
      <c r="L899" s="468"/>
      <c r="M899" s="468"/>
      <c r="N899" s="468"/>
      <c r="O899" s="468"/>
      <c r="P899" s="468"/>
      <c r="Q899" s="468"/>
    </row>
    <row r="900" ht="25.15" customHeight="true" x14ac:dyDescent="0.2">
      <c r="C900" s="468"/>
      <c r="D900" s="468"/>
      <c r="E900" s="468"/>
      <c r="F900" s="468"/>
      <c r="G900" s="468"/>
      <c r="H900" s="468"/>
      <c r="I900" s="468"/>
      <c r="J900" s="468"/>
      <c r="K900" s="468"/>
      <c r="L900" s="468"/>
      <c r="M900" s="468"/>
      <c r="N900" s="468"/>
      <c r="O900" s="468"/>
      <c r="P900" s="468"/>
      <c r="Q900" s="468"/>
    </row>
    <row r="901" ht="25.15" customHeight="true" x14ac:dyDescent="0.2">
      <c r="C901" s="468"/>
      <c r="D901" s="468"/>
      <c r="E901" s="468"/>
      <c r="F901" s="468"/>
      <c r="G901" s="468"/>
      <c r="H901" s="468"/>
      <c r="I901" s="468"/>
      <c r="J901" s="468"/>
      <c r="K901" s="468"/>
      <c r="L901" s="468"/>
      <c r="M901" s="468"/>
      <c r="N901" s="468"/>
      <c r="O901" s="468"/>
      <c r="P901" s="468"/>
      <c r="Q901" s="468"/>
    </row>
    <row r="902" ht="25.15" customHeight="true" x14ac:dyDescent="0.2">
      <c r="C902" s="468"/>
      <c r="D902" s="468"/>
      <c r="E902" s="468"/>
      <c r="F902" s="468"/>
      <c r="G902" s="468"/>
      <c r="H902" s="468"/>
      <c r="I902" s="468"/>
      <c r="J902" s="468"/>
      <c r="K902" s="468"/>
      <c r="L902" s="468"/>
      <c r="M902" s="468"/>
      <c r="N902" s="468"/>
      <c r="O902" s="468"/>
      <c r="P902" s="468"/>
      <c r="Q902" s="468"/>
    </row>
    <row r="903" ht="25.15" customHeight="true" x14ac:dyDescent="0.2">
      <c r="C903" s="468"/>
      <c r="D903" s="468"/>
      <c r="E903" s="468"/>
      <c r="F903" s="468"/>
      <c r="G903" s="468"/>
      <c r="H903" s="468"/>
      <c r="I903" s="468"/>
      <c r="J903" s="468"/>
      <c r="K903" s="468"/>
      <c r="L903" s="468"/>
      <c r="M903" s="468"/>
      <c r="N903" s="468"/>
      <c r="O903" s="468"/>
      <c r="P903" s="468"/>
      <c r="Q903" s="468"/>
    </row>
    <row r="904" ht="25.15" customHeight="true" x14ac:dyDescent="0.2">
      <c r="C904" s="468"/>
      <c r="D904" s="468"/>
      <c r="E904" s="468"/>
      <c r="F904" s="468"/>
      <c r="G904" s="468"/>
      <c r="H904" s="468"/>
      <c r="I904" s="468"/>
      <c r="J904" s="468"/>
      <c r="K904" s="468"/>
      <c r="L904" s="468"/>
      <c r="M904" s="468"/>
      <c r="N904" s="468"/>
      <c r="O904" s="468"/>
      <c r="P904" s="468"/>
      <c r="Q904" s="468"/>
    </row>
    <row r="905" ht="25.15" customHeight="true" x14ac:dyDescent="0.2">
      <c r="C905" s="468"/>
      <c r="D905" s="468"/>
      <c r="E905" s="468"/>
      <c r="F905" s="468"/>
      <c r="G905" s="468"/>
      <c r="H905" s="468"/>
      <c r="I905" s="468"/>
      <c r="J905" s="468"/>
      <c r="K905" s="468"/>
      <c r="L905" s="468"/>
      <c r="M905" s="468"/>
      <c r="N905" s="468"/>
      <c r="O905" s="468"/>
      <c r="P905" s="468"/>
      <c r="Q905" s="468"/>
    </row>
    <row r="906" ht="25.15" customHeight="true" x14ac:dyDescent="0.2">
      <c r="C906" s="468"/>
      <c r="D906" s="468"/>
      <c r="E906" s="468"/>
      <c r="F906" s="468"/>
      <c r="G906" s="468"/>
      <c r="H906" s="468"/>
      <c r="I906" s="468"/>
      <c r="J906" s="468"/>
      <c r="K906" s="468"/>
      <c r="L906" s="468"/>
      <c r="M906" s="468"/>
      <c r="N906" s="468"/>
      <c r="O906" s="468"/>
      <c r="P906" s="468"/>
      <c r="Q906" s="468"/>
    </row>
    <row r="907" ht="25.15" customHeight="true" x14ac:dyDescent="0.2">
      <c r="C907" s="468"/>
      <c r="D907" s="468"/>
      <c r="E907" s="468"/>
      <c r="F907" s="468"/>
      <c r="G907" s="468"/>
      <c r="H907" s="468"/>
      <c r="I907" s="468"/>
      <c r="J907" s="468"/>
      <c r="K907" s="468"/>
      <c r="L907" s="468"/>
      <c r="M907" s="468"/>
      <c r="N907" s="468"/>
      <c r="O907" s="468"/>
      <c r="P907" s="468"/>
      <c r="Q907" s="468"/>
    </row>
    <row r="908" ht="25.15" customHeight="true" x14ac:dyDescent="0.2">
      <c r="C908" s="468"/>
      <c r="D908" s="468"/>
      <c r="E908" s="468"/>
      <c r="F908" s="468"/>
      <c r="G908" s="468"/>
      <c r="H908" s="468"/>
      <c r="I908" s="468"/>
      <c r="J908" s="468"/>
      <c r="K908" s="468"/>
      <c r="L908" s="468"/>
      <c r="M908" s="468"/>
      <c r="N908" s="468"/>
      <c r="O908" s="468"/>
      <c r="P908" s="468"/>
      <c r="Q908" s="468"/>
    </row>
    <row r="909" ht="25.15" customHeight="true" x14ac:dyDescent="0.2">
      <c r="C909" s="468"/>
      <c r="D909" s="468"/>
      <c r="E909" s="468"/>
      <c r="F909" s="468"/>
      <c r="G909" s="468"/>
      <c r="H909" s="468"/>
      <c r="I909" s="468"/>
      <c r="J909" s="468"/>
      <c r="K909" s="468"/>
      <c r="L909" s="468"/>
      <c r="M909" s="468"/>
      <c r="N909" s="468"/>
      <c r="O909" s="468"/>
      <c r="P909" s="468"/>
      <c r="Q909" s="468"/>
    </row>
    <row r="910" ht="25.15" customHeight="true" x14ac:dyDescent="0.2">
      <c r="C910" s="468"/>
      <c r="D910" s="468"/>
      <c r="E910" s="468"/>
      <c r="F910" s="468"/>
      <c r="G910" s="468"/>
      <c r="H910" s="468"/>
      <c r="I910" s="468"/>
      <c r="J910" s="468"/>
      <c r="K910" s="468"/>
      <c r="L910" s="468"/>
      <c r="M910" s="468"/>
      <c r="N910" s="468"/>
      <c r="O910" s="468"/>
      <c r="P910" s="468"/>
      <c r="Q910" s="468"/>
    </row>
    <row r="911" ht="25.15" customHeight="true" x14ac:dyDescent="0.2">
      <c r="C911" s="468"/>
      <c r="D911" s="468"/>
      <c r="E911" s="468"/>
      <c r="F911" s="468"/>
      <c r="G911" s="468"/>
      <c r="H911" s="468"/>
      <c r="I911" s="468"/>
      <c r="J911" s="468"/>
      <c r="K911" s="468"/>
      <c r="L911" s="468"/>
      <c r="M911" s="468"/>
      <c r="N911" s="468"/>
      <c r="O911" s="468"/>
      <c r="P911" s="468"/>
      <c r="Q911" s="468"/>
    </row>
    <row r="912" ht="25.15" customHeight="true" x14ac:dyDescent="0.2">
      <c r="C912" s="468"/>
      <c r="D912" s="468"/>
      <c r="E912" s="468"/>
      <c r="F912" s="468"/>
      <c r="G912" s="468"/>
      <c r="H912" s="468"/>
      <c r="I912" s="468"/>
      <c r="J912" s="468"/>
      <c r="K912" s="468"/>
      <c r="L912" s="468"/>
      <c r="M912" s="468"/>
      <c r="N912" s="468"/>
      <c r="O912" s="468"/>
      <c r="P912" s="468"/>
      <c r="Q912" s="468"/>
    </row>
    <row r="913" ht="25.15" customHeight="true" x14ac:dyDescent="0.2">
      <c r="C913" s="468"/>
      <c r="D913" s="468"/>
      <c r="E913" s="468"/>
      <c r="F913" s="468"/>
      <c r="G913" s="468"/>
      <c r="H913" s="468"/>
      <c r="I913" s="468"/>
      <c r="J913" s="468"/>
      <c r="K913" s="468"/>
      <c r="L913" s="468"/>
      <c r="M913" s="468"/>
      <c r="N913" s="468"/>
      <c r="O913" s="468"/>
      <c r="P913" s="468"/>
      <c r="Q913" s="468"/>
    </row>
    <row r="914" ht="25.15" customHeight="true" x14ac:dyDescent="0.2">
      <c r="C914" s="468"/>
      <c r="D914" s="468"/>
      <c r="E914" s="468"/>
      <c r="F914" s="468"/>
      <c r="G914" s="468"/>
      <c r="H914" s="468"/>
      <c r="I914" s="468"/>
      <c r="J914" s="468"/>
      <c r="K914" s="468"/>
      <c r="L914" s="468"/>
      <c r="M914" s="468"/>
      <c r="N914" s="468"/>
      <c r="O914" s="468"/>
      <c r="P914" s="468"/>
      <c r="Q914" s="468"/>
    </row>
    <row r="915" ht="25.15" customHeight="true" x14ac:dyDescent="0.2">
      <c r="C915" s="468"/>
      <c r="D915" s="468"/>
      <c r="E915" s="468"/>
      <c r="F915" s="468"/>
      <c r="G915" s="468"/>
      <c r="H915" s="468"/>
      <c r="I915" s="468"/>
      <c r="J915" s="468"/>
      <c r="K915" s="468"/>
      <c r="L915" s="468"/>
      <c r="M915" s="468"/>
      <c r="N915" s="468"/>
      <c r="O915" s="468"/>
      <c r="P915" s="468"/>
      <c r="Q915" s="468"/>
    </row>
    <row r="916" ht="25.15" customHeight="true" x14ac:dyDescent="0.2">
      <c r="C916" s="468"/>
      <c r="D916" s="468"/>
      <c r="E916" s="468"/>
      <c r="F916" s="468"/>
      <c r="G916" s="468"/>
      <c r="H916" s="468"/>
      <c r="I916" s="468"/>
      <c r="J916" s="468"/>
      <c r="K916" s="468"/>
      <c r="L916" s="468"/>
      <c r="M916" s="468"/>
      <c r="N916" s="468"/>
      <c r="O916" s="468"/>
      <c r="P916" s="468"/>
      <c r="Q916" s="468"/>
    </row>
    <row r="917" ht="25.15" customHeight="true" x14ac:dyDescent="0.2">
      <c r="C917" s="468"/>
      <c r="D917" s="468"/>
      <c r="E917" s="468"/>
      <c r="F917" s="468"/>
      <c r="G917" s="468"/>
      <c r="H917" s="468"/>
      <c r="I917" s="468"/>
      <c r="J917" s="468"/>
      <c r="K917" s="468"/>
      <c r="L917" s="468"/>
      <c r="M917" s="468"/>
      <c r="N917" s="468"/>
      <c r="O917" s="468"/>
      <c r="P917" s="468"/>
      <c r="Q917" s="468"/>
    </row>
    <row r="918" ht="25.15" customHeight="true" x14ac:dyDescent="0.2">
      <c r="C918" s="468"/>
      <c r="D918" s="468"/>
      <c r="E918" s="468"/>
      <c r="F918" s="468"/>
      <c r="G918" s="468"/>
      <c r="H918" s="468"/>
      <c r="I918" s="468"/>
      <c r="J918" s="468"/>
      <c r="K918" s="468"/>
      <c r="L918" s="468"/>
      <c r="M918" s="468"/>
      <c r="N918" s="468"/>
      <c r="O918" s="468"/>
      <c r="P918" s="468"/>
      <c r="Q918" s="468"/>
    </row>
    <row r="919" ht="25.15" customHeight="true" x14ac:dyDescent="0.2">
      <c r="C919" s="468"/>
      <c r="D919" s="468"/>
      <c r="E919" s="468"/>
      <c r="F919" s="468"/>
      <c r="G919" s="468"/>
      <c r="H919" s="468"/>
      <c r="I919" s="468"/>
      <c r="J919" s="468"/>
      <c r="K919" s="468"/>
      <c r="L919" s="468"/>
      <c r="M919" s="468"/>
      <c r="N919" s="468"/>
      <c r="O919" s="468"/>
      <c r="P919" s="468"/>
      <c r="Q919" s="468"/>
    </row>
    <row r="920" ht="25.15" customHeight="true" x14ac:dyDescent="0.2">
      <c r="C920" s="468"/>
      <c r="D920" s="468"/>
      <c r="E920" s="468"/>
      <c r="F920" s="468"/>
      <c r="G920" s="468"/>
      <c r="H920" s="468"/>
      <c r="I920" s="468"/>
      <c r="J920" s="468"/>
      <c r="K920" s="468"/>
      <c r="L920" s="468"/>
      <c r="M920" s="468"/>
      <c r="N920" s="468"/>
      <c r="O920" s="468"/>
      <c r="P920" s="468"/>
      <c r="Q920" s="468"/>
    </row>
    <row r="921" ht="25.15" customHeight="true" x14ac:dyDescent="0.2">
      <c r="C921" s="468"/>
      <c r="D921" s="468"/>
      <c r="E921" s="468"/>
      <c r="F921" s="468"/>
      <c r="G921" s="468"/>
      <c r="H921" s="468"/>
      <c r="I921" s="468"/>
      <c r="J921" s="468"/>
      <c r="K921" s="468"/>
      <c r="L921" s="468"/>
      <c r="M921" s="468"/>
      <c r="N921" s="468"/>
      <c r="O921" s="468"/>
      <c r="P921" s="468"/>
      <c r="Q921" s="468"/>
    </row>
    <row r="922" ht="25.15" customHeight="true" x14ac:dyDescent="0.2">
      <c r="C922" s="468"/>
      <c r="D922" s="468"/>
      <c r="E922" s="468"/>
      <c r="F922" s="468"/>
      <c r="G922" s="468"/>
      <c r="H922" s="468"/>
      <c r="I922" s="468"/>
      <c r="J922" s="468"/>
      <c r="K922" s="468"/>
      <c r="L922" s="468"/>
      <c r="M922" s="468"/>
      <c r="N922" s="468"/>
      <c r="O922" s="468"/>
      <c r="P922" s="468"/>
      <c r="Q922" s="468"/>
    </row>
    <row r="923" ht="25.15" customHeight="true" x14ac:dyDescent="0.2">
      <c r="C923" s="468"/>
      <c r="D923" s="468"/>
      <c r="E923" s="468"/>
      <c r="F923" s="468"/>
      <c r="G923" s="468"/>
      <c r="H923" s="468"/>
      <c r="I923" s="468"/>
      <c r="J923" s="468"/>
      <c r="K923" s="468"/>
      <c r="L923" s="468"/>
      <c r="M923" s="468"/>
      <c r="N923" s="468"/>
      <c r="O923" s="468"/>
      <c r="P923" s="468"/>
      <c r="Q923" s="468"/>
    </row>
    <row r="924" ht="25.15" customHeight="true" x14ac:dyDescent="0.2">
      <c r="C924" s="468"/>
      <c r="D924" s="468"/>
      <c r="E924" s="468"/>
      <c r="F924" s="468"/>
      <c r="G924" s="468"/>
      <c r="H924" s="468"/>
      <c r="I924" s="468"/>
      <c r="J924" s="468"/>
      <c r="K924" s="468"/>
      <c r="L924" s="468"/>
      <c r="M924" s="468"/>
      <c r="N924" s="468"/>
      <c r="O924" s="468"/>
      <c r="P924" s="468"/>
      <c r="Q924" s="468"/>
    </row>
    <row r="925" ht="25.15" customHeight="true" x14ac:dyDescent="0.2">
      <c r="C925" s="468"/>
      <c r="D925" s="468"/>
      <c r="E925" s="468"/>
      <c r="F925" s="468"/>
      <c r="G925" s="468"/>
      <c r="H925" s="468"/>
      <c r="I925" s="468"/>
      <c r="J925" s="468"/>
      <c r="K925" s="468"/>
      <c r="L925" s="468"/>
      <c r="M925" s="468"/>
      <c r="N925" s="468"/>
      <c r="O925" s="468"/>
      <c r="P925" s="468"/>
      <c r="Q925" s="468"/>
    </row>
    <row r="926" ht="25.15" customHeight="true" x14ac:dyDescent="0.2">
      <c r="C926" s="468"/>
      <c r="D926" s="468"/>
      <c r="E926" s="468"/>
      <c r="F926" s="468"/>
      <c r="G926" s="468"/>
      <c r="H926" s="468"/>
      <c r="I926" s="468"/>
      <c r="J926" s="468"/>
      <c r="K926" s="468"/>
      <c r="L926" s="468"/>
      <c r="M926" s="468"/>
      <c r="N926" s="468"/>
      <c r="O926" s="468"/>
      <c r="P926" s="468"/>
      <c r="Q926" s="468"/>
    </row>
    <row r="927" ht="25.15" customHeight="true" x14ac:dyDescent="0.2">
      <c r="C927" s="468"/>
      <c r="D927" s="468"/>
      <c r="E927" s="468"/>
      <c r="F927" s="468"/>
      <c r="G927" s="468"/>
      <c r="H927" s="468"/>
      <c r="I927" s="468"/>
      <c r="J927" s="468"/>
      <c r="K927" s="468"/>
      <c r="L927" s="468"/>
      <c r="M927" s="468"/>
      <c r="N927" s="468"/>
      <c r="O927" s="468"/>
      <c r="P927" s="468"/>
      <c r="Q927" s="468"/>
    </row>
    <row r="928" ht="25.15" customHeight="true" x14ac:dyDescent="0.2">
      <c r="C928" s="468"/>
      <c r="D928" s="468"/>
      <c r="E928" s="468"/>
      <c r="F928" s="468"/>
      <c r="G928" s="468"/>
      <c r="H928" s="468"/>
      <c r="I928" s="468"/>
      <c r="J928" s="468"/>
      <c r="K928" s="468"/>
      <c r="L928" s="468"/>
      <c r="M928" s="468"/>
      <c r="N928" s="468"/>
      <c r="O928" s="468"/>
      <c r="P928" s="468"/>
      <c r="Q928" s="468"/>
    </row>
    <row r="929" ht="25.15" customHeight="true" x14ac:dyDescent="0.2">
      <c r="C929" s="468"/>
      <c r="D929" s="468"/>
      <c r="E929" s="468"/>
      <c r="F929" s="468"/>
      <c r="G929" s="468"/>
      <c r="H929" s="468"/>
      <c r="I929" s="468"/>
      <c r="J929" s="468"/>
      <c r="K929" s="468"/>
      <c r="L929" s="468"/>
      <c r="M929" s="468"/>
      <c r="N929" s="468"/>
      <c r="O929" s="468"/>
      <c r="P929" s="468"/>
      <c r="Q929" s="468"/>
    </row>
    <row r="930" ht="25.15" customHeight="true" x14ac:dyDescent="0.2">
      <c r="C930" s="468"/>
      <c r="D930" s="468"/>
      <c r="E930" s="468"/>
      <c r="F930" s="468"/>
      <c r="G930" s="468"/>
      <c r="H930" s="468"/>
      <c r="I930" s="468"/>
      <c r="J930" s="468"/>
      <c r="K930" s="468"/>
      <c r="L930" s="468"/>
      <c r="M930" s="468"/>
      <c r="N930" s="468"/>
      <c r="O930" s="468"/>
      <c r="P930" s="468"/>
      <c r="Q930" s="468"/>
    </row>
    <row r="931" ht="25.15" customHeight="true" x14ac:dyDescent="0.2">
      <c r="C931" s="468"/>
      <c r="D931" s="468"/>
      <c r="E931" s="468"/>
      <c r="F931" s="468"/>
      <c r="G931" s="468"/>
      <c r="H931" s="468"/>
      <c r="I931" s="468"/>
      <c r="J931" s="468"/>
      <c r="K931" s="468"/>
      <c r="L931" s="468"/>
      <c r="M931" s="468"/>
      <c r="N931" s="468"/>
      <c r="O931" s="468"/>
      <c r="P931" s="468"/>
      <c r="Q931" s="468"/>
    </row>
    <row r="932" ht="25.15" customHeight="true" x14ac:dyDescent="0.2">
      <c r="C932" s="468"/>
      <c r="D932" s="468"/>
      <c r="E932" s="468"/>
      <c r="F932" s="468"/>
      <c r="G932" s="468"/>
      <c r="H932" s="468"/>
      <c r="I932" s="468"/>
      <c r="J932" s="468"/>
      <c r="K932" s="468"/>
      <c r="L932" s="468"/>
      <c r="M932" s="468"/>
      <c r="N932" s="468"/>
      <c r="O932" s="468"/>
      <c r="P932" s="468"/>
      <c r="Q932" s="468"/>
    </row>
    <row r="933" ht="25.15" customHeight="true" x14ac:dyDescent="0.2">
      <c r="C933" s="468"/>
      <c r="D933" s="468"/>
      <c r="E933" s="468"/>
      <c r="F933" s="468"/>
      <c r="G933" s="468"/>
      <c r="H933" s="468"/>
      <c r="I933" s="468"/>
      <c r="J933" s="468"/>
      <c r="K933" s="468"/>
      <c r="L933" s="468"/>
      <c r="M933" s="468"/>
      <c r="N933" s="468"/>
      <c r="O933" s="468"/>
      <c r="P933" s="468"/>
      <c r="Q933" s="468"/>
    </row>
    <row r="934" ht="25.15" customHeight="true" x14ac:dyDescent="0.2">
      <c r="C934" s="468"/>
      <c r="D934" s="468"/>
      <c r="E934" s="468"/>
      <c r="F934" s="468"/>
      <c r="G934" s="468"/>
      <c r="H934" s="468"/>
      <c r="I934" s="468"/>
      <c r="J934" s="468"/>
      <c r="K934" s="468"/>
      <c r="L934" s="468"/>
      <c r="M934" s="468"/>
      <c r="N934" s="468"/>
      <c r="O934" s="468"/>
      <c r="P934" s="468"/>
      <c r="Q934" s="468"/>
    </row>
    <row r="935" ht="25.15" customHeight="true" x14ac:dyDescent="0.2">
      <c r="C935" s="468"/>
      <c r="D935" s="468"/>
      <c r="E935" s="468"/>
      <c r="F935" s="468"/>
      <c r="G935" s="468"/>
      <c r="H935" s="468"/>
      <c r="I935" s="468"/>
      <c r="J935" s="468"/>
      <c r="K935" s="468"/>
      <c r="L935" s="468"/>
      <c r="M935" s="468"/>
      <c r="N935" s="468"/>
      <c r="O935" s="468"/>
      <c r="P935" s="468"/>
      <c r="Q935" s="468"/>
    </row>
    <row r="936" ht="25.15" customHeight="true" x14ac:dyDescent="0.2">
      <c r="C936" s="468"/>
      <c r="D936" s="468"/>
      <c r="E936" s="468"/>
      <c r="F936" s="468"/>
      <c r="G936" s="468"/>
      <c r="H936" s="468"/>
      <c r="I936" s="468"/>
      <c r="J936" s="468"/>
      <c r="K936" s="468"/>
      <c r="L936" s="468"/>
      <c r="M936" s="468"/>
      <c r="N936" s="468"/>
      <c r="O936" s="468"/>
      <c r="P936" s="468"/>
      <c r="Q936" s="468"/>
    </row>
    <row r="937" ht="25.15" customHeight="true" x14ac:dyDescent="0.2">
      <c r="C937" s="468"/>
      <c r="D937" s="468"/>
      <c r="E937" s="468"/>
      <c r="F937" s="468"/>
      <c r="G937" s="468"/>
      <c r="H937" s="468"/>
      <c r="I937" s="468"/>
      <c r="J937" s="468"/>
      <c r="K937" s="468"/>
      <c r="L937" s="468"/>
      <c r="M937" s="468"/>
      <c r="N937" s="468"/>
      <c r="O937" s="468"/>
      <c r="P937" s="468"/>
      <c r="Q937" s="468"/>
    </row>
    <row r="938" ht="25.15" customHeight="true" x14ac:dyDescent="0.2">
      <c r="C938" s="468"/>
      <c r="D938" s="468"/>
      <c r="E938" s="468"/>
      <c r="F938" s="468"/>
      <c r="G938" s="468"/>
      <c r="H938" s="468"/>
      <c r="I938" s="468"/>
      <c r="J938" s="468"/>
      <c r="K938" s="468"/>
      <c r="L938" s="468"/>
      <c r="M938" s="468"/>
      <c r="N938" s="468"/>
      <c r="O938" s="468"/>
      <c r="P938" s="468"/>
      <c r="Q938" s="468"/>
    </row>
    <row r="939" ht="25.15" customHeight="true" x14ac:dyDescent="0.2">
      <c r="C939" s="468"/>
      <c r="D939" s="468"/>
      <c r="E939" s="468"/>
      <c r="F939" s="468"/>
      <c r="G939" s="468"/>
      <c r="H939" s="468"/>
      <c r="I939" s="468"/>
      <c r="J939" s="468"/>
      <c r="K939" s="468"/>
      <c r="L939" s="468"/>
      <c r="M939" s="468"/>
      <c r="N939" s="468"/>
      <c r="O939" s="468"/>
      <c r="P939" s="468"/>
      <c r="Q939" s="468"/>
    </row>
    <row r="940" ht="25.15" customHeight="true" x14ac:dyDescent="0.2">
      <c r="C940" s="468"/>
      <c r="D940" s="468"/>
      <c r="E940" s="468"/>
      <c r="F940" s="468"/>
      <c r="G940" s="468"/>
      <c r="H940" s="468"/>
      <c r="I940" s="468"/>
      <c r="J940" s="468"/>
      <c r="K940" s="468"/>
      <c r="L940" s="468"/>
      <c r="M940" s="468"/>
      <c r="N940" s="468"/>
      <c r="O940" s="468"/>
      <c r="P940" s="468"/>
      <c r="Q940" s="468"/>
    </row>
    <row r="941" ht="25.15" customHeight="true" x14ac:dyDescent="0.2">
      <c r="C941" s="468"/>
      <c r="D941" s="468"/>
      <c r="E941" s="468"/>
      <c r="F941" s="468"/>
      <c r="G941" s="468"/>
      <c r="H941" s="468"/>
      <c r="I941" s="468"/>
      <c r="J941" s="468"/>
      <c r="K941" s="468"/>
      <c r="L941" s="468"/>
      <c r="M941" s="468"/>
      <c r="N941" s="468"/>
      <c r="O941" s="468"/>
      <c r="P941" s="468"/>
      <c r="Q941" s="468"/>
    </row>
    <row r="942" ht="25.15" customHeight="true" x14ac:dyDescent="0.2">
      <c r="C942" s="468"/>
      <c r="D942" s="468"/>
      <c r="E942" s="468"/>
      <c r="F942" s="468"/>
      <c r="G942" s="468"/>
      <c r="H942" s="468"/>
      <c r="I942" s="468"/>
      <c r="J942" s="468"/>
      <c r="K942" s="468"/>
      <c r="L942" s="468"/>
      <c r="M942" s="468"/>
      <c r="N942" s="468"/>
      <c r="O942" s="468"/>
      <c r="P942" s="468"/>
      <c r="Q942" s="468"/>
    </row>
    <row r="943" ht="25.15" customHeight="true" x14ac:dyDescent="0.2">
      <c r="C943" s="468"/>
      <c r="D943" s="468"/>
      <c r="E943" s="468"/>
      <c r="F943" s="468"/>
      <c r="G943" s="468"/>
      <c r="H943" s="468"/>
      <c r="I943" s="468"/>
      <c r="J943" s="468"/>
      <c r="K943" s="468"/>
      <c r="L943" s="468"/>
      <c r="M943" s="468"/>
      <c r="N943" s="468"/>
      <c r="O943" s="468"/>
      <c r="P943" s="468"/>
      <c r="Q943" s="468"/>
    </row>
    <row r="944" ht="25.15" customHeight="true" x14ac:dyDescent="0.2">
      <c r="C944" s="468"/>
      <c r="D944" s="468"/>
      <c r="E944" s="468"/>
      <c r="F944" s="468"/>
      <c r="G944" s="468"/>
      <c r="H944" s="468"/>
      <c r="I944" s="468"/>
      <c r="J944" s="468"/>
      <c r="K944" s="468"/>
      <c r="L944" s="468"/>
      <c r="M944" s="468"/>
      <c r="N944" s="468"/>
      <c r="O944" s="468"/>
      <c r="P944" s="468"/>
      <c r="Q944" s="468"/>
    </row>
    <row r="945" ht="25.15" customHeight="true" x14ac:dyDescent="0.2">
      <c r="C945" s="468"/>
      <c r="D945" s="468"/>
      <c r="E945" s="468"/>
      <c r="F945" s="468"/>
      <c r="G945" s="468"/>
      <c r="H945" s="468"/>
      <c r="I945" s="468"/>
      <c r="J945" s="468"/>
      <c r="K945" s="468"/>
      <c r="L945" s="468"/>
      <c r="M945" s="468"/>
      <c r="N945" s="468"/>
      <c r="O945" s="468"/>
      <c r="P945" s="468"/>
      <c r="Q945" s="468"/>
    </row>
    <row r="946" ht="25.15" customHeight="true" x14ac:dyDescent="0.2">
      <c r="C946" s="468"/>
      <c r="D946" s="468"/>
      <c r="E946" s="468"/>
      <c r="F946" s="468"/>
      <c r="G946" s="468"/>
      <c r="H946" s="468"/>
      <c r="I946" s="468"/>
      <c r="J946" s="468"/>
      <c r="K946" s="468"/>
      <c r="L946" s="468"/>
      <c r="M946" s="468"/>
      <c r="N946" s="468"/>
      <c r="O946" s="468"/>
      <c r="P946" s="468"/>
      <c r="Q946" s="468"/>
    </row>
    <row r="947" ht="25.15" customHeight="true" x14ac:dyDescent="0.2">
      <c r="C947" s="468"/>
      <c r="D947" s="468"/>
      <c r="E947" s="468"/>
      <c r="F947" s="468"/>
      <c r="G947" s="468"/>
      <c r="H947" s="468"/>
      <c r="I947" s="468"/>
      <c r="J947" s="468"/>
      <c r="K947" s="468"/>
      <c r="L947" s="468"/>
      <c r="M947" s="468"/>
      <c r="N947" s="468"/>
      <c r="O947" s="468"/>
      <c r="P947" s="468"/>
      <c r="Q947" s="468"/>
    </row>
    <row r="948" ht="25.15" customHeight="true" x14ac:dyDescent="0.2">
      <c r="C948" s="468"/>
      <c r="D948" s="468"/>
      <c r="E948" s="468"/>
      <c r="F948" s="468"/>
      <c r="G948" s="468"/>
      <c r="H948" s="468"/>
      <c r="I948" s="468"/>
      <c r="J948" s="468"/>
      <c r="K948" s="468"/>
      <c r="L948" s="468"/>
      <c r="M948" s="468"/>
      <c r="N948" s="468"/>
      <c r="O948" s="468"/>
      <c r="P948" s="468"/>
      <c r="Q948" s="468"/>
    </row>
    <row r="949" ht="25.15" customHeight="true" x14ac:dyDescent="0.2">
      <c r="C949" s="468"/>
      <c r="D949" s="468"/>
      <c r="E949" s="468"/>
      <c r="F949" s="468"/>
      <c r="G949" s="468"/>
      <c r="H949" s="468"/>
      <c r="I949" s="468"/>
      <c r="J949" s="468"/>
      <c r="K949" s="468"/>
      <c r="L949" s="468"/>
      <c r="M949" s="468"/>
      <c r="N949" s="468"/>
      <c r="O949" s="468"/>
      <c r="P949" s="468"/>
      <c r="Q949" s="468"/>
    </row>
    <row r="950" ht="25.15" customHeight="true" x14ac:dyDescent="0.2">
      <c r="C950" s="468"/>
      <c r="D950" s="468"/>
      <c r="E950" s="468"/>
      <c r="F950" s="468"/>
      <c r="G950" s="468"/>
      <c r="H950" s="468"/>
      <c r="I950" s="468"/>
      <c r="J950" s="468"/>
      <c r="K950" s="468"/>
      <c r="L950" s="468"/>
      <c r="M950" s="468"/>
      <c r="N950" s="468"/>
      <c r="O950" s="468"/>
      <c r="P950" s="468"/>
      <c r="Q950" s="468"/>
    </row>
    <row r="951" ht="25.15" customHeight="true" x14ac:dyDescent="0.2">
      <c r="C951" s="468"/>
      <c r="D951" s="468"/>
      <c r="E951" s="468"/>
      <c r="F951" s="468"/>
      <c r="G951" s="468"/>
      <c r="H951" s="468"/>
      <c r="I951" s="468"/>
      <c r="J951" s="468"/>
      <c r="K951" s="468"/>
      <c r="L951" s="468"/>
      <c r="M951" s="468"/>
      <c r="N951" s="468"/>
      <c r="O951" s="468"/>
      <c r="P951" s="468"/>
      <c r="Q951" s="468"/>
    </row>
    <row r="952" ht="25.15" customHeight="true" x14ac:dyDescent="0.2">
      <c r="C952" s="468"/>
      <c r="D952" s="468"/>
      <c r="E952" s="468"/>
      <c r="F952" s="468"/>
      <c r="G952" s="468"/>
      <c r="H952" s="468"/>
      <c r="I952" s="468"/>
      <c r="J952" s="468"/>
      <c r="K952" s="468"/>
      <c r="L952" s="468"/>
      <c r="M952" s="468"/>
      <c r="N952" s="468"/>
      <c r="O952" s="468"/>
      <c r="P952" s="468"/>
      <c r="Q952" s="468"/>
    </row>
    <row r="953" ht="25.15" customHeight="true" x14ac:dyDescent="0.2">
      <c r="C953" s="468"/>
      <c r="D953" s="468"/>
      <c r="E953" s="468"/>
      <c r="F953" s="468"/>
      <c r="G953" s="468"/>
      <c r="H953" s="468"/>
      <c r="I953" s="468"/>
      <c r="J953" s="468"/>
      <c r="K953" s="468"/>
      <c r="L953" s="468"/>
      <c r="M953" s="468"/>
      <c r="N953" s="468"/>
      <c r="O953" s="468"/>
      <c r="P953" s="468"/>
      <c r="Q953" s="468"/>
    </row>
    <row r="954" ht="25.15" customHeight="true" x14ac:dyDescent="0.2">
      <c r="C954" s="468"/>
      <c r="D954" s="468"/>
      <c r="E954" s="468"/>
      <c r="F954" s="468"/>
      <c r="G954" s="468"/>
      <c r="H954" s="468"/>
      <c r="I954" s="468"/>
      <c r="J954" s="468"/>
      <c r="K954" s="468"/>
      <c r="L954" s="468"/>
      <c r="M954" s="468"/>
      <c r="N954" s="468"/>
      <c r="O954" s="468"/>
      <c r="P954" s="468"/>
      <c r="Q954" s="468"/>
    </row>
    <row r="955" ht="25.15" customHeight="true" x14ac:dyDescent="0.2">
      <c r="C955" s="468"/>
      <c r="D955" s="468"/>
      <c r="E955" s="468"/>
      <c r="F955" s="468"/>
      <c r="G955" s="468"/>
      <c r="H955" s="468"/>
      <c r="I955" s="468"/>
      <c r="J955" s="468"/>
      <c r="K955" s="468"/>
      <c r="L955" s="468"/>
      <c r="M955" s="468"/>
      <c r="N955" s="468"/>
      <c r="O955" s="468"/>
      <c r="P955" s="468"/>
      <c r="Q955" s="468"/>
    </row>
    <row r="956" ht="25.15" customHeight="true" x14ac:dyDescent="0.2">
      <c r="C956" s="468"/>
      <c r="D956" s="468"/>
      <c r="E956" s="468"/>
      <c r="F956" s="468"/>
      <c r="G956" s="468"/>
      <c r="H956" s="468"/>
      <c r="I956" s="468"/>
      <c r="J956" s="468"/>
      <c r="K956" s="468"/>
      <c r="L956" s="468"/>
      <c r="M956" s="468"/>
      <c r="N956" s="468"/>
      <c r="O956" s="468"/>
      <c r="P956" s="468"/>
      <c r="Q956" s="468"/>
    </row>
    <row r="957" ht="25.15" customHeight="true" x14ac:dyDescent="0.2">
      <c r="C957" s="468"/>
      <c r="D957" s="468"/>
      <c r="E957" s="468"/>
      <c r="F957" s="468"/>
      <c r="G957" s="468"/>
      <c r="H957" s="468"/>
      <c r="I957" s="468"/>
      <c r="J957" s="468"/>
      <c r="K957" s="468"/>
      <c r="L957" s="468"/>
      <c r="M957" s="468"/>
      <c r="N957" s="468"/>
      <c r="O957" s="468"/>
      <c r="P957" s="468"/>
      <c r="Q957" s="468"/>
    </row>
    <row r="958" ht="25.15" customHeight="true" x14ac:dyDescent="0.2">
      <c r="C958" s="468"/>
      <c r="D958" s="468"/>
      <c r="E958" s="468"/>
      <c r="F958" s="468"/>
      <c r="G958" s="468"/>
      <c r="H958" s="468"/>
      <c r="I958" s="468"/>
      <c r="J958" s="468"/>
      <c r="K958" s="468"/>
      <c r="L958" s="468"/>
      <c r="M958" s="468"/>
      <c r="N958" s="468"/>
      <c r="O958" s="468"/>
      <c r="P958" s="468"/>
      <c r="Q958" s="468"/>
    </row>
    <row r="959" ht="25.15" customHeight="true" x14ac:dyDescent="0.2">
      <c r="C959" s="468"/>
      <c r="D959" s="468"/>
      <c r="E959" s="468"/>
      <c r="F959" s="468"/>
      <c r="G959" s="468"/>
      <c r="H959" s="468"/>
      <c r="I959" s="468"/>
      <c r="J959" s="468"/>
      <c r="K959" s="468"/>
      <c r="L959" s="468"/>
      <c r="M959" s="468"/>
      <c r="N959" s="468"/>
      <c r="O959" s="468"/>
      <c r="P959" s="468"/>
      <c r="Q959" s="468"/>
    </row>
    <row r="960" ht="25.15" customHeight="true" x14ac:dyDescent="0.2">
      <c r="C960" s="468"/>
      <c r="D960" s="468"/>
      <c r="E960" s="468"/>
      <c r="F960" s="468"/>
      <c r="G960" s="468"/>
      <c r="H960" s="468"/>
      <c r="I960" s="468"/>
      <c r="J960" s="468"/>
      <c r="K960" s="468"/>
      <c r="L960" s="468"/>
      <c r="M960" s="468"/>
      <c r="N960" s="468"/>
      <c r="O960" s="468"/>
      <c r="P960" s="468"/>
      <c r="Q960" s="468"/>
    </row>
    <row r="961" ht="25.15" customHeight="true" x14ac:dyDescent="0.2">
      <c r="C961" s="468"/>
      <c r="D961" s="468"/>
      <c r="E961" s="468"/>
      <c r="F961" s="468"/>
      <c r="G961" s="468"/>
      <c r="H961" s="468"/>
      <c r="I961" s="468"/>
      <c r="J961" s="468"/>
      <c r="K961" s="468"/>
      <c r="L961" s="468"/>
      <c r="M961" s="468"/>
      <c r="N961" s="468"/>
      <c r="O961" s="468"/>
      <c r="P961" s="468"/>
      <c r="Q961" s="468"/>
    </row>
    <row r="962" ht="25.15" customHeight="true" x14ac:dyDescent="0.2">
      <c r="C962" s="468"/>
      <c r="D962" s="468"/>
      <c r="E962" s="468"/>
      <c r="F962" s="468"/>
      <c r="G962" s="468"/>
      <c r="H962" s="468"/>
      <c r="I962" s="468"/>
      <c r="J962" s="468"/>
      <c r="K962" s="468"/>
      <c r="L962" s="468"/>
      <c r="M962" s="468"/>
      <c r="N962" s="468"/>
      <c r="O962" s="468"/>
      <c r="P962" s="468"/>
      <c r="Q962" s="468"/>
    </row>
    <row r="963" ht="25.15" customHeight="true" x14ac:dyDescent="0.2">
      <c r="C963" s="468"/>
      <c r="D963" s="468"/>
      <c r="E963" s="468"/>
      <c r="F963" s="468"/>
      <c r="G963" s="468"/>
      <c r="H963" s="468"/>
      <c r="I963" s="468"/>
      <c r="J963" s="468"/>
      <c r="K963" s="468"/>
      <c r="L963" s="468"/>
      <c r="M963" s="468"/>
      <c r="N963" s="468"/>
      <c r="O963" s="468"/>
      <c r="P963" s="468"/>
      <c r="Q963" s="468"/>
    </row>
    <row r="964" ht="25.15" customHeight="true" x14ac:dyDescent="0.2">
      <c r="C964" s="468"/>
      <c r="D964" s="468"/>
      <c r="E964" s="468"/>
      <c r="F964" s="468"/>
      <c r="G964" s="468"/>
      <c r="H964" s="468"/>
      <c r="I964" s="468"/>
      <c r="J964" s="468"/>
      <c r="K964" s="468"/>
      <c r="L964" s="468"/>
      <c r="M964" s="468"/>
      <c r="N964" s="468"/>
      <c r="O964" s="468"/>
      <c r="P964" s="468"/>
      <c r="Q964" s="468"/>
    </row>
    <row r="965" ht="25.15" customHeight="true" x14ac:dyDescent="0.2">
      <c r="C965" s="468"/>
      <c r="D965" s="468"/>
      <c r="E965" s="468"/>
      <c r="F965" s="468"/>
      <c r="G965" s="468"/>
      <c r="H965" s="468"/>
      <c r="I965" s="468"/>
      <c r="J965" s="468"/>
      <c r="K965" s="468"/>
      <c r="L965" s="468"/>
      <c r="M965" s="468"/>
      <c r="N965" s="468"/>
      <c r="O965" s="468"/>
      <c r="P965" s="468"/>
      <c r="Q965" s="468"/>
    </row>
    <row r="966" ht="25.15" customHeight="true" x14ac:dyDescent="0.2">
      <c r="C966" s="468"/>
      <c r="D966" s="468"/>
      <c r="E966" s="468"/>
      <c r="F966" s="468"/>
      <c r="G966" s="468"/>
      <c r="H966" s="468"/>
      <c r="I966" s="468"/>
      <c r="J966" s="468"/>
      <c r="K966" s="468"/>
      <c r="L966" s="468"/>
      <c r="M966" s="468"/>
      <c r="N966" s="468"/>
      <c r="O966" s="468"/>
      <c r="P966" s="468"/>
      <c r="Q966" s="468"/>
    </row>
    <row r="967" ht="25.15" customHeight="true" x14ac:dyDescent="0.2">
      <c r="C967" s="468"/>
      <c r="D967" s="468"/>
      <c r="E967" s="468"/>
      <c r="F967" s="468"/>
      <c r="G967" s="468"/>
      <c r="H967" s="468"/>
      <c r="I967" s="468"/>
      <c r="J967" s="468"/>
      <c r="K967" s="468"/>
      <c r="L967" s="468"/>
      <c r="M967" s="468"/>
      <c r="N967" s="468"/>
      <c r="O967" s="468"/>
      <c r="P967" s="468"/>
      <c r="Q967" s="468"/>
    </row>
    <row r="968" ht="25.15" customHeight="true" x14ac:dyDescent="0.2">
      <c r="C968" s="468"/>
      <c r="D968" s="468"/>
      <c r="E968" s="468"/>
      <c r="F968" s="468"/>
      <c r="G968" s="468"/>
      <c r="H968" s="468"/>
      <c r="I968" s="468"/>
      <c r="J968" s="468"/>
      <c r="K968" s="468"/>
      <c r="L968" s="468"/>
      <c r="M968" s="468"/>
      <c r="N968" s="468"/>
      <c r="O968" s="468"/>
      <c r="P968" s="468"/>
      <c r="Q968" s="468"/>
    </row>
    <row r="969" ht="25.15" customHeight="true" x14ac:dyDescent="0.2">
      <c r="C969" s="468"/>
      <c r="D969" s="468"/>
      <c r="E969" s="468"/>
      <c r="F969" s="468"/>
      <c r="G969" s="468"/>
      <c r="H969" s="468"/>
      <c r="I969" s="468"/>
      <c r="J969" s="468"/>
      <c r="K969" s="468"/>
      <c r="L969" s="468"/>
      <c r="M969" s="468"/>
      <c r="N969" s="468"/>
      <c r="O969" s="468"/>
      <c r="P969" s="468"/>
      <c r="Q969" s="468"/>
    </row>
    <row r="970" ht="25.15" customHeight="true" x14ac:dyDescent="0.2">
      <c r="C970" s="468"/>
      <c r="D970" s="468"/>
      <c r="E970" s="468"/>
      <c r="F970" s="468"/>
      <c r="G970" s="468"/>
      <c r="H970" s="468"/>
      <c r="I970" s="468"/>
      <c r="J970" s="468"/>
      <c r="K970" s="468"/>
      <c r="L970" s="468"/>
      <c r="M970" s="468"/>
      <c r="N970" s="468"/>
      <c r="O970" s="468"/>
      <c r="P970" s="468"/>
      <c r="Q970" s="468"/>
    </row>
    <row r="971" ht="25.15" customHeight="true" x14ac:dyDescent="0.2">
      <c r="C971" s="468"/>
      <c r="D971" s="468"/>
      <c r="E971" s="468"/>
      <c r="F971" s="468"/>
      <c r="G971" s="468"/>
      <c r="H971" s="468"/>
      <c r="I971" s="468"/>
      <c r="J971" s="468"/>
      <c r="K971" s="468"/>
      <c r="L971" s="468"/>
      <c r="M971" s="468"/>
      <c r="N971" s="468"/>
      <c r="O971" s="468"/>
      <c r="P971" s="468"/>
      <c r="Q971" s="468"/>
    </row>
    <row r="972" ht="25.15" customHeight="true" x14ac:dyDescent="0.2">
      <c r="C972" s="468"/>
      <c r="D972" s="468"/>
      <c r="E972" s="468"/>
      <c r="F972" s="468"/>
      <c r="G972" s="468"/>
      <c r="H972" s="468"/>
      <c r="I972" s="468"/>
      <c r="J972" s="468"/>
      <c r="K972" s="468"/>
      <c r="L972" s="468"/>
      <c r="M972" s="468"/>
      <c r="N972" s="468"/>
      <c r="O972" s="468"/>
      <c r="P972" s="468"/>
      <c r="Q972" s="468"/>
    </row>
    <row r="973" ht="25.15" customHeight="true" x14ac:dyDescent="0.2">
      <c r="C973" s="468"/>
      <c r="D973" s="468"/>
      <c r="E973" s="468"/>
      <c r="F973" s="468"/>
      <c r="G973" s="468"/>
      <c r="H973" s="468"/>
      <c r="I973" s="468"/>
      <c r="J973" s="468"/>
      <c r="K973" s="468"/>
      <c r="L973" s="468"/>
      <c r="M973" s="468"/>
      <c r="N973" s="468"/>
      <c r="O973" s="468"/>
      <c r="P973" s="468"/>
      <c r="Q973" s="468"/>
    </row>
    <row r="974" ht="25.15" customHeight="true" x14ac:dyDescent="0.2">
      <c r="C974" s="468"/>
      <c r="D974" s="468"/>
      <c r="E974" s="468"/>
      <c r="F974" s="468"/>
      <c r="G974" s="468"/>
      <c r="H974" s="468"/>
      <c r="I974" s="468"/>
      <c r="J974" s="468"/>
      <c r="K974" s="468"/>
      <c r="L974" s="468"/>
      <c r="M974" s="468"/>
      <c r="N974" s="468"/>
      <c r="O974" s="468"/>
      <c r="P974" s="468"/>
      <c r="Q974" s="468"/>
    </row>
    <row r="975" ht="25.15" customHeight="true" x14ac:dyDescent="0.2">
      <c r="C975" s="468"/>
      <c r="D975" s="468"/>
      <c r="E975" s="468"/>
      <c r="F975" s="468"/>
      <c r="G975" s="468"/>
      <c r="H975" s="468"/>
      <c r="I975" s="468"/>
      <c r="J975" s="468"/>
      <c r="K975" s="468"/>
      <c r="L975" s="468"/>
      <c r="M975" s="468"/>
      <c r="N975" s="468"/>
      <c r="O975" s="468"/>
      <c r="P975" s="468"/>
      <c r="Q975" s="468"/>
    </row>
    <row r="976" ht="25.15" customHeight="true" x14ac:dyDescent="0.2">
      <c r="C976" s="468"/>
      <c r="D976" s="468"/>
      <c r="E976" s="468"/>
      <c r="F976" s="468"/>
      <c r="G976" s="468"/>
      <c r="H976" s="468"/>
      <c r="I976" s="468"/>
      <c r="J976" s="468"/>
      <c r="K976" s="468"/>
      <c r="L976" s="468"/>
      <c r="M976" s="468"/>
      <c r="N976" s="468"/>
      <c r="O976" s="468"/>
      <c r="P976" s="468"/>
      <c r="Q976" s="468"/>
    </row>
    <row r="977" ht="25.15" customHeight="true" x14ac:dyDescent="0.2">
      <c r="C977" s="468"/>
      <c r="D977" s="468"/>
      <c r="E977" s="468"/>
      <c r="F977" s="468"/>
      <c r="G977" s="468"/>
      <c r="H977" s="468"/>
      <c r="I977" s="468"/>
      <c r="J977" s="468"/>
      <c r="K977" s="468"/>
      <c r="L977" s="468"/>
      <c r="M977" s="468"/>
      <c r="N977" s="468"/>
      <c r="O977" s="468"/>
      <c r="P977" s="468"/>
      <c r="Q977" s="468"/>
    </row>
    <row r="978" ht="25.15" customHeight="true" x14ac:dyDescent="0.2">
      <c r="C978" s="468"/>
      <c r="D978" s="468"/>
      <c r="E978" s="468"/>
      <c r="F978" s="468"/>
      <c r="G978" s="468"/>
      <c r="H978" s="468"/>
      <c r="I978" s="468"/>
      <c r="J978" s="468"/>
      <c r="K978" s="468"/>
      <c r="L978" s="468"/>
      <c r="M978" s="468"/>
      <c r="N978" s="468"/>
      <c r="O978" s="468"/>
      <c r="P978" s="468"/>
      <c r="Q978" s="468"/>
    </row>
    <row r="979" ht="25.15" customHeight="true" x14ac:dyDescent="0.2">
      <c r="C979" s="468"/>
      <c r="D979" s="468"/>
      <c r="E979" s="468"/>
      <c r="F979" s="468"/>
      <c r="G979" s="468"/>
      <c r="H979" s="468"/>
      <c r="I979" s="468"/>
      <c r="J979" s="468"/>
      <c r="K979" s="468"/>
      <c r="L979" s="468"/>
      <c r="M979" s="468"/>
      <c r="N979" s="468"/>
      <c r="O979" s="468"/>
      <c r="P979" s="468"/>
      <c r="Q979" s="468"/>
    </row>
    <row r="980" ht="25.15" customHeight="true" x14ac:dyDescent="0.2">
      <c r="C980" s="468"/>
      <c r="D980" s="468"/>
      <c r="E980" s="468"/>
      <c r="F980" s="468"/>
      <c r="G980" s="468"/>
      <c r="H980" s="468"/>
      <c r="I980" s="468"/>
      <c r="J980" s="468"/>
      <c r="K980" s="468"/>
      <c r="L980" s="468"/>
      <c r="M980" s="468"/>
      <c r="N980" s="468"/>
      <c r="O980" s="468"/>
      <c r="P980" s="468"/>
      <c r="Q980" s="468"/>
    </row>
    <row r="981" ht="25.15" customHeight="true" x14ac:dyDescent="0.2">
      <c r="C981" s="468"/>
      <c r="D981" s="468"/>
      <c r="E981" s="468"/>
      <c r="F981" s="468"/>
      <c r="G981" s="468"/>
      <c r="H981" s="468"/>
      <c r="I981" s="468"/>
      <c r="J981" s="468"/>
      <c r="K981" s="468"/>
      <c r="L981" s="468"/>
      <c r="M981" s="468"/>
      <c r="N981" s="468"/>
      <c r="O981" s="468"/>
      <c r="P981" s="468"/>
      <c r="Q981" s="468"/>
    </row>
    <row r="982" ht="25.15" customHeight="true" x14ac:dyDescent="0.2">
      <c r="C982" s="468"/>
      <c r="D982" s="468"/>
      <c r="E982" s="468"/>
      <c r="F982" s="468"/>
      <c r="G982" s="468"/>
      <c r="H982" s="468"/>
      <c r="I982" s="468"/>
      <c r="J982" s="468"/>
      <c r="K982" s="468"/>
      <c r="L982" s="468"/>
      <c r="M982" s="468"/>
      <c r="N982" s="468"/>
      <c r="O982" s="468"/>
      <c r="P982" s="468"/>
      <c r="Q982" s="468"/>
    </row>
    <row r="983" ht="25.15" customHeight="true" x14ac:dyDescent="0.2">
      <c r="C983" s="468"/>
      <c r="D983" s="468"/>
      <c r="E983" s="468"/>
      <c r="F983" s="468"/>
      <c r="G983" s="468"/>
      <c r="H983" s="468"/>
      <c r="I983" s="468"/>
      <c r="J983" s="468"/>
      <c r="K983" s="468"/>
      <c r="L983" s="468"/>
      <c r="M983" s="468"/>
      <c r="N983" s="468"/>
      <c r="O983" s="468"/>
      <c r="P983" s="468"/>
      <c r="Q983" s="468"/>
    </row>
    <row r="984" ht="25.15" customHeight="true" x14ac:dyDescent="0.2">
      <c r="C984" s="468"/>
      <c r="D984" s="468"/>
      <c r="E984" s="468"/>
      <c r="F984" s="468"/>
      <c r="G984" s="468"/>
      <c r="H984" s="468"/>
      <c r="I984" s="468"/>
      <c r="J984" s="468"/>
      <c r="K984" s="468"/>
      <c r="L984" s="468"/>
      <c r="M984" s="468"/>
      <c r="N984" s="468"/>
      <c r="O984" s="468"/>
      <c r="P984" s="468"/>
      <c r="Q984" s="468"/>
    </row>
    <row r="985" ht="25.15" customHeight="true" x14ac:dyDescent="0.2">
      <c r="C985" s="468"/>
      <c r="D985" s="468"/>
      <c r="E985" s="468"/>
      <c r="F985" s="468"/>
      <c r="G985" s="468"/>
      <c r="H985" s="468"/>
      <c r="I985" s="468"/>
      <c r="J985" s="468"/>
      <c r="K985" s="468"/>
      <c r="L985" s="468"/>
      <c r="M985" s="468"/>
      <c r="N985" s="468"/>
      <c r="O985" s="468"/>
      <c r="P985" s="468"/>
      <c r="Q985" s="468"/>
    </row>
    <row r="986" ht="25.15" customHeight="true" x14ac:dyDescent="0.2">
      <c r="C986" s="468"/>
      <c r="D986" s="468"/>
      <c r="E986" s="468"/>
      <c r="F986" s="468"/>
      <c r="G986" s="468"/>
      <c r="H986" s="468"/>
      <c r="I986" s="468"/>
      <c r="J986" s="468"/>
      <c r="K986" s="468"/>
      <c r="L986" s="468"/>
      <c r="M986" s="468"/>
      <c r="N986" s="468"/>
      <c r="O986" s="468"/>
      <c r="P986" s="468"/>
      <c r="Q986" s="468"/>
    </row>
    <row r="987" ht="25.15" customHeight="true" x14ac:dyDescent="0.2">
      <c r="C987" s="468"/>
      <c r="D987" s="468"/>
      <c r="E987" s="468"/>
      <c r="F987" s="468"/>
      <c r="G987" s="468"/>
      <c r="H987" s="468"/>
      <c r="I987" s="468"/>
      <c r="J987" s="468"/>
      <c r="K987" s="468"/>
      <c r="L987" s="468"/>
      <c r="M987" s="468"/>
      <c r="N987" s="468"/>
      <c r="O987" s="468"/>
      <c r="P987" s="468"/>
      <c r="Q987" s="468"/>
    </row>
    <row r="988" ht="25.15" customHeight="true" x14ac:dyDescent="0.2">
      <c r="C988" s="468"/>
      <c r="D988" s="468"/>
      <c r="E988" s="468"/>
      <c r="F988" s="468"/>
      <c r="G988" s="468"/>
      <c r="H988" s="468"/>
      <c r="I988" s="468"/>
      <c r="J988" s="468"/>
      <c r="K988" s="468"/>
      <c r="L988" s="468"/>
      <c r="M988" s="468"/>
      <c r="N988" s="468"/>
      <c r="O988" s="468"/>
      <c r="P988" s="468"/>
      <c r="Q988" s="468"/>
    </row>
    <row r="989" ht="25.15" customHeight="true" x14ac:dyDescent="0.2">
      <c r="C989" s="468"/>
      <c r="D989" s="468"/>
      <c r="E989" s="468"/>
      <c r="F989" s="468"/>
      <c r="G989" s="468"/>
      <c r="H989" s="468"/>
      <c r="I989" s="468"/>
      <c r="J989" s="468"/>
      <c r="K989" s="468"/>
      <c r="L989" s="468"/>
      <c r="M989" s="468"/>
      <c r="N989" s="468"/>
      <c r="O989" s="468"/>
      <c r="P989" s="468"/>
      <c r="Q989" s="468"/>
    </row>
    <row r="990" ht="25.15" customHeight="true" x14ac:dyDescent="0.2">
      <c r="C990" s="468"/>
      <c r="D990" s="468"/>
      <c r="E990" s="468"/>
      <c r="F990" s="468"/>
      <c r="G990" s="468"/>
      <c r="H990" s="468"/>
      <c r="I990" s="468"/>
      <c r="J990" s="468"/>
      <c r="K990" s="468"/>
      <c r="L990" s="468"/>
      <c r="M990" s="468"/>
      <c r="N990" s="468"/>
      <c r="O990" s="468"/>
      <c r="P990" s="468"/>
      <c r="Q990" s="468"/>
    </row>
    <row r="991" ht="25.15" customHeight="true" x14ac:dyDescent="0.2">
      <c r="C991" s="468"/>
      <c r="D991" s="468"/>
      <c r="E991" s="468"/>
      <c r="F991" s="468"/>
      <c r="G991" s="468"/>
      <c r="H991" s="468"/>
      <c r="I991" s="468"/>
      <c r="J991" s="468"/>
      <c r="K991" s="468"/>
      <c r="L991" s="468"/>
      <c r="M991" s="468"/>
      <c r="N991" s="468"/>
      <c r="O991" s="468"/>
      <c r="P991" s="468"/>
      <c r="Q991" s="468"/>
    </row>
    <row r="992" ht="25.15" customHeight="true" x14ac:dyDescent="0.2">
      <c r="C992" s="468"/>
      <c r="D992" s="468"/>
      <c r="E992" s="468"/>
      <c r="F992" s="468"/>
      <c r="G992" s="468"/>
      <c r="H992" s="468"/>
      <c r="I992" s="468"/>
      <c r="J992" s="468"/>
      <c r="K992" s="468"/>
      <c r="L992" s="468"/>
      <c r="M992" s="468"/>
      <c r="N992" s="468"/>
      <c r="O992" s="468"/>
      <c r="P992" s="468"/>
      <c r="Q992" s="468"/>
    </row>
    <row r="993" ht="25.15" customHeight="true" x14ac:dyDescent="0.2">
      <c r="C993" s="468"/>
      <c r="D993" s="468"/>
      <c r="E993" s="468"/>
      <c r="F993" s="468"/>
      <c r="G993" s="468"/>
      <c r="H993" s="468"/>
      <c r="I993" s="468"/>
      <c r="J993" s="468"/>
      <c r="K993" s="468"/>
      <c r="L993" s="468"/>
      <c r="M993" s="468"/>
      <c r="N993" s="468"/>
      <c r="O993" s="468"/>
      <c r="P993" s="468"/>
      <c r="Q993" s="468"/>
    </row>
    <row r="994" ht="25.15" customHeight="true" x14ac:dyDescent="0.2">
      <c r="C994" s="468"/>
      <c r="D994" s="468"/>
      <c r="E994" s="468"/>
      <c r="F994" s="468"/>
      <c r="G994" s="468"/>
      <c r="H994" s="468"/>
      <c r="I994" s="468"/>
      <c r="J994" s="468"/>
      <c r="K994" s="468"/>
      <c r="L994" s="468"/>
      <c r="M994" s="468"/>
      <c r="N994" s="468"/>
      <c r="O994" s="468"/>
      <c r="P994" s="468"/>
      <c r="Q994" s="468"/>
    </row>
    <row r="995" ht="25.15" customHeight="true" x14ac:dyDescent="0.2">
      <c r="C995" s="468"/>
      <c r="D995" s="468"/>
      <c r="E995" s="468"/>
      <c r="F995" s="468"/>
      <c r="G995" s="468"/>
      <c r="H995" s="468"/>
      <c r="I995" s="468"/>
      <c r="J995" s="468"/>
      <c r="K995" s="468"/>
      <c r="L995" s="468"/>
      <c r="M995" s="468"/>
      <c r="N995" s="468"/>
      <c r="O995" s="468"/>
      <c r="P995" s="468"/>
      <c r="Q995" s="468"/>
    </row>
    <row r="996" ht="25.15" customHeight="true" x14ac:dyDescent="0.2">
      <c r="C996" s="468"/>
      <c r="D996" s="468"/>
      <c r="E996" s="468"/>
      <c r="F996" s="468"/>
      <c r="G996" s="468"/>
      <c r="H996" s="468"/>
      <c r="I996" s="468"/>
      <c r="J996" s="468"/>
      <c r="K996" s="468"/>
      <c r="L996" s="468"/>
      <c r="M996" s="468"/>
      <c r="N996" s="468"/>
      <c r="O996" s="468"/>
      <c r="P996" s="468"/>
      <c r="Q996" s="468"/>
    </row>
    <row r="997" ht="25.15" customHeight="true" x14ac:dyDescent="0.2">
      <c r="C997" s="468"/>
      <c r="D997" s="468"/>
      <c r="E997" s="468"/>
      <c r="F997" s="468"/>
      <c r="G997" s="468"/>
      <c r="H997" s="468"/>
      <c r="I997" s="468"/>
      <c r="J997" s="468"/>
      <c r="K997" s="468"/>
      <c r="L997" s="468"/>
      <c r="M997" s="468"/>
      <c r="N997" s="468"/>
      <c r="O997" s="468"/>
      <c r="P997" s="468"/>
      <c r="Q997" s="468"/>
    </row>
    <row r="998" ht="25.15" customHeight="true" x14ac:dyDescent="0.2">
      <c r="C998" s="468"/>
      <c r="D998" s="468"/>
      <c r="E998" s="468"/>
      <c r="F998" s="468"/>
      <c r="G998" s="468"/>
      <c r="H998" s="468"/>
      <c r="I998" s="468"/>
      <c r="J998" s="468"/>
      <c r="K998" s="468"/>
      <c r="L998" s="468"/>
      <c r="M998" s="468"/>
      <c r="N998" s="468"/>
      <c r="O998" s="468"/>
      <c r="P998" s="468"/>
      <c r="Q998" s="468"/>
    </row>
    <row r="999" ht="25.15" customHeight="true" x14ac:dyDescent="0.2">
      <c r="C999" s="468"/>
      <c r="D999" s="468"/>
      <c r="E999" s="468"/>
      <c r="F999" s="468"/>
      <c r="G999" s="468"/>
      <c r="H999" s="468"/>
      <c r="I999" s="468"/>
      <c r="J999" s="468"/>
      <c r="K999" s="468"/>
      <c r="L999" s="468"/>
      <c r="M999" s="468"/>
      <c r="N999" s="468"/>
      <c r="O999" s="468"/>
      <c r="P999" s="468"/>
      <c r="Q999" s="468"/>
    </row>
    <row r="1000" ht="25.15" customHeight="true" x14ac:dyDescent="0.2">
      <c r="C1000" s="468"/>
      <c r="D1000" s="468"/>
      <c r="E1000" s="468"/>
      <c r="F1000" s="468"/>
      <c r="G1000" s="468"/>
      <c r="H1000" s="468"/>
      <c r="I1000" s="468"/>
      <c r="J1000" s="468"/>
      <c r="K1000" s="468"/>
      <c r="L1000" s="468"/>
      <c r="M1000" s="468"/>
      <c r="N1000" s="468"/>
      <c r="O1000" s="468"/>
      <c r="P1000" s="468"/>
      <c r="Q1000" s="468"/>
    </row>
    <row r="1001" ht="25.15" customHeight="true" x14ac:dyDescent="0.2">
      <c r="C1001" s="468"/>
      <c r="D1001" s="468"/>
      <c r="E1001" s="468"/>
      <c r="F1001" s="468"/>
      <c r="G1001" s="468"/>
      <c r="H1001" s="468"/>
      <c r="I1001" s="468"/>
      <c r="J1001" s="468"/>
      <c r="K1001" s="468"/>
      <c r="L1001" s="468"/>
      <c r="M1001" s="468"/>
      <c r="N1001" s="468"/>
      <c r="O1001" s="468"/>
      <c r="P1001" s="468"/>
      <c r="Q1001" s="468"/>
    </row>
    <row r="1002" ht="25.15" customHeight="true" x14ac:dyDescent="0.2">
      <c r="C1002" s="468"/>
      <c r="D1002" s="468"/>
      <c r="E1002" s="468"/>
      <c r="F1002" s="468"/>
      <c r="G1002" s="468"/>
      <c r="H1002" s="468"/>
      <c r="I1002" s="468"/>
      <c r="J1002" s="468"/>
      <c r="K1002" s="468"/>
      <c r="L1002" s="468"/>
      <c r="M1002" s="468"/>
      <c r="N1002" s="468"/>
      <c r="O1002" s="468"/>
      <c r="P1002" s="468"/>
      <c r="Q1002" s="468"/>
    </row>
    <row r="1003" ht="25.15" customHeight="true" x14ac:dyDescent="0.2">
      <c r="C1003" s="468"/>
      <c r="D1003" s="468"/>
      <c r="E1003" s="468"/>
      <c r="F1003" s="468"/>
      <c r="G1003" s="468"/>
      <c r="H1003" s="468"/>
      <c r="I1003" s="468"/>
      <c r="J1003" s="468"/>
      <c r="K1003" s="468"/>
      <c r="L1003" s="468"/>
      <c r="M1003" s="468"/>
      <c r="N1003" s="468"/>
      <c r="O1003" s="468"/>
      <c r="P1003" s="468"/>
      <c r="Q1003" s="468"/>
    </row>
    <row r="1004" ht="25.15" customHeight="true" x14ac:dyDescent="0.2">
      <c r="C1004" s="468"/>
      <c r="D1004" s="468"/>
      <c r="E1004" s="468"/>
      <c r="F1004" s="468"/>
      <c r="G1004" s="468"/>
      <c r="H1004" s="468"/>
      <c r="I1004" s="468"/>
      <c r="J1004" s="468"/>
      <c r="K1004" s="468"/>
      <c r="L1004" s="468"/>
      <c r="M1004" s="468"/>
      <c r="N1004" s="468"/>
      <c r="O1004" s="468"/>
      <c r="P1004" s="468"/>
      <c r="Q1004" s="468"/>
    </row>
    <row r="1005" ht="25.15" customHeight="true" x14ac:dyDescent="0.2">
      <c r="C1005" s="468"/>
      <c r="D1005" s="468"/>
      <c r="E1005" s="468"/>
      <c r="F1005" s="468"/>
      <c r="G1005" s="468"/>
      <c r="H1005" s="468"/>
      <c r="I1005" s="468"/>
      <c r="J1005" s="468"/>
      <c r="K1005" s="468"/>
      <c r="L1005" s="468"/>
      <c r="M1005" s="468"/>
      <c r="N1005" s="468"/>
      <c r="O1005" s="468"/>
      <c r="P1005" s="468"/>
      <c r="Q1005" s="468"/>
    </row>
    <row r="1006" ht="25.15" customHeight="true" x14ac:dyDescent="0.2">
      <c r="C1006" s="468"/>
      <c r="D1006" s="468"/>
      <c r="E1006" s="468"/>
      <c r="F1006" s="468"/>
      <c r="G1006" s="468"/>
      <c r="H1006" s="468"/>
      <c r="I1006" s="468"/>
      <c r="J1006" s="468"/>
      <c r="K1006" s="468"/>
      <c r="L1006" s="468"/>
      <c r="M1006" s="468"/>
      <c r="N1006" s="468"/>
      <c r="O1006" s="468"/>
      <c r="P1006" s="468"/>
      <c r="Q1006" s="468"/>
    </row>
    <row r="1007" ht="25.15" customHeight="true" x14ac:dyDescent="0.2">
      <c r="C1007" s="468"/>
      <c r="D1007" s="468"/>
      <c r="E1007" s="468"/>
      <c r="F1007" s="468"/>
      <c r="G1007" s="468"/>
      <c r="H1007" s="468"/>
      <c r="I1007" s="468"/>
      <c r="J1007" s="468"/>
      <c r="K1007" s="468"/>
      <c r="L1007" s="468"/>
      <c r="M1007" s="468"/>
      <c r="N1007" s="468"/>
      <c r="O1007" s="468"/>
      <c r="P1007" s="468"/>
      <c r="Q1007" s="468"/>
    </row>
    <row r="1008" ht="25.15" customHeight="true" x14ac:dyDescent="0.2">
      <c r="C1008" s="468"/>
      <c r="D1008" s="468"/>
      <c r="E1008" s="468"/>
      <c r="F1008" s="468"/>
      <c r="G1008" s="468"/>
      <c r="H1008" s="468"/>
      <c r="I1008" s="468"/>
      <c r="J1008" s="468"/>
      <c r="K1008" s="468"/>
      <c r="L1008" s="468"/>
      <c r="M1008" s="468"/>
      <c r="N1008" s="468"/>
      <c r="O1008" s="468"/>
      <c r="P1008" s="468"/>
      <c r="Q1008" s="468"/>
    </row>
    <row r="1009" ht="25.15" customHeight="true" x14ac:dyDescent="0.2">
      <c r="C1009" s="468"/>
      <c r="D1009" s="468"/>
      <c r="E1009" s="468"/>
      <c r="F1009" s="468"/>
      <c r="G1009" s="468"/>
      <c r="H1009" s="468"/>
      <c r="I1009" s="468"/>
      <c r="J1009" s="468"/>
      <c r="K1009" s="468"/>
      <c r="L1009" s="468"/>
      <c r="M1009" s="468"/>
      <c r="N1009" s="468"/>
      <c r="O1009" s="468"/>
      <c r="P1009" s="468"/>
      <c r="Q1009" s="468"/>
    </row>
    <row r="1010" ht="25.15" customHeight="true" x14ac:dyDescent="0.2">
      <c r="C1010" s="468"/>
      <c r="D1010" s="468"/>
      <c r="E1010" s="468"/>
      <c r="F1010" s="468"/>
      <c r="G1010" s="468"/>
      <c r="H1010" s="468"/>
      <c r="I1010" s="468"/>
      <c r="J1010" s="468"/>
      <c r="K1010" s="468"/>
      <c r="L1010" s="468"/>
      <c r="M1010" s="468"/>
      <c r="N1010" s="468"/>
      <c r="O1010" s="468"/>
      <c r="P1010" s="468"/>
      <c r="Q1010" s="468"/>
    </row>
    <row r="1011" ht="25.15" customHeight="true" x14ac:dyDescent="0.2">
      <c r="C1011" s="468"/>
      <c r="D1011" s="468"/>
      <c r="E1011" s="468"/>
      <c r="F1011" s="468"/>
      <c r="G1011" s="468"/>
      <c r="H1011" s="468"/>
      <c r="I1011" s="468"/>
      <c r="J1011" s="468"/>
      <c r="K1011" s="468"/>
      <c r="L1011" s="468"/>
      <c r="M1011" s="468"/>
      <c r="N1011" s="468"/>
      <c r="O1011" s="468"/>
      <c r="P1011" s="468"/>
      <c r="Q1011" s="468"/>
    </row>
    <row r="1012" ht="25.15" customHeight="true" x14ac:dyDescent="0.2">
      <c r="C1012" s="468"/>
      <c r="D1012" s="468"/>
      <c r="E1012" s="468"/>
      <c r="F1012" s="468"/>
      <c r="G1012" s="468"/>
      <c r="H1012" s="468"/>
      <c r="I1012" s="468"/>
      <c r="J1012" s="468"/>
      <c r="K1012" s="468"/>
      <c r="L1012" s="468"/>
      <c r="M1012" s="468"/>
      <c r="N1012" s="468"/>
      <c r="O1012" s="468"/>
      <c r="P1012" s="468"/>
      <c r="Q1012" s="468"/>
    </row>
    <row r="1013" ht="25.15" customHeight="true" x14ac:dyDescent="0.2">
      <c r="C1013" s="468"/>
      <c r="D1013" s="468"/>
      <c r="E1013" s="468"/>
      <c r="F1013" s="468"/>
      <c r="G1013" s="468"/>
      <c r="H1013" s="468"/>
      <c r="I1013" s="468"/>
      <c r="J1013" s="468"/>
      <c r="K1013" s="468"/>
      <c r="L1013" s="468"/>
      <c r="M1013" s="468"/>
      <c r="N1013" s="468"/>
      <c r="O1013" s="468"/>
      <c r="P1013" s="468"/>
      <c r="Q1013" s="468"/>
    </row>
    <row r="1014" ht="25.15" customHeight="true" x14ac:dyDescent="0.2">
      <c r="C1014" s="468"/>
      <c r="D1014" s="468"/>
      <c r="E1014" s="468"/>
      <c r="F1014" s="468"/>
      <c r="G1014" s="468"/>
      <c r="H1014" s="468"/>
      <c r="I1014" s="468"/>
      <c r="J1014" s="468"/>
      <c r="K1014" s="468"/>
      <c r="L1014" s="468"/>
      <c r="M1014" s="468"/>
      <c r="N1014" s="468"/>
      <c r="O1014" s="468"/>
      <c r="P1014" s="468"/>
      <c r="Q1014" s="468"/>
    </row>
    <row r="1015" ht="25.15" customHeight="true" x14ac:dyDescent="0.2">
      <c r="C1015" s="468"/>
      <c r="D1015" s="468"/>
      <c r="E1015" s="468"/>
      <c r="F1015" s="468"/>
      <c r="G1015" s="468"/>
      <c r="H1015" s="468"/>
      <c r="I1015" s="468"/>
      <c r="J1015" s="468"/>
      <c r="K1015" s="468"/>
      <c r="L1015" s="468"/>
      <c r="M1015" s="468"/>
      <c r="N1015" s="468"/>
      <c r="O1015" s="468"/>
      <c r="P1015" s="468"/>
      <c r="Q1015" s="468"/>
    </row>
    <row r="1016" ht="25.15" customHeight="true" x14ac:dyDescent="0.2">
      <c r="C1016" s="468"/>
      <c r="D1016" s="468"/>
      <c r="E1016" s="468"/>
      <c r="F1016" s="468"/>
      <c r="G1016" s="468"/>
      <c r="H1016" s="468"/>
      <c r="I1016" s="468"/>
      <c r="J1016" s="468"/>
      <c r="K1016" s="468"/>
      <c r="L1016" s="468"/>
      <c r="M1016" s="468"/>
      <c r="N1016" s="468"/>
      <c r="O1016" s="468"/>
      <c r="P1016" s="468"/>
      <c r="Q1016" s="468"/>
    </row>
    <row r="1017" ht="25.15" customHeight="true" x14ac:dyDescent="0.2">
      <c r="C1017" s="468"/>
      <c r="D1017" s="468"/>
      <c r="E1017" s="468"/>
      <c r="F1017" s="468"/>
      <c r="G1017" s="468"/>
      <c r="H1017" s="468"/>
      <c r="I1017" s="468"/>
      <c r="J1017" s="468"/>
      <c r="K1017" s="468"/>
      <c r="L1017" s="468"/>
      <c r="M1017" s="468"/>
      <c r="N1017" s="468"/>
      <c r="O1017" s="468"/>
      <c r="P1017" s="468"/>
      <c r="Q1017" s="468"/>
    </row>
    <row r="1018" ht="25.15" customHeight="true" x14ac:dyDescent="0.2">
      <c r="C1018" s="468"/>
      <c r="D1018" s="468"/>
      <c r="E1018" s="468"/>
      <c r="F1018" s="468"/>
      <c r="G1018" s="468"/>
      <c r="H1018" s="468"/>
      <c r="I1018" s="468"/>
      <c r="J1018" s="468"/>
      <c r="K1018" s="468"/>
      <c r="L1018" s="468"/>
      <c r="M1018" s="468"/>
      <c r="N1018" s="468"/>
      <c r="O1018" s="468"/>
      <c r="P1018" s="468"/>
      <c r="Q1018" s="468"/>
    </row>
    <row r="1019" ht="25.15" customHeight="true" x14ac:dyDescent="0.2">
      <c r="C1019" s="468"/>
      <c r="D1019" s="468"/>
      <c r="E1019" s="468"/>
      <c r="F1019" s="468"/>
      <c r="G1019" s="468"/>
      <c r="H1019" s="468"/>
      <c r="I1019" s="468"/>
      <c r="J1019" s="468"/>
      <c r="K1019" s="468"/>
      <c r="L1019" s="468"/>
      <c r="M1019" s="468"/>
      <c r="N1019" s="468"/>
      <c r="O1019" s="468"/>
      <c r="P1019" s="468"/>
      <c r="Q1019" s="468"/>
    </row>
    <row r="1020" ht="25.15" customHeight="true" x14ac:dyDescent="0.2">
      <c r="C1020" s="468"/>
      <c r="D1020" s="468"/>
      <c r="E1020" s="468"/>
      <c r="F1020" s="468"/>
      <c r="G1020" s="468"/>
      <c r="H1020" s="468"/>
      <c r="I1020" s="468"/>
      <c r="J1020" s="468"/>
      <c r="K1020" s="468"/>
      <c r="L1020" s="468"/>
      <c r="M1020" s="468"/>
      <c r="N1020" s="468"/>
      <c r="O1020" s="468"/>
      <c r="P1020" s="468"/>
      <c r="Q1020" s="468"/>
    </row>
    <row r="1021" ht="25.15" customHeight="true" x14ac:dyDescent="0.2">
      <c r="C1021" s="468"/>
      <c r="D1021" s="468"/>
      <c r="E1021" s="468"/>
      <c r="F1021" s="468"/>
      <c r="G1021" s="468"/>
      <c r="H1021" s="468"/>
      <c r="I1021" s="468"/>
      <c r="J1021" s="468"/>
      <c r="K1021" s="468"/>
      <c r="L1021" s="468"/>
      <c r="M1021" s="468"/>
      <c r="N1021" s="468"/>
      <c r="O1021" s="468"/>
      <c r="P1021" s="468"/>
      <c r="Q1021" s="468"/>
    </row>
    <row r="1022" ht="25.15" customHeight="true" x14ac:dyDescent="0.2">
      <c r="C1022" s="468"/>
      <c r="D1022" s="468"/>
      <c r="E1022" s="468"/>
      <c r="F1022" s="468"/>
      <c r="G1022" s="468"/>
      <c r="H1022" s="468"/>
      <c r="I1022" s="468"/>
      <c r="J1022" s="468"/>
      <c r="K1022" s="468"/>
      <c r="L1022" s="468"/>
      <c r="M1022" s="468"/>
      <c r="N1022" s="468"/>
      <c r="O1022" s="468"/>
      <c r="P1022" s="468"/>
      <c r="Q1022" s="468"/>
    </row>
    <row r="1023" ht="25.15" customHeight="true" x14ac:dyDescent="0.2">
      <c r="C1023" s="468"/>
      <c r="D1023" s="468"/>
      <c r="E1023" s="468"/>
      <c r="F1023" s="468"/>
      <c r="G1023" s="468"/>
      <c r="H1023" s="468"/>
      <c r="I1023" s="468"/>
      <c r="J1023" s="468"/>
      <c r="K1023" s="468"/>
      <c r="L1023" s="468"/>
      <c r="M1023" s="468"/>
      <c r="N1023" s="468"/>
      <c r="O1023" s="468"/>
      <c r="P1023" s="468"/>
      <c r="Q1023" s="468"/>
    </row>
    <row r="1024" ht="25.15" customHeight="true" x14ac:dyDescent="0.2">
      <c r="C1024" s="468"/>
      <c r="D1024" s="468"/>
      <c r="E1024" s="468"/>
      <c r="F1024" s="468"/>
      <c r="G1024" s="468"/>
      <c r="H1024" s="468"/>
      <c r="I1024" s="468"/>
      <c r="J1024" s="468"/>
      <c r="K1024" s="468"/>
      <c r="L1024" s="468"/>
      <c r="M1024" s="468"/>
      <c r="N1024" s="468"/>
      <c r="O1024" s="468"/>
      <c r="P1024" s="468"/>
      <c r="Q1024" s="468"/>
    </row>
    <row r="1025" s="387" customFormat="true" ht="21" customHeight="true" x14ac:dyDescent="0.2">
      <c r="A1025" s="2384" t="s">
        <v>307</v>
      </c>
      <c r="B1025" s="2385"/>
      <c r="C1025" s="2386"/>
      <c r="AA1025" s="584"/>
      <c r="AB1025" s="584"/>
      <c r="AC1025" s="584"/>
      <c r="AD1025" s="584"/>
      <c r="AE1025" s="584"/>
      <c r="AF1025" s="584"/>
      <c r="AG1025" s="584"/>
      <c r="AH1025" s="584"/>
      <c r="AI1025" s="584"/>
      <c r="AJ1025" s="584"/>
      <c r="AK1025" s="584"/>
      <c r="AL1025" s="584"/>
      <c r="AM1025" s="584"/>
      <c r="AN1025" s="584"/>
      <c r="AO1025" s="584"/>
      <c r="AP1025" s="584"/>
      <c r="AQ1025" s="584"/>
      <c r="AR1025" s="584"/>
      <c r="AS1025" s="584"/>
      <c r="AT1025" s="584"/>
      <c r="AU1025" s="584"/>
      <c r="AV1025" s="584"/>
      <c r="AW1025" s="584"/>
      <c r="AX1025" s="584"/>
      <c r="AY1025" s="584"/>
      <c r="AZ1025" s="584"/>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87" customFormat="true" ht="15.95" customHeight="true" x14ac:dyDescent="0.2">
      <c r="A1026" s="2387" t="s">
        <v>177</v>
      </c>
      <c r="B1026" s="2388"/>
      <c r="C1026" s="414" t="s">
        <v>178</v>
      </c>
      <c r="AA1026" s="584"/>
      <c r="AB1026" s="584"/>
      <c r="AC1026" s="584"/>
      <c r="AD1026" s="584"/>
      <c r="AE1026" s="584"/>
      <c r="AF1026" s="584"/>
      <c r="AG1026" s="584"/>
      <c r="AH1026" s="584"/>
      <c r="AI1026" s="584"/>
      <c r="AJ1026" s="584"/>
      <c r="AK1026" s="584"/>
      <c r="AL1026" s="584"/>
      <c r="AM1026" s="584"/>
      <c r="AN1026" s="584"/>
      <c r="AO1026" s="584"/>
      <c r="AP1026" s="584"/>
      <c r="AQ1026" s="584"/>
      <c r="AR1026" s="584"/>
      <c r="AS1026" s="584"/>
      <c r="AT1026" s="584"/>
      <c r="AU1026" s="584"/>
      <c r="AV1026" s="584"/>
      <c r="AW1026" s="584"/>
      <c r="AX1026" s="584"/>
      <c r="AY1026" s="584"/>
      <c r="AZ1026" s="584"/>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87" customFormat="true" ht="17.1" hidden="true" customHeight="true" x14ac:dyDescent="0.2">
      <c r="A1027" s="415" t="s">
        <v>179</v>
      </c>
      <c r="B1027" s="416" t="s">
        <v>308</v>
      </c>
      <c r="C1027" s="417">
        <v>4117</v>
      </c>
      <c r="AA1027" s="584"/>
      <c r="AB1027" s="584"/>
      <c r="AC1027" s="584"/>
      <c r="AD1027" s="584"/>
      <c r="AE1027" s="584"/>
      <c r="AF1027" s="584"/>
      <c r="AG1027" s="584"/>
      <c r="AH1027" s="584"/>
      <c r="AI1027" s="584"/>
      <c r="AJ1027" s="584"/>
      <c r="AK1027" s="584"/>
      <c r="AL1027" s="584"/>
      <c r="AM1027" s="584"/>
      <c r="AN1027" s="584"/>
      <c r="AO1027" s="584"/>
      <c r="AP1027" s="584"/>
      <c r="AQ1027" s="584"/>
      <c r="AR1027" s="584"/>
      <c r="AS1027" s="584"/>
      <c r="AT1027" s="584"/>
      <c r="AU1027" s="584"/>
      <c r="AV1027" s="584"/>
      <c r="AW1027" s="584"/>
      <c r="AX1027" s="584"/>
      <c r="AY1027" s="584"/>
      <c r="AZ1027" s="584"/>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87" customFormat="true" ht="17.1" hidden="true" customHeight="true" x14ac:dyDescent="0.2">
      <c r="A1028" s="418" t="s">
        <v>181</v>
      </c>
      <c r="B1028" s="419" t="s">
        <v>309</v>
      </c>
      <c r="C1028" s="420">
        <v>4117</v>
      </c>
      <c r="AA1028" s="584"/>
      <c r="AB1028" s="584"/>
      <c r="AC1028" s="584"/>
      <c r="AD1028" s="584"/>
      <c r="AE1028" s="584"/>
      <c r="AF1028" s="584"/>
      <c r="AG1028" s="584"/>
      <c r="AH1028" s="584"/>
      <c r="AI1028" s="584"/>
      <c r="AJ1028" s="584"/>
      <c r="AK1028" s="584"/>
      <c r="AL1028" s="584"/>
      <c r="AM1028" s="584"/>
      <c r="AN1028" s="584"/>
      <c r="AO1028" s="584"/>
      <c r="AP1028" s="584"/>
      <c r="AQ1028" s="584"/>
      <c r="AR1028" s="584"/>
      <c r="AS1028" s="584"/>
      <c r="AT1028" s="584"/>
      <c r="AU1028" s="584"/>
      <c r="AV1028" s="584"/>
      <c r="AW1028" s="584"/>
      <c r="AX1028" s="584"/>
      <c r="AY1028" s="584"/>
      <c r="AZ1028" s="584"/>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87" customFormat="true" ht="17.1" hidden="true" customHeight="true" x14ac:dyDescent="0.2">
      <c r="A1029" s="418" t="s">
        <v>182</v>
      </c>
      <c r="B1029" s="419" t="s">
        <v>310</v>
      </c>
      <c r="C1029" s="420">
        <v>4117</v>
      </c>
      <c r="AA1029" s="584"/>
      <c r="AB1029" s="584"/>
      <c r="AC1029" s="584"/>
      <c r="AD1029" s="584"/>
      <c r="AE1029" s="584"/>
      <c r="AF1029" s="584"/>
      <c r="AG1029" s="584"/>
      <c r="AH1029" s="584"/>
      <c r="AI1029" s="584"/>
      <c r="AJ1029" s="584"/>
      <c r="AK1029" s="584"/>
      <c r="AL1029" s="584"/>
      <c r="AM1029" s="584"/>
      <c r="AN1029" s="584"/>
      <c r="AO1029" s="584"/>
      <c r="AP1029" s="584"/>
      <c r="AQ1029" s="584"/>
      <c r="AR1029" s="584"/>
      <c r="AS1029" s="584"/>
      <c r="AT1029" s="584"/>
      <c r="AU1029" s="584"/>
      <c r="AV1029" s="584"/>
      <c r="AW1029" s="584"/>
      <c r="AX1029" s="584"/>
      <c r="AY1029" s="584"/>
      <c r="AZ1029" s="584"/>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87" customFormat="true" ht="17.1" hidden="true" customHeight="true" x14ac:dyDescent="0.2">
      <c r="A1030" s="418" t="s">
        <v>183</v>
      </c>
      <c r="B1030" s="419" t="s">
        <v>311</v>
      </c>
      <c r="C1030" s="420">
        <v>4117</v>
      </c>
      <c r="AA1030" s="584"/>
      <c r="AB1030" s="584"/>
      <c r="AC1030" s="584"/>
      <c r="AD1030" s="584"/>
      <c r="AE1030" s="584"/>
      <c r="AF1030" s="584"/>
      <c r="AG1030" s="584"/>
      <c r="AH1030" s="584"/>
      <c r="AI1030" s="584"/>
      <c r="AJ1030" s="584"/>
      <c r="AK1030" s="584"/>
      <c r="AL1030" s="584"/>
      <c r="AM1030" s="584"/>
      <c r="AN1030" s="584"/>
      <c r="AO1030" s="584"/>
      <c r="AP1030" s="584"/>
      <c r="AQ1030" s="584"/>
      <c r="AR1030" s="584"/>
      <c r="AS1030" s="584"/>
      <c r="AT1030" s="584"/>
      <c r="AU1030" s="584"/>
      <c r="AV1030" s="584"/>
      <c r="AW1030" s="584"/>
      <c r="AX1030" s="584"/>
      <c r="AY1030" s="584"/>
      <c r="AZ1030" s="584"/>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87" customFormat="true" ht="17.1" customHeight="true" x14ac:dyDescent="0.2">
      <c r="A1031" s="2389" t="s">
        <v>184</v>
      </c>
      <c r="B1031" s="419" t="s">
        <v>185</v>
      </c>
      <c r="C1031" s="420">
        <v>2864</v>
      </c>
      <c r="AA1031" s="584"/>
      <c r="AB1031" s="584"/>
      <c r="AC1031" s="584"/>
      <c r="AD1031" s="584"/>
      <c r="AE1031" s="584"/>
      <c r="AF1031" s="584"/>
      <c r="AG1031" s="584"/>
      <c r="AH1031" s="584"/>
      <c r="AI1031" s="584"/>
      <c r="AJ1031" s="584"/>
      <c r="AK1031" s="584"/>
      <c r="AL1031" s="584"/>
      <c r="AM1031" s="584"/>
      <c r="AN1031" s="584"/>
      <c r="AO1031" s="584"/>
      <c r="AP1031" s="584"/>
      <c r="AQ1031" s="584"/>
      <c r="AR1031" s="584"/>
      <c r="AS1031" s="584"/>
      <c r="AT1031" s="584"/>
      <c r="AU1031" s="584"/>
      <c r="AV1031" s="584"/>
      <c r="AW1031" s="584"/>
      <c r="AX1031" s="584"/>
      <c r="AY1031" s="584"/>
      <c r="AZ1031" s="584"/>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87" customFormat="true" ht="17.1" customHeight="true" x14ac:dyDescent="0.2">
      <c r="A1032" s="2389"/>
      <c r="B1032" s="419" t="s">
        <v>186</v>
      </c>
      <c r="C1032" s="420">
        <v>822</v>
      </c>
      <c r="AA1032" s="584"/>
      <c r="AB1032" s="584"/>
      <c r="AC1032" s="584"/>
      <c r="AD1032" s="584"/>
      <c r="AE1032" s="584"/>
      <c r="AF1032" s="584"/>
      <c r="AG1032" s="584"/>
      <c r="AH1032" s="584"/>
      <c r="AI1032" s="584"/>
      <c r="AJ1032" s="584"/>
      <c r="AK1032" s="584"/>
      <c r="AL1032" s="584"/>
      <c r="AM1032" s="584"/>
      <c r="AN1032" s="584"/>
      <c r="AO1032" s="584"/>
      <c r="AP1032" s="584"/>
      <c r="AQ1032" s="584"/>
      <c r="AR1032" s="584"/>
      <c r="AS1032" s="584"/>
      <c r="AT1032" s="584"/>
      <c r="AU1032" s="584"/>
      <c r="AV1032" s="584"/>
      <c r="AW1032" s="584"/>
      <c r="AX1032" s="584"/>
      <c r="AY1032" s="584"/>
      <c r="AZ1032" s="584"/>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87" customFormat="true" ht="17.1" customHeight="true" x14ac:dyDescent="0.2">
      <c r="A1033" s="2390"/>
      <c r="B1033" s="421" t="s">
        <v>165</v>
      </c>
      <c r="C1033" s="422">
        <v>431</v>
      </c>
      <c r="AA1033" s="584"/>
      <c r="AB1033" s="584"/>
      <c r="AC1033" s="584"/>
      <c r="AD1033" s="584"/>
      <c r="AE1033" s="584"/>
      <c r="AF1033" s="584"/>
      <c r="AG1033" s="584"/>
      <c r="AH1033" s="584"/>
      <c r="AI1033" s="584"/>
      <c r="AJ1033" s="584"/>
      <c r="AK1033" s="584"/>
      <c r="AL1033" s="584"/>
      <c r="AM1033" s="584"/>
      <c r="AN1033" s="584"/>
      <c r="AO1033" s="584"/>
      <c r="AP1033" s="584"/>
      <c r="AQ1033" s="584"/>
      <c r="AR1033" s="584"/>
      <c r="AS1033" s="584"/>
      <c r="AT1033" s="584"/>
      <c r="AU1033" s="584"/>
      <c r="AV1033" s="584"/>
      <c r="AW1033" s="584"/>
      <c r="AX1033" s="584"/>
      <c r="AY1033" s="584"/>
      <c r="AZ1033" s="584"/>
      <c r="BA1033" s="406"/>
      <c r="BB1033" s="136"/>
      <c r="BC1033" s="406"/>
      <c r="BD1033" s="406"/>
      <c r="BE1033" s="406"/>
      <c r="BF1033" s="406"/>
      <c r="BG1033" s="406"/>
      <c r="BH1033" s="406"/>
      <c r="BI1033" s="406"/>
      <c r="BJ1033" s="406"/>
      <c r="BK1033" s="406"/>
      <c r="BL1033" s="406"/>
      <c r="BM1033" s="406"/>
      <c r="BN1033" s="406"/>
      <c r="BO1033" s="406"/>
      <c r="BP1033" s="406"/>
      <c r="BQ1033" s="406"/>
      <c r="BR1033" s="406"/>
      <c r="BS1033" s="406"/>
      <c r="BT1033" s="406"/>
      <c r="BU1033" s="406"/>
      <c r="BV1033" s="406"/>
      <c r="BW1033" s="406"/>
      <c r="BX1033" s="406"/>
      <c r="BY1033" s="40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87" customFormat="true" ht="12.95" customHeight="true" x14ac:dyDescent="0.2">
      <c r="A1034" s="2391" t="s">
        <v>312</v>
      </c>
      <c r="B1034" s="2392"/>
      <c r="C1034" s="2393"/>
      <c r="AA1034" s="584"/>
      <c r="AB1034" s="584"/>
      <c r="AC1034" s="584"/>
      <c r="AD1034" s="584"/>
      <c r="AE1034" s="584"/>
      <c r="AF1034" s="584"/>
      <c r="AG1034" s="584"/>
      <c r="AH1034" s="584"/>
      <c r="AI1034" s="584"/>
      <c r="AJ1034" s="584"/>
      <c r="AK1034" s="584"/>
      <c r="AL1034" s="584"/>
      <c r="AM1034" s="584"/>
      <c r="AN1034" s="584"/>
      <c r="AO1034" s="584"/>
      <c r="AP1034" s="584"/>
      <c r="AQ1034" s="584"/>
      <c r="AR1034" s="584"/>
      <c r="AS1034" s="584"/>
      <c r="AT1034" s="584"/>
      <c r="AU1034" s="584"/>
      <c r="AV1034" s="584"/>
      <c r="AW1034" s="584"/>
      <c r="AX1034" s="584"/>
      <c r="AY1034" s="584"/>
      <c r="AZ1034" s="584"/>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9"/>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382"/>
      <c r="BW1035" s="382"/>
      <c r="BX1035" s="382"/>
      <c r="BY1035" s="38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Awdal</v>
      </c>
      <c r="B1037" s="293" t="e">
        <f>BR122+BR123</f>
        <v>#VALUE!</v>
      </c>
    </row>
    <row r="1038" ht="15" customHeight="true" x14ac:dyDescent="0.2">
      <c r="A1038" s="293" t="str">
        <f>S15</f>
        <v>Banadir</v>
      </c>
      <c r="B1038" s="293" t="e">
        <f>BS122+BS123</f>
        <v>#VALUE!</v>
      </c>
    </row>
    <row r="1039" ht="15" customHeight="true" x14ac:dyDescent="0.2">
      <c r="A1039" s="293" t="str">
        <f>T15</f>
        <v>Bari</v>
      </c>
      <c r="B1039" s="293" t="e">
        <f>BT122+BT123</f>
        <v>#VALUE!</v>
      </c>
    </row>
    <row r="1040" ht="15" customHeight="true" x14ac:dyDescent="0.2">
      <c r="A1040" s="293" t="str">
        <f>U15</f>
        <v>Mudug</v>
      </c>
      <c r="B1040" s="293" t="e">
        <f>BU122+BU123</f>
        <v>#VALUE!</v>
      </c>
    </row>
    <row r="1041" ht="15" customHeight="true" x14ac:dyDescent="0.2">
      <c r="A1041" s="293" t="str">
        <f>V15</f>
        <v>Nugaal</v>
      </c>
      <c r="B1041" s="293" t="e">
        <f>BV122+BV123</f>
        <v>#VALUE!</v>
      </c>
    </row>
    <row r="1042" ht="15" customHeight="true" x14ac:dyDescent="0.2">
      <c r="A1042" s="293" t="str">
        <f>W15</f>
        <v>Sanaag</v>
      </c>
      <c r="B1042" s="293" t="e">
        <f>BW122+BW123</f>
        <v>#VALUE!</v>
      </c>
    </row>
    <row r="1043" ht="15" customHeight="true" x14ac:dyDescent="0.2">
      <c r="A1043" s="293" t="str">
        <f>X15</f>
        <v>Sool</v>
      </c>
      <c r="B1043" s="293" t="e">
        <f>BX122+XR123</f>
        <v>#VALUE!</v>
      </c>
    </row>
    <row r="1044" ht="15" customHeight="true" x14ac:dyDescent="0.2">
      <c r="A1044" s="293" t="str">
        <f>Y15</f>
        <v>Togdheer</v>
      </c>
      <c r="B1044" s="293" t="e">
        <f>BY122+BY123</f>
        <v>#VALUE!</v>
      </c>
    </row>
    <row r="1045" ht="15" customHeight="true" x14ac:dyDescent="0.2">
      <c r="A1045" s="293" t="str">
        <f>Z15</f>
        <v>Woqooyi Galbeed</v>
      </c>
      <c r="B1045" s="293" t="e">
        <f>BZ122+BZ123</f>
        <v>#VALUE!</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9</v>
      </c>
      <c r="B1072" s="238" t="s">
        <v>136</v>
      </c>
    </row>
    <row r="1100" s="600" customFormat="true" ht="17.1" customHeight="true" x14ac:dyDescent="0.2">
      <c r="A1100" s="615"/>
      <c r="B1100" s="604"/>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382"/>
      <c r="BW1100" s="382"/>
      <c r="BX1100" s="382"/>
      <c r="BY1100" s="38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00" customFormat="true" ht="17.1" customHeight="true" x14ac:dyDescent="0.2">
      <c r="A1101" s="616"/>
      <c r="B1101" s="605"/>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382"/>
      <c r="BW1101" s="382"/>
      <c r="BX1101" s="382"/>
      <c r="BY1101" s="38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c r="BV1102" s="382"/>
      <c r="BW1102" s="382"/>
      <c r="BX1102" s="382"/>
      <c r="BY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c r="BV1103" s="382"/>
      <c r="BW1103" s="382"/>
      <c r="BX1103" s="382"/>
      <c r="BY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c r="BV1104" s="382"/>
      <c r="BW1104" s="382"/>
      <c r="BX1104" s="382"/>
      <c r="BY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c r="BV1105" s="382"/>
      <c r="BW1105" s="382"/>
      <c r="BX1105" s="382"/>
      <c r="BY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c r="BV1106" s="382"/>
      <c r="BW1106" s="382"/>
      <c r="BX1106" s="382"/>
      <c r="BY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c r="BV1107" s="382"/>
      <c r="BW1107" s="382"/>
      <c r="BX1107" s="382"/>
      <c r="BY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c r="BV1108" s="382"/>
      <c r="BW1108" s="382"/>
      <c r="BX1108" s="382"/>
      <c r="BY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c r="BV1109" s="382"/>
      <c r="BW1109" s="382"/>
      <c r="BX1109" s="382"/>
      <c r="BY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c r="BV1110" s="382"/>
      <c r="BW1110" s="382"/>
      <c r="BX1110" s="382"/>
      <c r="BY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c r="BV1111" s="382"/>
      <c r="BW1111" s="382"/>
      <c r="BX1111" s="382"/>
      <c r="BY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c r="BV1112" s="382"/>
      <c r="BW1112" s="382"/>
      <c r="BX1112" s="382"/>
      <c r="BY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c r="BV1113" s="382"/>
      <c r="BW1113" s="382"/>
      <c r="BX1113" s="382"/>
      <c r="BY1113" s="382"/>
    </row>
    <row r="1114" s="600" customFormat="true" ht="17.1" customHeight="true" x14ac:dyDescent="0.2">
      <c r="A1114" s="616"/>
      <c r="B1114" s="605"/>
      <c r="C1114" s="606"/>
      <c r="D1114" s="607"/>
      <c r="E1114" s="607"/>
      <c r="F1114" s="607"/>
      <c r="G1114" s="608"/>
      <c r="H1114" s="607"/>
      <c r="I1114" s="607"/>
      <c r="J1114" s="607"/>
      <c r="K1114" s="607"/>
      <c r="L1114" s="608"/>
      <c r="M1114" s="607"/>
      <c r="N1114" s="607"/>
      <c r="O1114" s="607"/>
      <c r="P1114" s="607"/>
      <c r="Q1114" s="608"/>
      <c r="R1114" s="607"/>
      <c r="S1114" s="607"/>
      <c r="T1114" s="607"/>
      <c r="U1114" s="607"/>
      <c r="V1114" s="607"/>
      <c r="W1114" s="607"/>
      <c r="X1114" s="607"/>
      <c r="Y1114" s="607"/>
      <c r="Z1114" s="609"/>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382"/>
      <c r="BW1114" s="382"/>
      <c r="BX1114" s="382"/>
      <c r="BY1114" s="38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00" customFormat="true" ht="17.1" customHeight="true" x14ac:dyDescent="0.2">
      <c r="A1115" s="616"/>
      <c r="B1115" s="605"/>
      <c r="C1115" s="606"/>
      <c r="D1115" s="607"/>
      <c r="E1115" s="607"/>
      <c r="F1115" s="607"/>
      <c r="G1115" s="608"/>
      <c r="H1115" s="607"/>
      <c r="I1115" s="607"/>
      <c r="J1115" s="607"/>
      <c r="K1115" s="607"/>
      <c r="L1115" s="608"/>
      <c r="M1115" s="607"/>
      <c r="N1115" s="607"/>
      <c r="O1115" s="607"/>
      <c r="P1115" s="607"/>
      <c r="Q1115" s="608"/>
      <c r="R1115" s="607"/>
      <c r="S1115" s="607"/>
      <c r="T1115" s="607"/>
      <c r="U1115" s="607"/>
      <c r="V1115" s="607"/>
      <c r="W1115" s="607"/>
      <c r="X1115" s="607"/>
      <c r="Y1115" s="607"/>
      <c r="Z1115" s="609"/>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382"/>
      <c r="BW1115" s="382"/>
      <c r="BX1115" s="382"/>
      <c r="BY1115" s="38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00" customFormat="true" ht="17.1" customHeight="true" x14ac:dyDescent="0.2">
      <c r="A1116" s="616"/>
      <c r="B1116" s="605"/>
      <c r="C1116" s="606"/>
      <c r="D1116" s="607"/>
      <c r="E1116" s="607"/>
      <c r="F1116" s="607"/>
      <c r="G1116" s="608"/>
      <c r="H1116" s="607"/>
      <c r="I1116" s="607"/>
      <c r="J1116" s="607"/>
      <c r="K1116" s="607"/>
      <c r="L1116" s="608"/>
      <c r="M1116" s="607"/>
      <c r="N1116" s="607"/>
      <c r="O1116" s="607"/>
      <c r="P1116" s="607"/>
      <c r="Q1116" s="608"/>
      <c r="R1116" s="607"/>
      <c r="S1116" s="607"/>
      <c r="T1116" s="607"/>
      <c r="U1116" s="607"/>
      <c r="V1116" s="607"/>
      <c r="W1116" s="607"/>
      <c r="X1116" s="607"/>
      <c r="Y1116" s="607"/>
      <c r="Z1116" s="609"/>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382"/>
      <c r="BW1116" s="382"/>
      <c r="BX1116" s="382"/>
      <c r="BY1116" s="38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00" customFormat="true" ht="17.1" customHeight="true" x14ac:dyDescent="0.2">
      <c r="A1117" s="617"/>
      <c r="B1117" s="610"/>
      <c r="C1117" s="611"/>
      <c r="D1117" s="612"/>
      <c r="E1117" s="612"/>
      <c r="F1117" s="612"/>
      <c r="G1117" s="613"/>
      <c r="H1117" s="612"/>
      <c r="I1117" s="612"/>
      <c r="J1117" s="612"/>
      <c r="K1117" s="612"/>
      <c r="L1117" s="613"/>
      <c r="M1117" s="612"/>
      <c r="N1117" s="612"/>
      <c r="O1117" s="612"/>
      <c r="P1117" s="612"/>
      <c r="Q1117" s="613"/>
      <c r="R1117" s="612"/>
      <c r="S1117" s="612"/>
      <c r="T1117" s="612"/>
      <c r="U1117" s="612"/>
      <c r="V1117" s="612"/>
      <c r="W1117" s="612"/>
      <c r="X1117" s="612"/>
      <c r="Y1117" s="612"/>
      <c r="Z1117" s="614"/>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382"/>
      <c r="BW1117" s="382"/>
      <c r="BX1117" s="382"/>
      <c r="BY1117" s="38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c r="BV1118" s="382"/>
      <c r="BW1118" s="382"/>
      <c r="BX1118" s="382"/>
      <c r="BY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c r="BV1119" s="382"/>
      <c r="BW1119" s="382"/>
      <c r="BX1119" s="382"/>
      <c r="BY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c r="BV1120" s="382"/>
      <c r="BW1120" s="382"/>
      <c r="BX1120" s="382"/>
      <c r="BY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c r="BV1121" s="382"/>
      <c r="BW1121" s="382"/>
      <c r="BX1121" s="382"/>
      <c r="BY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c r="BV1122" s="382"/>
      <c r="BW1122" s="382"/>
      <c r="BX1122" s="382"/>
      <c r="BY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c r="BV1123" s="382"/>
      <c r="BW1123" s="382"/>
      <c r="BX1123" s="382"/>
      <c r="BY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c r="BV1124" s="382"/>
      <c r="BW1124" s="382"/>
      <c r="BX1124" s="382"/>
      <c r="BY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c r="BV1125" s="382"/>
      <c r="BW1125" s="382"/>
      <c r="BX1125" s="382"/>
      <c r="BY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c r="BV1126" s="382"/>
      <c r="BW1126" s="382"/>
      <c r="BX1126" s="382"/>
      <c r="BY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c r="BV1127" s="382"/>
      <c r="BW1127" s="382"/>
      <c r="BX1127" s="382"/>
      <c r="BY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c r="BV1128" s="382"/>
      <c r="BW1128" s="382"/>
      <c r="BX1128" s="382"/>
      <c r="BY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c r="BV1129" s="382"/>
      <c r="BW1129" s="382"/>
      <c r="BX1129" s="382"/>
      <c r="BY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c r="BV1130" s="382"/>
      <c r="BW1130" s="382"/>
      <c r="BX1130" s="382"/>
      <c r="BY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c r="BV1131" s="382"/>
      <c r="BW1131" s="382"/>
      <c r="BX1131" s="382"/>
      <c r="BY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c r="BV1132" s="382"/>
      <c r="BW1132" s="382"/>
      <c r="BX1132" s="382"/>
      <c r="BY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c r="BV1133" s="382"/>
      <c r="BW1133" s="382"/>
      <c r="BX1133" s="382"/>
      <c r="BY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c r="BV1134" s="382"/>
      <c r="BW1134" s="382"/>
      <c r="BX1134" s="382"/>
      <c r="BY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c r="BV1135" s="382"/>
      <c r="BW1135" s="382"/>
      <c r="BX1135" s="382"/>
      <c r="BY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c r="BV1136" s="382"/>
      <c r="BW1136" s="382"/>
      <c r="BX1136" s="382"/>
      <c r="BY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c r="BV1137" s="382"/>
      <c r="BW1137" s="382"/>
      <c r="BX1137" s="382"/>
      <c r="BY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c r="BV1138" s="382"/>
      <c r="BW1138" s="382"/>
      <c r="BX1138" s="382"/>
      <c r="BY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c r="BV1139" s="382"/>
      <c r="BW1139" s="382"/>
      <c r="BX1139" s="382"/>
      <c r="BY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c r="BV1140" s="382"/>
      <c r="BW1140" s="382"/>
      <c r="BX1140" s="382"/>
      <c r="BY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c r="BV1141" s="382"/>
      <c r="BW1141" s="382"/>
      <c r="BX1141" s="382"/>
      <c r="BY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c r="BV1142" s="382"/>
      <c r="BW1142" s="382"/>
      <c r="BX1142" s="382"/>
      <c r="BY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c r="BV1143" s="382"/>
      <c r="BW1143" s="382"/>
      <c r="BX1143" s="382"/>
      <c r="BY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c r="BV1144" s="382"/>
      <c r="BW1144" s="382"/>
      <c r="BX1144" s="382"/>
      <c r="BY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c r="BV1145" s="382"/>
      <c r="BW1145" s="382"/>
      <c r="BX1145" s="382"/>
      <c r="BY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c r="BV1146" s="382"/>
      <c r="BW1146" s="382"/>
      <c r="BX1146" s="382"/>
      <c r="BY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c r="BV1147" s="382"/>
      <c r="BW1147" s="382"/>
      <c r="BX1147" s="382"/>
      <c r="BY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c r="BV1148" s="382"/>
      <c r="BW1148" s="382"/>
      <c r="BX1148" s="382"/>
      <c r="BY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c r="BV1149" s="382"/>
      <c r="BW1149" s="382"/>
      <c r="BX1149" s="382"/>
      <c r="BY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c r="BV1150" s="382"/>
      <c r="BW1150" s="382"/>
      <c r="BX1150" s="382"/>
      <c r="BY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c r="BV1151" s="382"/>
      <c r="BW1151" s="382"/>
      <c r="BX1151" s="382"/>
      <c r="BY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c r="BV1152" s="382"/>
      <c r="BW1152" s="382"/>
      <c r="BX1152" s="382"/>
      <c r="BY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c r="BV1153" s="382"/>
      <c r="BW1153" s="382"/>
      <c r="BX1153" s="382"/>
      <c r="BY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c r="BV1154" s="382"/>
      <c r="BW1154" s="382"/>
      <c r="BX1154" s="382"/>
      <c r="BY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c r="BV1155" s="382"/>
      <c r="BW1155" s="382"/>
      <c r="BX1155" s="382"/>
      <c r="BY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c r="BV1156" s="382"/>
      <c r="BW1156" s="382"/>
      <c r="BX1156" s="382"/>
      <c r="BY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c r="BV1157" s="382"/>
      <c r="BW1157" s="382"/>
      <c r="BX1157" s="382"/>
      <c r="BY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c r="BV1158" s="382"/>
      <c r="BW1158" s="382"/>
      <c r="BX1158" s="382"/>
      <c r="BY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c r="BV1159" s="382"/>
      <c r="BW1159" s="382"/>
      <c r="BX1159" s="382"/>
      <c r="BY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c r="BV1160" s="382"/>
      <c r="BW1160" s="382"/>
      <c r="BX1160" s="382"/>
      <c r="BY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c r="BV1161" s="382"/>
      <c r="BW1161" s="382"/>
      <c r="BX1161" s="382"/>
      <c r="BY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c r="BV1162" s="382"/>
      <c r="BW1162" s="382"/>
      <c r="BX1162" s="382"/>
      <c r="BY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c r="BV1163" s="382"/>
      <c r="BW1163" s="382"/>
      <c r="BX1163" s="382"/>
      <c r="BY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c r="BV1164" s="382"/>
      <c r="BW1164" s="382"/>
      <c r="BX1164" s="382"/>
      <c r="BY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c r="BV1165" s="382"/>
      <c r="BW1165" s="382"/>
      <c r="BX1165" s="382"/>
      <c r="BY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c r="BV1166" s="382"/>
      <c r="BW1166" s="382"/>
      <c r="BX1166" s="382"/>
      <c r="BY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c r="BV1167" s="382"/>
      <c r="BW1167" s="382"/>
      <c r="BX1167" s="382"/>
      <c r="BY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c r="BV1168" s="382"/>
      <c r="BW1168" s="382"/>
      <c r="BX1168" s="382"/>
      <c r="BY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c r="BV1169" s="382"/>
      <c r="BW1169" s="382"/>
      <c r="BX1169" s="382"/>
      <c r="BY1169" s="382"/>
    </row>
    <row r="1170" s="211" customFormat="true" ht="15" customHeight="true" x14ac:dyDescent="0.2">
      <c r="A1170" s="312"/>
      <c r="B1170" s="595"/>
      <c r="C1170" s="596"/>
      <c r="D1170" s="596"/>
      <c r="E1170" s="596"/>
      <c r="F1170" s="596"/>
      <c r="G1170" s="596"/>
      <c r="H1170" s="596"/>
      <c r="I1170" s="596"/>
      <c r="J1170" s="596"/>
      <c r="K1170" s="596"/>
      <c r="L1170" s="596"/>
      <c r="M1170" s="596"/>
      <c r="N1170" s="596"/>
      <c r="O1170" s="596"/>
      <c r="P1170" s="596"/>
      <c r="Q1170" s="596"/>
      <c r="R1170" s="596"/>
      <c r="S1170" s="596"/>
      <c r="T1170" s="596"/>
      <c r="U1170" s="596"/>
      <c r="V1170" s="596"/>
      <c r="W1170" s="596"/>
      <c r="X1170" s="596"/>
      <c r="Y1170" s="596"/>
      <c r="Z1170" s="596"/>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c r="BV1170" s="382"/>
      <c r="BW1170" s="382"/>
      <c r="BX1170" s="382"/>
      <c r="BY1170" s="382"/>
    </row>
    <row r="1171" s="211" customFormat="true" ht="15" customHeight="true" x14ac:dyDescent="0.2">
      <c r="A1171" s="312"/>
      <c r="B1171" s="595"/>
      <c r="C1171" s="596"/>
      <c r="D1171" s="596"/>
      <c r="E1171" s="596"/>
      <c r="F1171" s="596"/>
      <c r="G1171" s="596"/>
      <c r="H1171" s="596"/>
      <c r="I1171" s="596"/>
      <c r="J1171" s="596"/>
      <c r="K1171" s="596"/>
      <c r="L1171" s="596"/>
      <c r="M1171" s="596"/>
      <c r="N1171" s="596"/>
      <c r="O1171" s="596"/>
      <c r="P1171" s="596"/>
      <c r="Q1171" s="596"/>
      <c r="R1171" s="596"/>
      <c r="S1171" s="596"/>
      <c r="T1171" s="596"/>
      <c r="U1171" s="596"/>
      <c r="V1171" s="596"/>
      <c r="W1171" s="596"/>
      <c r="X1171" s="596"/>
      <c r="Y1171" s="596"/>
      <c r="Z1171" s="596"/>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c r="BV1171" s="382"/>
      <c r="BW1171" s="382"/>
      <c r="BX1171" s="382"/>
      <c r="BY1171" s="382"/>
    </row>
    <row r="1172" s="211" customFormat="true" ht="15" customHeight="true" x14ac:dyDescent="0.2">
      <c r="A1172" s="312"/>
      <c r="B1172" s="595"/>
      <c r="C1172" s="596"/>
      <c r="D1172" s="596"/>
      <c r="E1172" s="596"/>
      <c r="F1172" s="596"/>
      <c r="G1172" s="596"/>
      <c r="H1172" s="596"/>
      <c r="I1172" s="596"/>
      <c r="J1172" s="596"/>
      <c r="K1172" s="596"/>
      <c r="L1172" s="596"/>
      <c r="M1172" s="596"/>
      <c r="N1172" s="596"/>
      <c r="O1172" s="596"/>
      <c r="P1172" s="596"/>
      <c r="Q1172" s="596"/>
      <c r="R1172" s="596"/>
      <c r="S1172" s="596"/>
      <c r="T1172" s="596"/>
      <c r="U1172" s="596"/>
      <c r="V1172" s="596"/>
      <c r="W1172" s="596"/>
      <c r="X1172" s="596"/>
      <c r="Y1172" s="596"/>
      <c r="Z1172" s="596"/>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c r="BV1172" s="382"/>
      <c r="BW1172" s="382"/>
      <c r="BX1172" s="382"/>
      <c r="BY1172" s="382"/>
    </row>
    <row r="1173" s="211" customFormat="true" ht="15" customHeight="true" x14ac:dyDescent="0.2">
      <c r="A1173" s="312"/>
      <c r="B1173" s="595"/>
      <c r="C1173" s="596"/>
      <c r="D1173" s="596"/>
      <c r="E1173" s="596"/>
      <c r="F1173" s="596"/>
      <c r="G1173" s="596"/>
      <c r="H1173" s="596"/>
      <c r="I1173" s="596"/>
      <c r="J1173" s="596"/>
      <c r="K1173" s="596"/>
      <c r="L1173" s="596"/>
      <c r="M1173" s="596"/>
      <c r="N1173" s="596"/>
      <c r="O1173" s="596"/>
      <c r="P1173" s="596"/>
      <c r="Q1173" s="596"/>
      <c r="R1173" s="596"/>
      <c r="S1173" s="596"/>
      <c r="T1173" s="596"/>
      <c r="U1173" s="596"/>
      <c r="V1173" s="596"/>
      <c r="W1173" s="596"/>
      <c r="X1173" s="596"/>
      <c r="Y1173" s="596"/>
      <c r="Z1173" s="596"/>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c r="BV1173" s="382"/>
      <c r="BW1173" s="382"/>
      <c r="BX1173" s="382"/>
      <c r="BY1173" s="382"/>
    </row>
    <row r="1174" s="211" customFormat="true" ht="15" customHeight="true" x14ac:dyDescent="0.2">
      <c r="A1174" s="312"/>
      <c r="B1174" s="595"/>
      <c r="C1174" s="596"/>
      <c r="D1174" s="596"/>
      <c r="E1174" s="596"/>
      <c r="F1174" s="596"/>
      <c r="G1174" s="596"/>
      <c r="H1174" s="596"/>
      <c r="I1174" s="596"/>
      <c r="J1174" s="596"/>
      <c r="K1174" s="596"/>
      <c r="L1174" s="596"/>
      <c r="M1174" s="596"/>
      <c r="N1174" s="596"/>
      <c r="O1174" s="596"/>
      <c r="P1174" s="596"/>
      <c r="Q1174" s="596"/>
      <c r="R1174" s="596"/>
      <c r="S1174" s="596"/>
      <c r="T1174" s="596"/>
      <c r="U1174" s="596"/>
      <c r="V1174" s="596"/>
      <c r="W1174" s="596"/>
      <c r="X1174" s="596"/>
      <c r="Y1174" s="596"/>
      <c r="Z1174" s="596"/>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c r="BV1174" s="382"/>
      <c r="BW1174" s="382"/>
      <c r="BX1174" s="382"/>
      <c r="BY1174" s="382"/>
    </row>
    <row r="1175" s="211" customFormat="true" ht="15" customHeight="true" x14ac:dyDescent="0.2">
      <c r="A1175" s="312"/>
      <c r="B1175" s="595"/>
      <c r="C1175" s="596"/>
      <c r="D1175" s="596"/>
      <c r="E1175" s="596"/>
      <c r="F1175" s="596"/>
      <c r="G1175" s="596"/>
      <c r="H1175" s="596"/>
      <c r="I1175" s="596"/>
      <c r="J1175" s="596"/>
      <c r="K1175" s="596"/>
      <c r="L1175" s="596"/>
      <c r="M1175" s="596"/>
      <c r="N1175" s="596"/>
      <c r="O1175" s="596"/>
      <c r="P1175" s="596"/>
      <c r="Q1175" s="596"/>
      <c r="R1175" s="596"/>
      <c r="S1175" s="596"/>
      <c r="T1175" s="596"/>
      <c r="U1175" s="596"/>
      <c r="V1175" s="596"/>
      <c r="W1175" s="596"/>
      <c r="X1175" s="596"/>
      <c r="Y1175" s="596"/>
      <c r="Z1175" s="596"/>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c r="BV1175" s="382"/>
      <c r="BW1175" s="382"/>
      <c r="BX1175" s="382"/>
      <c r="BY1175" s="382"/>
    </row>
    <row r="1176" s="211" customFormat="true" ht="15" customHeight="true" x14ac:dyDescent="0.2">
      <c r="A1176" s="597"/>
      <c r="B1176" s="312"/>
      <c r="C1176" s="598"/>
      <c r="D1176" s="599"/>
      <c r="E1176" s="599"/>
      <c r="F1176" s="599"/>
      <c r="G1176" s="599"/>
      <c r="H1176" s="598"/>
      <c r="I1176" s="599"/>
      <c r="J1176" s="599"/>
      <c r="K1176" s="599"/>
      <c r="L1176" s="599"/>
      <c r="M1176" s="598"/>
      <c r="N1176" s="599"/>
      <c r="O1176" s="599"/>
      <c r="P1176" s="599"/>
      <c r="Q1176" s="599"/>
      <c r="R1176" s="598"/>
      <c r="S1176" s="599"/>
      <c r="T1176" s="599"/>
      <c r="U1176" s="599"/>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c r="BV1176" s="382"/>
      <c r="BW1176" s="382"/>
      <c r="BX1176" s="382"/>
      <c r="BY1176" s="382"/>
    </row>
    <row r="1177" s="211" customFormat="true" ht="15" customHeight="true" x14ac:dyDescent="0.2">
      <c r="A1177" s="599"/>
      <c r="B1177" s="599"/>
      <c r="C1177" s="598"/>
      <c r="D1177" s="598"/>
      <c r="E1177" s="598"/>
      <c r="F1177" s="598"/>
      <c r="G1177" s="598"/>
      <c r="H1177" s="598"/>
      <c r="I1177" s="598"/>
      <c r="J1177" s="598"/>
      <c r="K1177" s="598"/>
      <c r="L1177" s="598"/>
      <c r="M1177" s="598"/>
      <c r="N1177" s="598"/>
      <c r="O1177" s="598"/>
      <c r="P1177" s="598"/>
      <c r="Q1177" s="598"/>
      <c r="R1177" s="598"/>
      <c r="S1177" s="598"/>
      <c r="T1177" s="598"/>
      <c r="U1177" s="598"/>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c r="BV1177" s="382"/>
      <c r="BW1177" s="382"/>
      <c r="BX1177" s="382"/>
      <c r="BY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c r="BV1178" s="382"/>
      <c r="BW1178" s="382"/>
      <c r="BX1178" s="382"/>
      <c r="BY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c r="BV1179" s="382"/>
      <c r="BW1179" s="382"/>
      <c r="BX1179" s="382"/>
      <c r="BY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c r="BV1180" s="382"/>
      <c r="BW1180" s="382"/>
      <c r="BX1180" s="382"/>
      <c r="BY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c r="BV1181" s="382"/>
      <c r="BW1181" s="382"/>
      <c r="BX1181" s="382"/>
      <c r="BY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c r="BV1182" s="382"/>
      <c r="BW1182" s="382"/>
      <c r="BX1182" s="382"/>
      <c r="BY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c r="BV1183" s="382"/>
      <c r="BW1183" s="382"/>
      <c r="BX1183" s="382"/>
      <c r="BY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c r="BV1184" s="382"/>
      <c r="BW1184" s="382"/>
      <c r="BX1184" s="382"/>
      <c r="BY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c r="BV1185" s="382"/>
      <c r="BW1185" s="382"/>
      <c r="BX1185" s="382"/>
      <c r="BY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c r="BV1186" s="382"/>
      <c r="BW1186" s="382"/>
      <c r="BX1186" s="382"/>
      <c r="BY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c r="BV1187" s="382"/>
      <c r="BW1187" s="382"/>
      <c r="BX1187" s="382"/>
      <c r="BY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c r="BV1188" s="382"/>
      <c r="BW1188" s="382"/>
      <c r="BX1188" s="382"/>
      <c r="BY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c r="BV1189" s="382"/>
      <c r="BW1189" s="382"/>
      <c r="BX1189" s="382"/>
      <c r="BY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c r="BV1190" s="382"/>
      <c r="BW1190" s="382"/>
      <c r="BX1190" s="382"/>
      <c r="BY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c r="BV1191" s="382"/>
      <c r="BW1191" s="382"/>
      <c r="BX1191" s="382"/>
      <c r="BY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c r="BV1192" s="382"/>
      <c r="BW1192" s="382"/>
      <c r="BX1192" s="382"/>
      <c r="BY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c r="BV1193" s="382"/>
      <c r="BW1193" s="382"/>
      <c r="BX1193" s="382"/>
      <c r="BY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c r="BV1194" s="382"/>
      <c r="BW1194" s="382"/>
      <c r="BX1194" s="382"/>
      <c r="BY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c r="BV1195" s="382"/>
      <c r="BW1195" s="382"/>
      <c r="BX1195" s="382"/>
      <c r="BY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c r="BV1196" s="382"/>
      <c r="BW1196" s="382"/>
      <c r="BX1196" s="382"/>
      <c r="BY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c r="BV1197" s="382"/>
      <c r="BW1197" s="382"/>
      <c r="BX1197" s="382"/>
      <c r="BY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c r="BV1198" s="382"/>
      <c r="BW1198" s="382"/>
      <c r="BX1198" s="382"/>
      <c r="BY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c r="BV1199" s="382"/>
      <c r="BW1199" s="382"/>
      <c r="BX1199" s="382"/>
      <c r="BY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c r="BV1200" s="382"/>
      <c r="BW1200" s="382"/>
      <c r="BX1200" s="382"/>
      <c r="BY1200" s="382"/>
    </row>
  </sheetData>
  <mergeCells count="1314">
    <mergeCell ref="BA341:BA342"/>
    <mergeCell ref="BA343:BA344"/>
    <mergeCell ref="BA345:BA346"/>
    <mergeCell ref="BA347:BA348"/>
    <mergeCell ref="BA349:BA350"/>
    <mergeCell ref="BA351:BA352"/>
    <mergeCell ref="BA353:BA354"/>
    <mergeCell ref="BA153:BA15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H133:L133"/>
    <mergeCell ref="M133:Q133"/>
    <mergeCell ref="A135:A139"/>
    <mergeCell ref="A153:A155"/>
    <mergeCell ref="A122:A123"/>
    <mergeCell ref="A124:A127"/>
    <mergeCell ref="A128:A129"/>
    <mergeCell ref="A130:A132"/>
    <mergeCell ref="C133:G133"/>
    <mergeCell ref="A58:A62"/>
    <mergeCell ref="A108:B108"/>
    <mergeCell ref="C120:G120"/>
    <mergeCell ref="H120:L120"/>
    <mergeCell ref="M120:Q120"/>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J434"/>
    <mergeCell ref="M434:N434"/>
    <mergeCell ref="C435:D435"/>
    <mergeCell ref="H435:I435"/>
    <mergeCell ref="M435:N435"/>
    <mergeCell ref="C432:D432"/>
    <mergeCell ref="H432:I432"/>
    <mergeCell ref="M432:N432"/>
    <mergeCell ref="C433:E433"/>
    <mergeCell ref="H433:I433"/>
    <mergeCell ref="M433:N433"/>
    <mergeCell ref="C430:D430"/>
    <mergeCell ref="H430:I430"/>
    <mergeCell ref="M430:O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Q458"/>
    <mergeCell ref="C459:D459"/>
    <mergeCell ref="H459:I459"/>
    <mergeCell ref="M459:N460"/>
    <mergeCell ref="O459:Q459"/>
    <mergeCell ref="C460:D460"/>
    <mergeCell ref="H460:I460"/>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5:D466"/>
    <mergeCell ref="E465:G465"/>
    <mergeCell ref="H465:I465"/>
    <mergeCell ref="M465:N466"/>
    <mergeCell ref="H466:L466"/>
    <mergeCell ref="C467:D467"/>
    <mergeCell ref="H467:I468"/>
    <mergeCell ref="J467:L467"/>
    <mergeCell ref="M467:N467"/>
    <mergeCell ref="C468:D468"/>
    <mergeCell ref="C463:D463"/>
    <mergeCell ref="H463:I463"/>
    <mergeCell ref="M463:N463"/>
    <mergeCell ref="C464:G464"/>
    <mergeCell ref="H464:I464"/>
    <mergeCell ref="M464:O464"/>
    <mergeCell ref="C461:D461"/>
    <mergeCell ref="H461:I461"/>
    <mergeCell ref="M461:N461"/>
    <mergeCell ref="C462:D462"/>
    <mergeCell ref="H462:I462"/>
    <mergeCell ref="M462:N462"/>
    <mergeCell ref="C471:D472"/>
    <mergeCell ref="H471:I471"/>
    <mergeCell ref="M471:N471"/>
    <mergeCell ref="H472:J472"/>
    <mergeCell ref="M472:N472"/>
    <mergeCell ref="C473:D473"/>
    <mergeCell ref="H473:I474"/>
    <mergeCell ref="M473:N473"/>
    <mergeCell ref="C474:D474"/>
    <mergeCell ref="M474:N474"/>
    <mergeCell ref="M468:N468"/>
    <mergeCell ref="C469:D469"/>
    <mergeCell ref="H469:I469"/>
    <mergeCell ref="M469:N469"/>
    <mergeCell ref="C470:E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O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E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J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68D70-FCEC-4C8E-8D71-E11CE0A40F43}">
  <sheetPr codeName="Feuil3"/>
  <dimension ref="A1:CZ1200"/>
  <sheetViews>
    <sheetView showGridLines="false" workbookViewId="0"/>
  </sheetViews>
  <sheetFormatPr defaultColWidth="13.5703125" defaultRowHeight="15" customHeight="true" x14ac:dyDescent="0.2"/>
  <cols>
    <col min="1" max="1" width="31.5703125" style="381" customWidth="true"/>
    <col min="2" max="2" width="41.5703125" style="381" customWidth="true"/>
    <col min="3" max="17" width="10.7109375" style="381" customWidth="true"/>
    <col min="18" max="35" width="12.5703125" style="381" customWidth="true"/>
    <col min="36" max="52" width="12.5703125" style="211" customWidth="true"/>
    <col min="53" max="53" width="31.5703125" style="382" customWidth="true"/>
    <col min="54" max="54" width="41.5703125" style="238" customWidth="true"/>
    <col min="55" max="69" width="9.140625" style="382" customWidth="true"/>
    <col min="70" max="77" width="12.5703125" style="382" customWidth="true"/>
    <col min="78" max="104" width="12.5703125" style="211" customWidth="true"/>
    <col min="105" max="16384" width="13.5703125" style="381"/>
  </cols>
  <sheetData>
    <row r="1" s="111" customFormat="true" ht="18" customHeight="true" x14ac:dyDescent="0.2">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Somalia</v>
      </c>
      <c r="B2" s="226"/>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2017</v>
      </c>
      <c r="B3" s="228"/>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SHFS17</v>
      </c>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8" t="str">
        <f>B1028</f>
        <v/>
      </c>
      <c r="B10" s="639"/>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8" t="str">
        <f>B1027</f>
        <v/>
      </c>
      <c r="B11" s="640"/>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41"/>
      <c r="B12" s="639"/>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42"/>
      <c r="B13" s="643"/>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9" customFormat="true" ht="15" customHeight="true" x14ac:dyDescent="0.2">
      <c r="A14" s="115" t="s">
        <v>95</v>
      </c>
      <c r="B14" s="208"/>
      <c r="C14" s="2305" t="s">
        <v>114</v>
      </c>
      <c r="D14" s="2306"/>
      <c r="E14" s="2306"/>
      <c r="F14" s="2306"/>
      <c r="G14" s="2307"/>
      <c r="H14" s="2506" t="s">
        <v>39</v>
      </c>
      <c r="I14" s="2507"/>
      <c r="J14" s="2507"/>
      <c r="K14" s="2507"/>
      <c r="L14" s="2508"/>
      <c r="M14" s="2500" t="s">
        <v>38</v>
      </c>
      <c r="N14" s="2501"/>
      <c r="O14" s="2501"/>
      <c r="P14" s="2501"/>
      <c r="Q14" s="2502"/>
      <c r="R14" s="2076" t="s">
        <v>137</v>
      </c>
      <c r="S14" s="2082"/>
      <c r="T14" s="2082"/>
      <c r="U14" s="2082"/>
      <c r="V14" s="2082"/>
      <c r="W14" s="2082"/>
      <c r="X14" s="2082"/>
      <c r="Y14" s="2082"/>
      <c r="Z14" s="2082"/>
      <c r="AA14" s="2082"/>
      <c r="AB14" s="2082"/>
      <c r="AC14" s="2082"/>
      <c r="AD14" s="2082"/>
      <c r="AE14" s="2082"/>
      <c r="AF14" s="2082"/>
      <c r="AG14" s="2082"/>
      <c r="AH14" s="2082"/>
      <c r="AI14" s="2083"/>
      <c r="AJ14" s="312"/>
      <c r="AK14" s="312"/>
      <c r="AL14" s="312"/>
      <c r="AM14" s="312"/>
      <c r="AN14" s="312"/>
      <c r="AO14" s="312"/>
      <c r="AP14" s="312"/>
      <c r="AQ14" s="312"/>
      <c r="AR14" s="312"/>
      <c r="AS14" s="312"/>
      <c r="AT14" s="312"/>
      <c r="AU14" s="312"/>
      <c r="AV14" s="312"/>
      <c r="AW14" s="312"/>
      <c r="AX14" s="312"/>
      <c r="AY14" s="312"/>
      <c r="AZ14" s="633"/>
      <c r="BA14" s="217" t="s">
        <v>128</v>
      </c>
      <c r="BB14" s="115" t="s">
        <v>95</v>
      </c>
      <c r="BC14" s="2317" t="s">
        <v>114</v>
      </c>
      <c r="BD14" s="2318"/>
      <c r="BE14" s="2318"/>
      <c r="BF14" s="2318"/>
      <c r="BG14" s="2319"/>
      <c r="BH14" s="2320" t="s">
        <v>39</v>
      </c>
      <c r="BI14" s="2318"/>
      <c r="BJ14" s="2318"/>
      <c r="BK14" s="2318"/>
      <c r="BL14" s="2319"/>
      <c r="BM14" s="2320" t="s">
        <v>38</v>
      </c>
      <c r="BN14" s="2318"/>
      <c r="BO14" s="2318"/>
      <c r="BP14" s="2318"/>
      <c r="BQ14" s="2321"/>
      <c r="BR14" s="1821" t="s">
        <v>137</v>
      </c>
      <c r="BS14" s="1822"/>
      <c r="BT14" s="1822"/>
      <c r="BU14" s="1822"/>
      <c r="BV14" s="1822"/>
      <c r="BW14" s="1822"/>
      <c r="BX14" s="1822"/>
      <c r="BY14" s="1823"/>
      <c r="BZ14" s="313"/>
      <c r="CA14" s="313"/>
      <c r="CB14" s="313"/>
      <c r="CC14" s="313"/>
      <c r="CD14" s="313"/>
      <c r="CE14" s="313"/>
      <c r="CF14" s="313"/>
      <c r="CG14" s="313"/>
      <c r="CH14" s="313"/>
      <c r="CI14" s="313"/>
      <c r="CJ14" s="215"/>
      <c r="CK14" s="215"/>
      <c r="CL14" s="215"/>
      <c r="CM14" s="215"/>
      <c r="CN14" s="215"/>
      <c r="CO14" s="215"/>
      <c r="CP14" s="215"/>
      <c r="CQ14" s="215"/>
      <c r="CR14" s="215"/>
      <c r="CS14" s="215"/>
      <c r="CT14" s="215"/>
      <c r="CU14" s="215"/>
      <c r="CV14" s="215"/>
      <c r="CW14" s="215"/>
      <c r="CX14" s="215"/>
      <c r="CY14" s="215"/>
      <c r="CZ14" s="215"/>
    </row>
    <row r="15" s="429" customFormat="true" ht="36" x14ac:dyDescent="0.2">
      <c r="A15" s="182" t="s">
        <v>87</v>
      </c>
      <c r="B15" s="242"/>
      <c r="C15" s="269" t="s">
        <v>0</v>
      </c>
      <c r="D15" s="270" t="s">
        <v>1</v>
      </c>
      <c r="E15" s="270" t="s">
        <v>2</v>
      </c>
      <c r="F15" s="270" t="s">
        <v>3</v>
      </c>
      <c r="G15" s="271" t="s">
        <v>4</v>
      </c>
      <c r="H15" s="1533" t="s">
        <v>341</v>
      </c>
      <c r="I15" s="1482" t="s">
        <v>342</v>
      </c>
      <c r="J15" s="1482" t="s">
        <v>343</v>
      </c>
      <c r="K15" s="1482" t="s">
        <v>344</v>
      </c>
      <c r="L15" s="1483" t="s">
        <v>345</v>
      </c>
      <c r="M15" s="1521" t="s">
        <v>341</v>
      </c>
      <c r="N15" s="1482" t="s">
        <v>342</v>
      </c>
      <c r="O15" s="1482" t="s">
        <v>343</v>
      </c>
      <c r="P15" s="1482" t="s">
        <v>344</v>
      </c>
      <c r="Q15" s="1545" t="s">
        <v>345</v>
      </c>
      <c r="R15" s="1533" t="s">
        <v>346</v>
      </c>
      <c r="S15" s="1482" t="s">
        <v>347</v>
      </c>
      <c r="T15" s="1482" t="s">
        <v>348</v>
      </c>
      <c r="U15" s="1482" t="s">
        <v>349</v>
      </c>
      <c r="V15" s="1482" t="s">
        <v>350</v>
      </c>
      <c r="W15" s="1482" t="s">
        <v>351</v>
      </c>
      <c r="X15" s="1482" t="s">
        <v>352</v>
      </c>
      <c r="Y15" s="1482" t="s">
        <v>353</v>
      </c>
      <c r="Z15" s="1482" t="s">
        <v>354</v>
      </c>
      <c r="AA15" s="1482" t="s">
        <v>355</v>
      </c>
      <c r="AB15" s="1482" t="s">
        <v>356</v>
      </c>
      <c r="AC15" s="1482" t="s">
        <v>357</v>
      </c>
      <c r="AD15" s="1482" t="s">
        <v>358</v>
      </c>
      <c r="AE15" s="1482" t="s">
        <v>359</v>
      </c>
      <c r="AF15" s="1482" t="s">
        <v>360</v>
      </c>
      <c r="AG15" s="1482" t="s">
        <v>361</v>
      </c>
      <c r="AH15" s="1482" t="s">
        <v>362</v>
      </c>
      <c r="AI15" s="1484" t="s">
        <v>363</v>
      </c>
      <c r="AJ15" s="312"/>
      <c r="AK15" s="312"/>
      <c r="AL15" s="312"/>
      <c r="AM15" s="312"/>
      <c r="AN15" s="312"/>
      <c r="AO15" s="312"/>
      <c r="AP15" s="312"/>
      <c r="AQ15" s="312"/>
      <c r="AR15" s="312"/>
      <c r="AS15" s="312"/>
      <c r="AT15" s="312"/>
      <c r="AU15" s="312"/>
      <c r="AV15" s="312"/>
      <c r="AW15" s="312"/>
      <c r="AX15" s="312"/>
      <c r="AY15" s="312"/>
      <c r="AZ15" s="633"/>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346</v>
      </c>
      <c r="BS15" s="166" t="s">
        <v>347</v>
      </c>
      <c r="BT15" s="166" t="s">
        <v>348</v>
      </c>
      <c r="BU15" s="166" t="s">
        <v>349</v>
      </c>
      <c r="BV15" s="166" t="s">
        <v>350</v>
      </c>
      <c r="BW15" s="166" t="s">
        <v>351</v>
      </c>
      <c r="BX15" s="166" t="s">
        <v>352</v>
      </c>
      <c r="BY15" s="167" t="s">
        <v>353</v>
      </c>
      <c r="BZ15" s="167" t="s">
        <v>354</v>
      </c>
      <c r="CA15" s="167" t="s">
        <v>355</v>
      </c>
      <c r="CB15" s="167" t="s">
        <v>356</v>
      </c>
      <c r="CC15" s="167" t="s">
        <v>357</v>
      </c>
      <c r="CD15" s="167" t="s">
        <v>358</v>
      </c>
      <c r="CE15" s="167" t="s">
        <v>359</v>
      </c>
      <c r="CF15" s="167" t="s">
        <v>360</v>
      </c>
      <c r="CG15" s="167" t="s">
        <v>361</v>
      </c>
      <c r="CH15" s="167" t="s">
        <v>362</v>
      </c>
      <c r="CI15" s="167" t="s">
        <v>363</v>
      </c>
      <c r="CJ15" s="1942"/>
      <c r="CK15" s="1942"/>
      <c r="CL15" s="1942"/>
      <c r="CM15" s="1942"/>
      <c r="CN15" s="1942"/>
      <c r="CO15" s="1942"/>
      <c r="CP15" s="1942"/>
      <c r="CQ15" s="1942"/>
      <c r="CR15" s="1942"/>
      <c r="CS15" s="1942"/>
      <c r="CT15" s="1942"/>
      <c r="CU15" s="1942"/>
      <c r="CV15" s="1942"/>
      <c r="CW15" s="1942"/>
      <c r="CX15" s="1942"/>
      <c r="CY15" s="1942"/>
      <c r="CZ15" s="1942"/>
    </row>
    <row r="16" s="429" customFormat="true" ht="15" customHeight="true" x14ac:dyDescent="0.2">
      <c r="A16" s="2503" t="s">
        <v>13</v>
      </c>
      <c r="B16" s="1741" t="s">
        <v>364</v>
      </c>
      <c r="C16" s="1585">
        <v>73.674177829929761</v>
      </c>
      <c r="D16" s="1586">
        <v>75.549677384237029</v>
      </c>
      <c r="E16" s="1586">
        <v>92.403828637482277</v>
      </c>
      <c r="F16" s="1586">
        <v>99.039752738317475</v>
      </c>
      <c r="G16" s="1587">
        <v>99.578242639128476</v>
      </c>
      <c r="H16" s="1588">
        <v>92.584542674589997</v>
      </c>
      <c r="I16" s="1586">
        <v>95.645976891191182</v>
      </c>
      <c r="J16" s="1586">
        <v>99.751204933638277</v>
      </c>
      <c r="K16" s="1586">
        <v>99.954496051888199</v>
      </c>
      <c r="L16" s="1589">
        <v>99.214428071176755</v>
      </c>
      <c r="M16" s="1590">
        <v>63.556447517661418</v>
      </c>
      <c r="N16" s="1586">
        <v>80.277971453174331</v>
      </c>
      <c r="O16" s="1586">
        <v>75.521368649990578</v>
      </c>
      <c r="P16" s="1586">
        <v>79.153625909401157</v>
      </c>
      <c r="Q16" s="1587">
        <v>91.764386131046365</v>
      </c>
      <c r="R16" s="1588">
        <v>83.225391400902922</v>
      </c>
      <c r="S16" s="1586">
        <v>88.578647017660984</v>
      </c>
      <c r="T16" s="1586">
        <v>98.089169880118348</v>
      </c>
      <c r="U16" s="1586">
        <v>99.054485146393247</v>
      </c>
      <c r="V16" s="1586">
        <v>93.709250574578519</v>
      </c>
      <c r="W16" s="1586">
        <v>94.599342545182651</v>
      </c>
      <c r="X16" s="1586">
        <v>74.608616716921176</v>
      </c>
      <c r="Y16" s="1586">
        <v>99.387170757985103</v>
      </c>
      <c r="Z16" s="1795" t="s">
        <v>36</v>
      </c>
      <c r="AA16" s="1586">
        <v>92.581442840760161</v>
      </c>
      <c r="AB16" s="1586">
        <v>87.498962806189468</v>
      </c>
      <c r="AC16" s="1586">
        <v>92.410113963548952</v>
      </c>
      <c r="AD16" s="1586">
        <v>93.65274024091687</v>
      </c>
      <c r="AE16" s="1586">
        <v>61.925584730116377</v>
      </c>
      <c r="AF16" s="1586">
        <v>97.08791058436455</v>
      </c>
      <c r="AG16" s="1586">
        <v>74.679889788505378</v>
      </c>
      <c r="AH16" s="1586">
        <v>73.077940744396088</v>
      </c>
      <c r="AI16" s="2094">
        <v>86.267659198656716</v>
      </c>
      <c r="AJ16" s="312"/>
      <c r="AK16" s="312"/>
      <c r="AL16" s="312"/>
      <c r="AM16" s="312"/>
      <c r="AN16" s="312"/>
      <c r="AO16" s="312"/>
      <c r="AP16" s="312"/>
      <c r="AQ16" s="312"/>
      <c r="AR16" s="312"/>
      <c r="AS16" s="312"/>
      <c r="AT16" s="312"/>
      <c r="AU16" s="312"/>
      <c r="AV16" s="312"/>
      <c r="AW16" s="312"/>
      <c r="AX16" s="312"/>
      <c r="AY16" s="312"/>
      <c r="AZ16" s="633"/>
      <c r="BA16" s="2322" t="s">
        <v>13</v>
      </c>
      <c r="BB16" s="147" t="s">
        <v>14</v>
      </c>
      <c r="BC16" s="1038" t="s">
        <v>36</v>
      </c>
      <c r="BD16" s="1057" t="s">
        <v>36</v>
      </c>
      <c r="BE16" s="1057" t="s">
        <v>36</v>
      </c>
      <c r="BF16" s="1057" t="s">
        <v>36</v>
      </c>
      <c r="BG16" s="1077" t="s">
        <v>36</v>
      </c>
      <c r="BH16" s="1097" t="s">
        <v>36</v>
      </c>
      <c r="BI16" s="1057" t="s">
        <v>36</v>
      </c>
      <c r="BJ16" s="1057" t="s">
        <v>36</v>
      </c>
      <c r="BK16" s="1057" t="s">
        <v>36</v>
      </c>
      <c r="BL16" s="1077" t="s">
        <v>36</v>
      </c>
      <c r="BM16" s="1097" t="s">
        <v>36</v>
      </c>
      <c r="BN16" s="1057" t="s">
        <v>36</v>
      </c>
      <c r="BO16" s="1057" t="s">
        <v>36</v>
      </c>
      <c r="BP16" s="1057" t="s">
        <v>36</v>
      </c>
      <c r="BQ16" s="1077" t="s">
        <v>36</v>
      </c>
      <c r="BR16" s="1097" t="s">
        <v>36</v>
      </c>
      <c r="BS16" s="1057" t="s">
        <v>36</v>
      </c>
      <c r="BT16" s="1057" t="s">
        <v>36</v>
      </c>
      <c r="BU16" s="1057" t="s">
        <v>36</v>
      </c>
      <c r="BV16" s="1057" t="s">
        <v>36</v>
      </c>
      <c r="BW16" s="1057" t="s">
        <v>36</v>
      </c>
      <c r="BX16" s="1057" t="s">
        <v>36</v>
      </c>
      <c r="BY16" s="1116" t="s">
        <v>36</v>
      </c>
      <c r="BZ16" s="1116" t="s">
        <v>36</v>
      </c>
      <c r="CA16" s="1116" t="s">
        <v>36</v>
      </c>
      <c r="CB16" s="1116" t="s">
        <v>36</v>
      </c>
      <c r="CC16" s="1116" t="s">
        <v>36</v>
      </c>
      <c r="CD16" s="1116" t="s">
        <v>36</v>
      </c>
      <c r="CE16" s="1116" t="s">
        <v>36</v>
      </c>
      <c r="CF16" s="1116" t="s">
        <v>36</v>
      </c>
      <c r="CG16" s="1116" t="s">
        <v>36</v>
      </c>
      <c r="CH16" s="1116" t="s">
        <v>36</v>
      </c>
      <c r="CI16" s="1116" t="s">
        <v>36</v>
      </c>
      <c r="CJ16" s="1944"/>
      <c r="CK16" s="1944"/>
      <c r="CL16" s="1944"/>
      <c r="CM16" s="1944"/>
      <c r="CN16" s="1944"/>
      <c r="CO16" s="1944"/>
      <c r="CP16" s="1944"/>
      <c r="CQ16" s="1944"/>
      <c r="CR16" s="1944"/>
      <c r="CS16" s="1944"/>
      <c r="CT16" s="1944"/>
      <c r="CU16" s="1944"/>
      <c r="CV16" s="1944"/>
      <c r="CW16" s="1944"/>
      <c r="CX16" s="1944"/>
      <c r="CY16" s="1944"/>
      <c r="CZ16" s="1944"/>
    </row>
    <row r="17" s="429" customFormat="true" ht="15" customHeight="true" x14ac:dyDescent="0.2">
      <c r="A17" s="2504"/>
      <c r="B17" s="1742" t="s">
        <v>365</v>
      </c>
      <c r="C17" s="1591">
        <v>26.325822170070403</v>
      </c>
      <c r="D17" s="1592">
        <v>24.450322615763014</v>
      </c>
      <c r="E17" s="1592">
        <v>7.5961713625179357</v>
      </c>
      <c r="F17" s="1592">
        <v>0.96024726168251295</v>
      </c>
      <c r="G17" s="1593">
        <v>0.42175736087155297</v>
      </c>
      <c r="H17" s="1594">
        <v>7.4154573254099674</v>
      </c>
      <c r="I17" s="1592">
        <v>4.3540231088087991</v>
      </c>
      <c r="J17" s="1592">
        <v>0.24879506636171114</v>
      </c>
      <c r="K17" s="1592">
        <v>4.5503948111812992E-2</v>
      </c>
      <c r="L17" s="1595">
        <v>0.78557192882323812</v>
      </c>
      <c r="M17" s="1596">
        <v>36.443552482338532</v>
      </c>
      <c r="N17" s="1592">
        <v>19.72202854682563</v>
      </c>
      <c r="O17" s="1592">
        <v>24.478631350009337</v>
      </c>
      <c r="P17" s="1592">
        <v>20.84637409059879</v>
      </c>
      <c r="Q17" s="1593">
        <v>8.2356138689536351</v>
      </c>
      <c r="R17" s="1594">
        <v>16.774608599097071</v>
      </c>
      <c r="S17" s="1592">
        <v>11.421352982338998</v>
      </c>
      <c r="T17" s="1592">
        <v>1.9108301198816464</v>
      </c>
      <c r="U17" s="1592">
        <v>0.94551485360677012</v>
      </c>
      <c r="V17" s="1592">
        <v>6.2907494254214571</v>
      </c>
      <c r="W17" s="1592">
        <v>5.4006574548173409</v>
      </c>
      <c r="X17" s="1592">
        <v>25.391383283078898</v>
      </c>
      <c r="Y17" s="1592">
        <v>0.61282924201487476</v>
      </c>
      <c r="Z17" s="1796" t="s">
        <v>36</v>
      </c>
      <c r="AA17" s="1592">
        <v>7.4185571592398345</v>
      </c>
      <c r="AB17" s="1592">
        <v>12.501037193810596</v>
      </c>
      <c r="AC17" s="1592">
        <v>7.5898860364510528</v>
      </c>
      <c r="AD17" s="1592">
        <v>6.3472597590831432</v>
      </c>
      <c r="AE17" s="1592">
        <v>38.07441526988363</v>
      </c>
      <c r="AF17" s="1592">
        <v>2.9120894156354411</v>
      </c>
      <c r="AG17" s="1592">
        <v>25.320110211494651</v>
      </c>
      <c r="AH17" s="1592">
        <v>26.922059255603958</v>
      </c>
      <c r="AI17" s="2095">
        <v>13.732340801343183</v>
      </c>
      <c r="AJ17" s="312"/>
      <c r="AK17" s="312"/>
      <c r="AL17" s="312"/>
      <c r="AM17" s="312"/>
      <c r="AN17" s="312"/>
      <c r="AO17" s="312"/>
      <c r="AP17" s="312"/>
      <c r="AQ17" s="312"/>
      <c r="AR17" s="312"/>
      <c r="AS17" s="312"/>
      <c r="AT17" s="312"/>
      <c r="AU17" s="312"/>
      <c r="AV17" s="312"/>
      <c r="AW17" s="312"/>
      <c r="AX17" s="312"/>
      <c r="AY17" s="312"/>
      <c r="AZ17" s="633"/>
      <c r="BA17" s="2323"/>
      <c r="BB17" s="148" t="s">
        <v>52</v>
      </c>
      <c r="BC17" s="1039" t="s">
        <v>36</v>
      </c>
      <c r="BD17" s="1058" t="s">
        <v>36</v>
      </c>
      <c r="BE17" s="1058" t="s">
        <v>36</v>
      </c>
      <c r="BF17" s="1058" t="s">
        <v>36</v>
      </c>
      <c r="BG17" s="1078" t="s">
        <v>36</v>
      </c>
      <c r="BH17" s="1098" t="s">
        <v>36</v>
      </c>
      <c r="BI17" s="1058" t="s">
        <v>36</v>
      </c>
      <c r="BJ17" s="1058" t="s">
        <v>36</v>
      </c>
      <c r="BK17" s="1058" t="s">
        <v>36</v>
      </c>
      <c r="BL17" s="1078" t="s">
        <v>36</v>
      </c>
      <c r="BM17" s="1098" t="s">
        <v>36</v>
      </c>
      <c r="BN17" s="1058" t="s">
        <v>36</v>
      </c>
      <c r="BO17" s="1058" t="s">
        <v>36</v>
      </c>
      <c r="BP17" s="1058" t="s">
        <v>36</v>
      </c>
      <c r="BQ17" s="1078" t="s">
        <v>36</v>
      </c>
      <c r="BR17" s="1098" t="s">
        <v>36</v>
      </c>
      <c r="BS17" s="1058" t="s">
        <v>36</v>
      </c>
      <c r="BT17" s="1058" t="s">
        <v>36</v>
      </c>
      <c r="BU17" s="1058" t="s">
        <v>36</v>
      </c>
      <c r="BV17" s="1058" t="s">
        <v>36</v>
      </c>
      <c r="BW17" s="1058" t="s">
        <v>36</v>
      </c>
      <c r="BX17" s="1058" t="s">
        <v>36</v>
      </c>
      <c r="BY17" s="1117" t="s">
        <v>36</v>
      </c>
      <c r="BZ17" s="1117" t="s">
        <v>36</v>
      </c>
      <c r="CA17" s="1117" t="s">
        <v>36</v>
      </c>
      <c r="CB17" s="1117" t="s">
        <v>36</v>
      </c>
      <c r="CC17" s="1117" t="s">
        <v>36</v>
      </c>
      <c r="CD17" s="1117" t="s">
        <v>36</v>
      </c>
      <c r="CE17" s="1117" t="s">
        <v>36</v>
      </c>
      <c r="CF17" s="1117" t="s">
        <v>36</v>
      </c>
      <c r="CG17" s="1117" t="s">
        <v>36</v>
      </c>
      <c r="CH17" s="1117" t="s">
        <v>36</v>
      </c>
      <c r="CI17" s="1117" t="s">
        <v>36</v>
      </c>
      <c r="CJ17" s="1946"/>
      <c r="CK17" s="1946"/>
      <c r="CL17" s="1946"/>
      <c r="CM17" s="1946"/>
      <c r="CN17" s="1946"/>
      <c r="CO17" s="1946"/>
      <c r="CP17" s="1946"/>
      <c r="CQ17" s="1946"/>
      <c r="CR17" s="1946"/>
      <c r="CS17" s="1946"/>
      <c r="CT17" s="1946"/>
      <c r="CU17" s="1946"/>
      <c r="CV17" s="1946"/>
      <c r="CW17" s="1946"/>
      <c r="CX17" s="1946"/>
      <c r="CY17" s="1946"/>
      <c r="CZ17" s="1946"/>
    </row>
    <row r="18" s="429" customFormat="true" ht="15" customHeight="true" x14ac:dyDescent="0.2">
      <c r="A18" s="2504" t="s">
        <v>61</v>
      </c>
      <c r="B18" s="1742" t="s">
        <v>366</v>
      </c>
      <c r="C18" s="1591">
        <v>42.001767190350911</v>
      </c>
      <c r="D18" s="1592">
        <v>49.870022291448919</v>
      </c>
      <c r="E18" s="1592">
        <v>86.759727121953162</v>
      </c>
      <c r="F18" s="1592">
        <v>97.523022657178075</v>
      </c>
      <c r="G18" s="1593">
        <v>95.574545106616739</v>
      </c>
      <c r="H18" s="1594">
        <v>88.146077948522333</v>
      </c>
      <c r="I18" s="1592">
        <v>94.546520708052327</v>
      </c>
      <c r="J18" s="1592">
        <v>97.240017114150533</v>
      </c>
      <c r="K18" s="1592">
        <v>96.1986602092949</v>
      </c>
      <c r="L18" s="1595">
        <v>95.85629544422892</v>
      </c>
      <c r="M18" s="1596">
        <v>22.22375371192317</v>
      </c>
      <c r="N18" s="1592">
        <v>51.938921289267483</v>
      </c>
      <c r="O18" s="1592">
        <v>42.197120287035688</v>
      </c>
      <c r="P18" s="1592">
        <v>62.007383194192933</v>
      </c>
      <c r="Q18" s="1593">
        <v>86.85914380035409</v>
      </c>
      <c r="R18" s="1594">
        <v>56.243740685651709</v>
      </c>
      <c r="S18" s="1592">
        <v>85.616469792334271</v>
      </c>
      <c r="T18" s="1592">
        <v>98.076062935578818</v>
      </c>
      <c r="U18" s="1592">
        <v>74.000935854773516</v>
      </c>
      <c r="V18" s="1592">
        <v>80.083888518589532</v>
      </c>
      <c r="W18" s="1592">
        <v>50.345805565500513</v>
      </c>
      <c r="X18" s="1592">
        <v>70.528274565160743</v>
      </c>
      <c r="Y18" s="1592">
        <v>96.252718212795045</v>
      </c>
      <c r="Z18" s="1796" t="s">
        <v>36</v>
      </c>
      <c r="AA18" s="1592">
        <v>89.035619020036052</v>
      </c>
      <c r="AB18" s="1592">
        <v>73.703707204916469</v>
      </c>
      <c r="AC18" s="1592">
        <v>55.272026738587378</v>
      </c>
      <c r="AD18" s="1592">
        <v>58.91428580221104</v>
      </c>
      <c r="AE18" s="1592">
        <v>35.675344802012198</v>
      </c>
      <c r="AF18" s="1592">
        <v>96.414421875538054</v>
      </c>
      <c r="AG18" s="1592">
        <v>61.672221585118038</v>
      </c>
      <c r="AH18" s="1592">
        <v>63.977678108663241</v>
      </c>
      <c r="AI18" s="2095">
        <v>71.966646016854966</v>
      </c>
      <c r="AJ18" s="312"/>
      <c r="AK18" s="312"/>
      <c r="AL18" s="312"/>
      <c r="AM18" s="312"/>
      <c r="AN18" s="312"/>
      <c r="AO18" s="312"/>
      <c r="AP18" s="312"/>
      <c r="AQ18" s="312"/>
      <c r="AR18" s="312"/>
      <c r="AS18" s="312"/>
      <c r="AT18" s="312"/>
      <c r="AU18" s="312"/>
      <c r="AV18" s="312"/>
      <c r="AW18" s="312"/>
      <c r="AX18" s="312"/>
      <c r="AY18" s="312"/>
      <c r="AZ18" s="633"/>
      <c r="BA18" s="2323" t="s">
        <v>61</v>
      </c>
      <c r="BB18" s="148" t="s">
        <v>15</v>
      </c>
      <c r="BC18" s="1039" t="s">
        <v>36</v>
      </c>
      <c r="BD18" s="1058" t="s">
        <v>36</v>
      </c>
      <c r="BE18" s="1058" t="s">
        <v>36</v>
      </c>
      <c r="BF18" s="1058" t="s">
        <v>36</v>
      </c>
      <c r="BG18" s="1078" t="s">
        <v>36</v>
      </c>
      <c r="BH18" s="1098" t="s">
        <v>36</v>
      </c>
      <c r="BI18" s="1058" t="s">
        <v>36</v>
      </c>
      <c r="BJ18" s="1058" t="s">
        <v>36</v>
      </c>
      <c r="BK18" s="1058" t="s">
        <v>36</v>
      </c>
      <c r="BL18" s="1078" t="s">
        <v>36</v>
      </c>
      <c r="BM18" s="1098" t="s">
        <v>36</v>
      </c>
      <c r="BN18" s="1058" t="s">
        <v>36</v>
      </c>
      <c r="BO18" s="1058" t="s">
        <v>36</v>
      </c>
      <c r="BP18" s="1058" t="s">
        <v>36</v>
      </c>
      <c r="BQ18" s="1078" t="s">
        <v>36</v>
      </c>
      <c r="BR18" s="1098" t="s">
        <v>36</v>
      </c>
      <c r="BS18" s="1058" t="s">
        <v>36</v>
      </c>
      <c r="BT18" s="1058" t="s">
        <v>36</v>
      </c>
      <c r="BU18" s="1058" t="s">
        <v>36</v>
      </c>
      <c r="BV18" s="1058" t="s">
        <v>36</v>
      </c>
      <c r="BW18" s="1058" t="s">
        <v>36</v>
      </c>
      <c r="BX18" s="1058" t="s">
        <v>36</v>
      </c>
      <c r="BY18" s="1117" t="s">
        <v>36</v>
      </c>
      <c r="BZ18" s="1117" t="s">
        <v>36</v>
      </c>
      <c r="CA18" s="1117" t="s">
        <v>36</v>
      </c>
      <c r="CB18" s="1117" t="s">
        <v>36</v>
      </c>
      <c r="CC18" s="1117" t="s">
        <v>36</v>
      </c>
      <c r="CD18" s="1117" t="s">
        <v>36</v>
      </c>
      <c r="CE18" s="1117" t="s">
        <v>36</v>
      </c>
      <c r="CF18" s="1117" t="s">
        <v>36</v>
      </c>
      <c r="CG18" s="1117" t="s">
        <v>36</v>
      </c>
      <c r="CH18" s="1117" t="s">
        <v>36</v>
      </c>
      <c r="CI18" s="1117" t="s">
        <v>36</v>
      </c>
      <c r="CJ18" s="1946"/>
      <c r="CK18" s="1946"/>
      <c r="CL18" s="1946"/>
      <c r="CM18" s="1946"/>
      <c r="CN18" s="1946"/>
      <c r="CO18" s="1946"/>
      <c r="CP18" s="1946"/>
      <c r="CQ18" s="1946"/>
      <c r="CR18" s="1946"/>
      <c r="CS18" s="1946"/>
      <c r="CT18" s="1946"/>
      <c r="CU18" s="1946"/>
      <c r="CV18" s="1946"/>
      <c r="CW18" s="1946"/>
      <c r="CX18" s="1946"/>
      <c r="CY18" s="1946"/>
      <c r="CZ18" s="1946"/>
    </row>
    <row r="19" s="429" customFormat="true" ht="15" customHeight="true" x14ac:dyDescent="0.2">
      <c r="A19" s="2504"/>
      <c r="B19" s="1742" t="s">
        <v>367</v>
      </c>
      <c r="C19" s="1591">
        <v>31.672410639578775</v>
      </c>
      <c r="D19" s="1592">
        <v>25.661579114398194</v>
      </c>
      <c r="E19" s="1592">
        <v>5.6378263056433449</v>
      </c>
      <c r="F19" s="1592">
        <v>1.5138213232070439</v>
      </c>
      <c r="G19" s="1593">
        <v>4.0009360065727027</v>
      </c>
      <c r="H19" s="1594">
        <v>4.4279081966157738</v>
      </c>
      <c r="I19" s="1592">
        <v>1.0855698818448853</v>
      </c>
      <c r="J19" s="1592">
        <v>2.5102400059097496</v>
      </c>
      <c r="K19" s="1592">
        <v>3.7555364837824139</v>
      </c>
      <c r="L19" s="1595">
        <v>3.3529806731579992</v>
      </c>
      <c r="M19" s="1596">
        <v>41.332693805738252</v>
      </c>
      <c r="N19" s="1592">
        <v>28.339050163906883</v>
      </c>
      <c r="O19" s="1592">
        <v>33.324248362954869</v>
      </c>
      <c r="P19" s="1592">
        <v>17.146242715208189</v>
      </c>
      <c r="Q19" s="1593">
        <v>4.9052423306922481</v>
      </c>
      <c r="R19" s="1594">
        <v>26.981650715251241</v>
      </c>
      <c r="S19" s="1592">
        <v>2.9621772253267018</v>
      </c>
      <c r="T19" s="1592">
        <v>0</v>
      </c>
      <c r="U19" s="1592">
        <v>25.053549291619635</v>
      </c>
      <c r="V19" s="1592">
        <v>13.62536205598899</v>
      </c>
      <c r="W19" s="1592">
        <v>44.253536979682096</v>
      </c>
      <c r="X19" s="1592">
        <v>4.0803421517604237</v>
      </c>
      <c r="Y19" s="1592">
        <v>3.1344525451900438</v>
      </c>
      <c r="Z19" s="1796" t="s">
        <v>36</v>
      </c>
      <c r="AA19" s="1592">
        <v>3.5458238207241339</v>
      </c>
      <c r="AB19" s="1592">
        <v>13.795255601272984</v>
      </c>
      <c r="AC19" s="1592">
        <v>37.138087224961566</v>
      </c>
      <c r="AD19" s="1592">
        <v>34.738454438705865</v>
      </c>
      <c r="AE19" s="1592">
        <v>26.250239928104246</v>
      </c>
      <c r="AF19" s="1592">
        <v>0.67348870882653877</v>
      </c>
      <c r="AG19" s="1592">
        <v>13.00766820338734</v>
      </c>
      <c r="AH19" s="1592">
        <v>9.1002626357328342</v>
      </c>
      <c r="AI19" s="2095">
        <v>14.098636131629828</v>
      </c>
      <c r="AJ19" s="312"/>
      <c r="AK19" s="312"/>
      <c r="AL19" s="312"/>
      <c r="AM19" s="312"/>
      <c r="AN19" s="312"/>
      <c r="AO19" s="312"/>
      <c r="AP19" s="312"/>
      <c r="AQ19" s="312"/>
      <c r="AR19" s="312"/>
      <c r="AS19" s="312"/>
      <c r="AT19" s="312"/>
      <c r="AU19" s="312"/>
      <c r="AV19" s="312"/>
      <c r="AW19" s="312"/>
      <c r="AX19" s="312"/>
      <c r="AY19" s="312"/>
      <c r="AZ19" s="633"/>
      <c r="BA19" s="2323"/>
      <c r="BB19" s="148" t="s">
        <v>16</v>
      </c>
      <c r="BC19" s="1039" t="s">
        <v>36</v>
      </c>
      <c r="BD19" s="1058" t="s">
        <v>36</v>
      </c>
      <c r="BE19" s="1058" t="s">
        <v>36</v>
      </c>
      <c r="BF19" s="1058" t="s">
        <v>36</v>
      </c>
      <c r="BG19" s="1078" t="s">
        <v>36</v>
      </c>
      <c r="BH19" s="1098" t="s">
        <v>36</v>
      </c>
      <c r="BI19" s="1058" t="s">
        <v>36</v>
      </c>
      <c r="BJ19" s="1058" t="s">
        <v>36</v>
      </c>
      <c r="BK19" s="1058" t="s">
        <v>36</v>
      </c>
      <c r="BL19" s="1078" t="s">
        <v>36</v>
      </c>
      <c r="BM19" s="1098" t="s">
        <v>36</v>
      </c>
      <c r="BN19" s="1058" t="s">
        <v>36</v>
      </c>
      <c r="BO19" s="1058" t="s">
        <v>36</v>
      </c>
      <c r="BP19" s="1058" t="s">
        <v>36</v>
      </c>
      <c r="BQ19" s="1078" t="s">
        <v>36</v>
      </c>
      <c r="BR19" s="1098" t="s">
        <v>36</v>
      </c>
      <c r="BS19" s="1058" t="s">
        <v>36</v>
      </c>
      <c r="BT19" s="1058" t="s">
        <v>36</v>
      </c>
      <c r="BU19" s="1058" t="s">
        <v>36</v>
      </c>
      <c r="BV19" s="1058" t="s">
        <v>36</v>
      </c>
      <c r="BW19" s="1058" t="s">
        <v>36</v>
      </c>
      <c r="BX19" s="1058" t="s">
        <v>36</v>
      </c>
      <c r="BY19" s="1117" t="s">
        <v>36</v>
      </c>
      <c r="BZ19" s="1117" t="s">
        <v>36</v>
      </c>
      <c r="CA19" s="1117" t="s">
        <v>36</v>
      </c>
      <c r="CB19" s="1117" t="s">
        <v>36</v>
      </c>
      <c r="CC19" s="1117" t="s">
        <v>36</v>
      </c>
      <c r="CD19" s="1117" t="s">
        <v>36</v>
      </c>
      <c r="CE19" s="1117" t="s">
        <v>36</v>
      </c>
      <c r="CF19" s="1117" t="s">
        <v>36</v>
      </c>
      <c r="CG19" s="1117" t="s">
        <v>36</v>
      </c>
      <c r="CH19" s="1117" t="s">
        <v>36</v>
      </c>
      <c r="CI19" s="1117" t="s">
        <v>36</v>
      </c>
      <c r="CJ19" s="1946"/>
      <c r="CK19" s="1946"/>
      <c r="CL19" s="1946"/>
      <c r="CM19" s="1946"/>
      <c r="CN19" s="1946"/>
      <c r="CO19" s="1946"/>
      <c r="CP19" s="1946"/>
      <c r="CQ19" s="1946"/>
      <c r="CR19" s="1946"/>
      <c r="CS19" s="1946"/>
      <c r="CT19" s="1946"/>
      <c r="CU19" s="1946"/>
      <c r="CV19" s="1946"/>
      <c r="CW19" s="1946"/>
      <c r="CX19" s="1946"/>
      <c r="CY19" s="1946"/>
      <c r="CZ19" s="1946"/>
    </row>
    <row r="20" s="429" customFormat="true" ht="15" customHeight="true" x14ac:dyDescent="0.2">
      <c r="A20" s="2504"/>
      <c r="B20" s="1742" t="s">
        <v>368</v>
      </c>
      <c r="C20" s="1591">
        <v>22.807996114223805</v>
      </c>
      <c r="D20" s="1592">
        <v>14.313739413371421</v>
      </c>
      <c r="E20" s="1592">
        <v>5.0787047647343941</v>
      </c>
      <c r="F20" s="1592">
        <v>0.96039967822724415</v>
      </c>
      <c r="G20" s="1593">
        <v>0.42451888681056865</v>
      </c>
      <c r="H20" s="1594">
        <v>5.424249814743427</v>
      </c>
      <c r="I20" s="1592">
        <v>4.3642759360466412</v>
      </c>
      <c r="J20" s="1592">
        <v>0.249742879939749</v>
      </c>
      <c r="K20" s="1592">
        <v>4.5803306922676111E-2</v>
      </c>
      <c r="L20" s="1595">
        <v>0.7907238826130959</v>
      </c>
      <c r="M20" s="1596">
        <v>35.555581937320362</v>
      </c>
      <c r="N20" s="1592">
        <v>15.123060548373953</v>
      </c>
      <c r="O20" s="1592">
        <v>13.379531523639265</v>
      </c>
      <c r="P20" s="1592">
        <v>10.363641347116344</v>
      </c>
      <c r="Q20" s="1593">
        <v>4.0193157372631534</v>
      </c>
      <c r="R20" s="1594">
        <v>16.774608599097071</v>
      </c>
      <c r="S20" s="1592">
        <v>11.421352982338998</v>
      </c>
      <c r="T20" s="1592">
        <v>1.923937064421176</v>
      </c>
      <c r="U20" s="1592">
        <v>0.94551485360677012</v>
      </c>
      <c r="V20" s="1592">
        <v>3.5745769864134296</v>
      </c>
      <c r="W20" s="1592">
        <v>4.510630918606048</v>
      </c>
      <c r="X20" s="1592">
        <v>24.031524563583471</v>
      </c>
      <c r="Y20" s="1592">
        <v>0.61282924201487476</v>
      </c>
      <c r="Z20" s="1796" t="s">
        <v>36</v>
      </c>
      <c r="AA20" s="1592">
        <v>7.4185571592398345</v>
      </c>
      <c r="AB20" s="1592">
        <v>6.9253865792983245</v>
      </c>
      <c r="AC20" s="1592">
        <v>7.5898860364510528</v>
      </c>
      <c r="AD20" s="1592">
        <v>6.3472597590831432</v>
      </c>
      <c r="AE20" s="1592">
        <v>6.059732340869445</v>
      </c>
      <c r="AF20" s="1592">
        <v>1.8666654219109009</v>
      </c>
      <c r="AG20" s="1592">
        <v>23.571007202782919</v>
      </c>
      <c r="AH20" s="1592">
        <v>26.922059255603958</v>
      </c>
      <c r="AI20" s="2095">
        <v>13.934717851515167</v>
      </c>
      <c r="AJ20" s="312"/>
      <c r="AK20" s="312"/>
      <c r="AL20" s="312"/>
      <c r="AM20" s="312"/>
      <c r="AN20" s="312"/>
      <c r="AO20" s="312"/>
      <c r="AP20" s="312"/>
      <c r="AQ20" s="312"/>
      <c r="AR20" s="312"/>
      <c r="AS20" s="312"/>
      <c r="AT20" s="312"/>
      <c r="AU20" s="312"/>
      <c r="AV20" s="312"/>
      <c r="AW20" s="312"/>
      <c r="AX20" s="312"/>
      <c r="AY20" s="312"/>
      <c r="AZ20" s="633"/>
      <c r="BA20" s="2323"/>
      <c r="BB20" s="148" t="s">
        <v>22</v>
      </c>
      <c r="BC20" s="1039" t="s">
        <v>36</v>
      </c>
      <c r="BD20" s="1058" t="s">
        <v>36</v>
      </c>
      <c r="BE20" s="1058" t="s">
        <v>36</v>
      </c>
      <c r="BF20" s="1058" t="s">
        <v>36</v>
      </c>
      <c r="BG20" s="1078" t="s">
        <v>36</v>
      </c>
      <c r="BH20" s="1098" t="s">
        <v>36</v>
      </c>
      <c r="BI20" s="1058" t="s">
        <v>36</v>
      </c>
      <c r="BJ20" s="1058" t="s">
        <v>36</v>
      </c>
      <c r="BK20" s="1058" t="s">
        <v>36</v>
      </c>
      <c r="BL20" s="1078" t="s">
        <v>36</v>
      </c>
      <c r="BM20" s="1098" t="s">
        <v>36</v>
      </c>
      <c r="BN20" s="1058" t="s">
        <v>36</v>
      </c>
      <c r="BO20" s="1058" t="s">
        <v>36</v>
      </c>
      <c r="BP20" s="1058" t="s">
        <v>36</v>
      </c>
      <c r="BQ20" s="1078" t="s">
        <v>36</v>
      </c>
      <c r="BR20" s="1098" t="s">
        <v>36</v>
      </c>
      <c r="BS20" s="1058" t="s">
        <v>36</v>
      </c>
      <c r="BT20" s="1058" t="s">
        <v>36</v>
      </c>
      <c r="BU20" s="1058" t="s">
        <v>36</v>
      </c>
      <c r="BV20" s="1058" t="s">
        <v>36</v>
      </c>
      <c r="BW20" s="1058" t="s">
        <v>36</v>
      </c>
      <c r="BX20" s="1058" t="s">
        <v>36</v>
      </c>
      <c r="BY20" s="1117" t="s">
        <v>36</v>
      </c>
      <c r="BZ20" s="1117" t="s">
        <v>36</v>
      </c>
      <c r="CA20" s="1117" t="s">
        <v>36</v>
      </c>
      <c r="CB20" s="1117" t="s">
        <v>36</v>
      </c>
      <c r="CC20" s="1117" t="s">
        <v>36</v>
      </c>
      <c r="CD20" s="1117" t="s">
        <v>36</v>
      </c>
      <c r="CE20" s="1117" t="s">
        <v>36</v>
      </c>
      <c r="CF20" s="1117" t="s">
        <v>36</v>
      </c>
      <c r="CG20" s="1117" t="s">
        <v>36</v>
      </c>
      <c r="CH20" s="1117" t="s">
        <v>36</v>
      </c>
      <c r="CI20" s="1117" t="s">
        <v>36</v>
      </c>
      <c r="CJ20" s="1946"/>
      <c r="CK20" s="1946"/>
      <c r="CL20" s="1946"/>
      <c r="CM20" s="1946"/>
      <c r="CN20" s="1946"/>
      <c r="CO20" s="1946"/>
      <c r="CP20" s="1946"/>
      <c r="CQ20" s="1946"/>
      <c r="CR20" s="1946"/>
      <c r="CS20" s="1946"/>
      <c r="CT20" s="1946"/>
      <c r="CU20" s="1946"/>
      <c r="CV20" s="1946"/>
      <c r="CW20" s="1946"/>
      <c r="CX20" s="1946"/>
      <c r="CY20" s="1946"/>
      <c r="CZ20" s="1946"/>
    </row>
    <row r="21" s="429" customFormat="true" ht="15" customHeight="true" x14ac:dyDescent="0.2">
      <c r="A21" s="2504"/>
      <c r="B21" s="1742" t="s">
        <v>369</v>
      </c>
      <c r="C21" s="1591">
        <v>3.5178260558465948</v>
      </c>
      <c r="D21" s="1592">
        <v>10.154659180781504</v>
      </c>
      <c r="E21" s="1592">
        <v>2.5237418076692562</v>
      </c>
      <c r="F21" s="1592">
        <v>2.7563413876055248E-3</v>
      </c>
      <c r="G21" s="1593">
        <v>0</v>
      </c>
      <c r="H21" s="1594">
        <v>2.0017640401184313</v>
      </c>
      <c r="I21" s="1592">
        <v>3.6334740560896354E-3</v>
      </c>
      <c r="J21" s="1592">
        <v>0</v>
      </c>
      <c r="K21" s="1592">
        <v>0</v>
      </c>
      <c r="L21" s="1595">
        <v>0</v>
      </c>
      <c r="M21" s="1596">
        <v>0.88797054501816752</v>
      </c>
      <c r="N21" s="1592">
        <v>4.5989679984516751</v>
      </c>
      <c r="O21" s="1592">
        <v>11.099099826370091</v>
      </c>
      <c r="P21" s="1592">
        <v>10.482732743482455</v>
      </c>
      <c r="Q21" s="1593">
        <v>4.2162981316904835</v>
      </c>
      <c r="R21" s="1594">
        <v>0</v>
      </c>
      <c r="S21" s="1592">
        <v>0</v>
      </c>
      <c r="T21" s="1592">
        <v>0</v>
      </c>
      <c r="U21" s="1592">
        <v>0</v>
      </c>
      <c r="V21" s="1592">
        <v>2.7161724390080297</v>
      </c>
      <c r="W21" s="1592">
        <v>0.89002653621129268</v>
      </c>
      <c r="X21" s="1592">
        <v>1.3598587194954259</v>
      </c>
      <c r="Y21" s="1592">
        <v>0</v>
      </c>
      <c r="Z21" s="1796" t="s">
        <v>36</v>
      </c>
      <c r="AA21" s="1592">
        <v>0</v>
      </c>
      <c r="AB21" s="1592">
        <v>5.5756506145122673</v>
      </c>
      <c r="AC21" s="1592">
        <v>0</v>
      </c>
      <c r="AD21" s="1592">
        <v>0</v>
      </c>
      <c r="AE21" s="1592">
        <v>32.014682929014185</v>
      </c>
      <c r="AF21" s="1592">
        <v>1.0454239937245395</v>
      </c>
      <c r="AG21" s="1592">
        <v>1.7491030087117283</v>
      </c>
      <c r="AH21" s="1592">
        <v>0</v>
      </c>
      <c r="AI21" s="2095">
        <v>0</v>
      </c>
      <c r="AJ21" s="312"/>
      <c r="AK21" s="312"/>
      <c r="AL21" s="312"/>
      <c r="AM21" s="312"/>
      <c r="AN21" s="312"/>
      <c r="AO21" s="312"/>
      <c r="AP21" s="312"/>
      <c r="AQ21" s="312"/>
      <c r="AR21" s="312"/>
      <c r="AS21" s="312"/>
      <c r="AT21" s="312"/>
      <c r="AU21" s="312"/>
      <c r="AV21" s="312"/>
      <c r="AW21" s="312"/>
      <c r="AX21" s="312"/>
      <c r="AY21" s="312"/>
      <c r="AZ21" s="633"/>
      <c r="BA21" s="2323"/>
      <c r="BB21" s="148" t="s">
        <v>17</v>
      </c>
      <c r="BC21" s="1039" t="s">
        <v>36</v>
      </c>
      <c r="BD21" s="1058" t="s">
        <v>36</v>
      </c>
      <c r="BE21" s="1058" t="s">
        <v>36</v>
      </c>
      <c r="BF21" s="1058" t="s">
        <v>36</v>
      </c>
      <c r="BG21" s="1078" t="s">
        <v>36</v>
      </c>
      <c r="BH21" s="1098" t="s">
        <v>36</v>
      </c>
      <c r="BI21" s="1058" t="s">
        <v>36</v>
      </c>
      <c r="BJ21" s="1058" t="s">
        <v>36</v>
      </c>
      <c r="BK21" s="1058" t="s">
        <v>36</v>
      </c>
      <c r="BL21" s="1078" t="s">
        <v>36</v>
      </c>
      <c r="BM21" s="1098" t="s">
        <v>36</v>
      </c>
      <c r="BN21" s="1058" t="s">
        <v>36</v>
      </c>
      <c r="BO21" s="1058" t="s">
        <v>36</v>
      </c>
      <c r="BP21" s="1058" t="s">
        <v>36</v>
      </c>
      <c r="BQ21" s="1078" t="s">
        <v>36</v>
      </c>
      <c r="BR21" s="1098" t="s">
        <v>36</v>
      </c>
      <c r="BS21" s="1058" t="s">
        <v>36</v>
      </c>
      <c r="BT21" s="1058" t="s">
        <v>36</v>
      </c>
      <c r="BU21" s="1058" t="s">
        <v>36</v>
      </c>
      <c r="BV21" s="1058" t="s">
        <v>36</v>
      </c>
      <c r="BW21" s="1058" t="s">
        <v>36</v>
      </c>
      <c r="BX21" s="1058" t="s">
        <v>36</v>
      </c>
      <c r="BY21" s="1117" t="s">
        <v>36</v>
      </c>
      <c r="BZ21" s="1117" t="s">
        <v>36</v>
      </c>
      <c r="CA21" s="1117" t="s">
        <v>36</v>
      </c>
      <c r="CB21" s="1117" t="s">
        <v>36</v>
      </c>
      <c r="CC21" s="1117" t="s">
        <v>36</v>
      </c>
      <c r="CD21" s="1117" t="s">
        <v>36</v>
      </c>
      <c r="CE21" s="1117" t="s">
        <v>36</v>
      </c>
      <c r="CF21" s="1117" t="s">
        <v>36</v>
      </c>
      <c r="CG21" s="1117" t="s">
        <v>36</v>
      </c>
      <c r="CH21" s="1117" t="s">
        <v>36</v>
      </c>
      <c r="CI21" s="1117" t="s">
        <v>36</v>
      </c>
      <c r="CJ21" s="1946"/>
      <c r="CK21" s="1946"/>
      <c r="CL21" s="1946"/>
      <c r="CM21" s="1946"/>
      <c r="CN21" s="1946"/>
      <c r="CO21" s="1946"/>
      <c r="CP21" s="1946"/>
      <c r="CQ21" s="1946"/>
      <c r="CR21" s="1946"/>
      <c r="CS21" s="1946"/>
      <c r="CT21" s="1946"/>
      <c r="CU21" s="1946"/>
      <c r="CV21" s="1946"/>
      <c r="CW21" s="1946"/>
      <c r="CX21" s="1946"/>
      <c r="CY21" s="1946"/>
      <c r="CZ21" s="1946"/>
    </row>
    <row r="22" s="429" customFormat="true" ht="15" customHeight="true" x14ac:dyDescent="0.2">
      <c r="A22" s="2504" t="s">
        <v>55</v>
      </c>
      <c r="B22" s="1742" t="s">
        <v>370</v>
      </c>
      <c r="C22" s="1591">
        <v>42.989839279498568</v>
      </c>
      <c r="D22" s="1592">
        <v>33.974626033033715</v>
      </c>
      <c r="E22" s="1592">
        <v>6.1017051821195576</v>
      </c>
      <c r="F22" s="1592">
        <v>1.5285435827366083</v>
      </c>
      <c r="G22" s="1593">
        <v>4.0179931463497098</v>
      </c>
      <c r="H22" s="1594">
        <v>4.7831020149371888</v>
      </c>
      <c r="I22" s="1592">
        <v>1.1351523062485125</v>
      </c>
      <c r="J22" s="1592">
        <v>2.516524847538391</v>
      </c>
      <c r="K22" s="1592">
        <v>3.7572574319358378</v>
      </c>
      <c r="L22" s="1595">
        <v>3.3797048062226236</v>
      </c>
      <c r="M22" s="1596">
        <v>65.033046087499599</v>
      </c>
      <c r="N22" s="1592">
        <v>35.301153792154402</v>
      </c>
      <c r="O22" s="1592">
        <v>44.125588503829398</v>
      </c>
      <c r="P22" s="1592">
        <v>21.661980128154447</v>
      </c>
      <c r="Q22" s="1593">
        <v>5.3454750121547132</v>
      </c>
      <c r="R22" s="1594">
        <v>32.419974554734885</v>
      </c>
      <c r="S22" s="1592">
        <v>3.3441211003551428</v>
      </c>
      <c r="T22" s="1592">
        <v>0</v>
      </c>
      <c r="U22" s="1592">
        <v>25.29269548430123</v>
      </c>
      <c r="V22" s="1592">
        <v>14.540039507780767</v>
      </c>
      <c r="W22" s="1592">
        <v>46.779962512472714</v>
      </c>
      <c r="X22" s="1592">
        <v>5.4689958496911864</v>
      </c>
      <c r="Y22" s="1592">
        <v>3.1537798302183893</v>
      </c>
      <c r="Z22" s="1796" t="s">
        <v>36</v>
      </c>
      <c r="AA22" s="1592">
        <v>3.829950918806635</v>
      </c>
      <c r="AB22" s="1592">
        <v>15.7661932882902</v>
      </c>
      <c r="AC22" s="1592">
        <v>40.188336137763706</v>
      </c>
      <c r="AD22" s="1592">
        <v>37.09283289452393</v>
      </c>
      <c r="AE22" s="1592">
        <v>42.389975068475898</v>
      </c>
      <c r="AF22" s="1592">
        <v>0.69368956935303561</v>
      </c>
      <c r="AG22" s="1592">
        <v>17.41789957139099</v>
      </c>
      <c r="AH22" s="1592">
        <v>12.45281755757558</v>
      </c>
      <c r="AI22" s="2095">
        <v>16.381327963703239</v>
      </c>
      <c r="AJ22" s="312"/>
      <c r="AK22" s="312"/>
      <c r="AL22" s="312"/>
      <c r="AM22" s="312"/>
      <c r="AN22" s="312"/>
      <c r="AO22" s="312"/>
      <c r="AP22" s="312"/>
      <c r="AQ22" s="312"/>
      <c r="AR22" s="312"/>
      <c r="AS22" s="312"/>
      <c r="AT22" s="312"/>
      <c r="AU22" s="312"/>
      <c r="AV22" s="312"/>
      <c r="AW22" s="312"/>
      <c r="AX22" s="312"/>
      <c r="AY22" s="312"/>
      <c r="AZ22" s="633"/>
      <c r="BA22" s="2323" t="s">
        <v>55</v>
      </c>
      <c r="BB22" s="148" t="s">
        <v>50</v>
      </c>
      <c r="BC22" s="1039" t="s">
        <v>36</v>
      </c>
      <c r="BD22" s="1058" t="s">
        <v>36</v>
      </c>
      <c r="BE22" s="1058" t="s">
        <v>36</v>
      </c>
      <c r="BF22" s="1058" t="s">
        <v>36</v>
      </c>
      <c r="BG22" s="1078" t="s">
        <v>36</v>
      </c>
      <c r="BH22" s="1098" t="s">
        <v>36</v>
      </c>
      <c r="BI22" s="1058" t="s">
        <v>36</v>
      </c>
      <c r="BJ22" s="1058" t="s">
        <v>36</v>
      </c>
      <c r="BK22" s="1058" t="s">
        <v>36</v>
      </c>
      <c r="BL22" s="1078" t="s">
        <v>36</v>
      </c>
      <c r="BM22" s="1098" t="s">
        <v>36</v>
      </c>
      <c r="BN22" s="1058" t="s">
        <v>36</v>
      </c>
      <c r="BO22" s="1058" t="s">
        <v>36</v>
      </c>
      <c r="BP22" s="1058" t="s">
        <v>36</v>
      </c>
      <c r="BQ22" s="1078" t="s">
        <v>36</v>
      </c>
      <c r="BR22" s="1098" t="s">
        <v>36</v>
      </c>
      <c r="BS22" s="1058" t="s">
        <v>36</v>
      </c>
      <c r="BT22" s="1058" t="s">
        <v>36</v>
      </c>
      <c r="BU22" s="1058" t="s">
        <v>36</v>
      </c>
      <c r="BV22" s="1058" t="s">
        <v>36</v>
      </c>
      <c r="BW22" s="1058" t="s">
        <v>36</v>
      </c>
      <c r="BX22" s="1058" t="s">
        <v>36</v>
      </c>
      <c r="BY22" s="1117" t="s">
        <v>36</v>
      </c>
      <c r="BZ22" s="1117" t="s">
        <v>36</v>
      </c>
      <c r="CA22" s="1117" t="s">
        <v>36</v>
      </c>
      <c r="CB22" s="1117" t="s">
        <v>36</v>
      </c>
      <c r="CC22" s="1117" t="s">
        <v>36</v>
      </c>
      <c r="CD22" s="1117" t="s">
        <v>36</v>
      </c>
      <c r="CE22" s="1117" t="s">
        <v>36</v>
      </c>
      <c r="CF22" s="1117" t="s">
        <v>36</v>
      </c>
      <c r="CG22" s="1117" t="s">
        <v>36</v>
      </c>
      <c r="CH22" s="1117" t="s">
        <v>36</v>
      </c>
      <c r="CI22" s="1117" t="s">
        <v>36</v>
      </c>
      <c r="CJ22" s="1946"/>
      <c r="CK22" s="1946"/>
      <c r="CL22" s="1946"/>
      <c r="CM22" s="1946"/>
      <c r="CN22" s="1946"/>
      <c r="CO22" s="1946"/>
      <c r="CP22" s="1946"/>
      <c r="CQ22" s="1946"/>
      <c r="CR22" s="1946"/>
      <c r="CS22" s="1946"/>
      <c r="CT22" s="1946"/>
      <c r="CU22" s="1946"/>
      <c r="CV22" s="1946"/>
      <c r="CW22" s="1946"/>
      <c r="CX22" s="1946"/>
      <c r="CY22" s="1946"/>
      <c r="CZ22" s="1946"/>
    </row>
    <row r="23" s="429" customFormat="true" ht="15" customHeight="true" x14ac:dyDescent="0.2">
      <c r="A23" s="2505"/>
      <c r="B23" s="1743" t="s">
        <v>371</v>
      </c>
      <c r="C23" s="1597">
        <v>57.010160720501311</v>
      </c>
      <c r="D23" s="1598">
        <v>66.025373966966299</v>
      </c>
      <c r="E23" s="1598">
        <v>93.898294817880412</v>
      </c>
      <c r="F23" s="1598">
        <v>98.471456417263397</v>
      </c>
      <c r="G23" s="1599">
        <v>95.982006853650262</v>
      </c>
      <c r="H23" s="1600">
        <v>95.216897985062815</v>
      </c>
      <c r="I23" s="1598">
        <v>98.864847693751429</v>
      </c>
      <c r="J23" s="1598">
        <v>97.483475152461637</v>
      </c>
      <c r="K23" s="1598">
        <v>96.242742568064159</v>
      </c>
      <c r="L23" s="1601">
        <v>96.620295193777366</v>
      </c>
      <c r="M23" s="1602">
        <v>34.966953912500394</v>
      </c>
      <c r="N23" s="1598">
        <v>64.698846207845634</v>
      </c>
      <c r="O23" s="1598">
        <v>55.874411496170559</v>
      </c>
      <c r="P23" s="1598">
        <v>78.338019871845503</v>
      </c>
      <c r="Q23" s="1599">
        <v>94.654524987845249</v>
      </c>
      <c r="R23" s="1600">
        <v>67.58002544526515</v>
      </c>
      <c r="S23" s="1598">
        <v>96.655878899644847</v>
      </c>
      <c r="T23" s="1598">
        <v>100</v>
      </c>
      <c r="U23" s="1598">
        <v>74.707304515698681</v>
      </c>
      <c r="V23" s="1598">
        <v>85.459960492219238</v>
      </c>
      <c r="W23" s="1598">
        <v>53.220037487527236</v>
      </c>
      <c r="X23" s="1598">
        <v>94.531004150308789</v>
      </c>
      <c r="Y23" s="1598">
        <v>96.846220169781589</v>
      </c>
      <c r="Z23" s="1797" t="s">
        <v>36</v>
      </c>
      <c r="AA23" s="1598">
        <v>96.170049081193383</v>
      </c>
      <c r="AB23" s="1598">
        <v>84.233806711709775</v>
      </c>
      <c r="AC23" s="1598">
        <v>59.811663862236287</v>
      </c>
      <c r="AD23" s="1598">
        <v>62.907167105476105</v>
      </c>
      <c r="AE23" s="1598">
        <v>57.610024931524215</v>
      </c>
      <c r="AF23" s="1598">
        <v>99.306310430646988</v>
      </c>
      <c r="AG23" s="1598">
        <v>82.582100428609024</v>
      </c>
      <c r="AH23" s="1598">
        <v>87.547182442424401</v>
      </c>
      <c r="AI23" s="2096">
        <v>83.618672036296786</v>
      </c>
      <c r="AJ23" s="312"/>
      <c r="AK23" s="312"/>
      <c r="AL23" s="312"/>
      <c r="AM23" s="312"/>
      <c r="AN23" s="312"/>
      <c r="AO23" s="312"/>
      <c r="AP23" s="312"/>
      <c r="AQ23" s="312"/>
      <c r="AR23" s="312"/>
      <c r="AS23" s="312"/>
      <c r="AT23" s="312"/>
      <c r="AU23" s="312"/>
      <c r="AV23" s="312"/>
      <c r="AW23" s="312"/>
      <c r="AX23" s="312"/>
      <c r="AY23" s="312"/>
      <c r="AZ23" s="633"/>
      <c r="BA23" s="2324"/>
      <c r="BB23" s="149" t="s">
        <v>49</v>
      </c>
      <c r="BC23" s="1040" t="s">
        <v>36</v>
      </c>
      <c r="BD23" s="1059" t="s">
        <v>36</v>
      </c>
      <c r="BE23" s="1059" t="s">
        <v>36</v>
      </c>
      <c r="BF23" s="1059" t="s">
        <v>36</v>
      </c>
      <c r="BG23" s="1079" t="s">
        <v>36</v>
      </c>
      <c r="BH23" s="1099" t="s">
        <v>36</v>
      </c>
      <c r="BI23" s="1059" t="s">
        <v>36</v>
      </c>
      <c r="BJ23" s="1059" t="s">
        <v>36</v>
      </c>
      <c r="BK23" s="1059" t="s">
        <v>36</v>
      </c>
      <c r="BL23" s="1079" t="s">
        <v>36</v>
      </c>
      <c r="BM23" s="1099" t="s">
        <v>36</v>
      </c>
      <c r="BN23" s="1059" t="s">
        <v>36</v>
      </c>
      <c r="BO23" s="1059" t="s">
        <v>36</v>
      </c>
      <c r="BP23" s="1059" t="s">
        <v>36</v>
      </c>
      <c r="BQ23" s="1079" t="s">
        <v>36</v>
      </c>
      <c r="BR23" s="1099" t="s">
        <v>36</v>
      </c>
      <c r="BS23" s="1059" t="s">
        <v>36</v>
      </c>
      <c r="BT23" s="1059" t="s">
        <v>36</v>
      </c>
      <c r="BU23" s="1059" t="s">
        <v>36</v>
      </c>
      <c r="BV23" s="1059" t="s">
        <v>36</v>
      </c>
      <c r="BW23" s="1059" t="s">
        <v>36</v>
      </c>
      <c r="BX23" s="1059" t="s">
        <v>36</v>
      </c>
      <c r="BY23" s="1118" t="s">
        <v>36</v>
      </c>
      <c r="BZ23" s="1118" t="s">
        <v>36</v>
      </c>
      <c r="CA23" s="1118" t="s">
        <v>36</v>
      </c>
      <c r="CB23" s="1118" t="s">
        <v>36</v>
      </c>
      <c r="CC23" s="1118" t="s">
        <v>36</v>
      </c>
      <c r="CD23" s="1118" t="s">
        <v>36</v>
      </c>
      <c r="CE23" s="1118" t="s">
        <v>36</v>
      </c>
      <c r="CF23" s="1118" t="s">
        <v>36</v>
      </c>
      <c r="CG23" s="1118" t="s">
        <v>36</v>
      </c>
      <c r="CH23" s="1118" t="s">
        <v>36</v>
      </c>
      <c r="CI23" s="1118" t="s">
        <v>36</v>
      </c>
      <c r="CJ23" s="1948"/>
      <c r="CK23" s="1948"/>
      <c r="CL23" s="1948"/>
      <c r="CM23" s="1948"/>
      <c r="CN23" s="1948"/>
      <c r="CO23" s="1948"/>
      <c r="CP23" s="1948"/>
      <c r="CQ23" s="1948"/>
      <c r="CR23" s="1948"/>
      <c r="CS23" s="1948"/>
      <c r="CT23" s="1948"/>
      <c r="CU23" s="1948"/>
      <c r="CV23" s="1948"/>
      <c r="CW23" s="1948"/>
      <c r="CX23" s="1948"/>
      <c r="CY23" s="1948"/>
      <c r="CZ23" s="1948"/>
    </row>
    <row r="24" s="131" customFormat="true" ht="15" customHeight="true" x14ac:dyDescent="0.2">
      <c r="A24" s="2270" t="s">
        <v>48</v>
      </c>
      <c r="B24" s="248" t="s">
        <v>60</v>
      </c>
      <c r="C24" s="254">
        <f t="shared" ref="C24:Y24" si="0">(C61+C62+C64)/(C61+C62+C63+C64+C65)*100</f>
        <v>75.026140843317748</v>
      </c>
      <c r="D24" s="255">
        <f t="shared" si="0"/>
        <v>83.320831727708978</v>
      </c>
      <c r="E24" s="255">
        <f t="shared" si="0"/>
        <v>88.069715768318417</v>
      </c>
      <c r="F24" s="255">
        <f t="shared" si="0"/>
        <v>90.255537447026398</v>
      </c>
      <c r="G24" s="256">
        <f t="shared" si="0"/>
        <v>83.09640932803191</v>
      </c>
      <c r="H24" s="257">
        <f t="shared" si="0"/>
        <v>82.250391583282351</v>
      </c>
      <c r="I24" s="255">
        <f t="shared" si="0"/>
        <v>77.023857926365125</v>
      </c>
      <c r="J24" s="255">
        <f t="shared" si="0"/>
        <v>99.29933643243767</v>
      </c>
      <c r="K24" s="255">
        <f t="shared" si="0"/>
        <v>98.398879624121633</v>
      </c>
      <c r="L24" s="258">
        <f t="shared" si="0"/>
        <v>70.113695979548822</v>
      </c>
      <c r="M24" s="254">
        <f t="shared" si="0"/>
        <v>64.117183415202987</v>
      </c>
      <c r="N24" s="255">
        <f t="shared" si="0"/>
        <v>84.193983755649356</v>
      </c>
      <c r="O24" s="255">
        <f t="shared" si="0"/>
        <v>85.688671348816086</v>
      </c>
      <c r="P24" s="255">
        <f t="shared" si="0"/>
        <v>89.864683165094462</v>
      </c>
      <c r="Q24" s="256">
        <f t="shared" si="0"/>
        <v>87.789479196936199</v>
      </c>
      <c r="R24" s="257">
        <f t="shared" si="0"/>
        <v>76.264477656760675</v>
      </c>
      <c r="S24" s="255">
        <f t="shared" si="0"/>
        <v>89.572976589512407</v>
      </c>
      <c r="T24" s="255">
        <f t="shared" si="0"/>
        <v>46.85313013698817</v>
      </c>
      <c r="U24" s="255">
        <f t="shared" si="0"/>
        <v>97.37002528712253</v>
      </c>
      <c r="V24" s="255">
        <f t="shared" si="0"/>
        <v>95.625338604732079</v>
      </c>
      <c r="W24" s="255">
        <f t="shared" si="0"/>
        <v>86.632519134562287</v>
      </c>
      <c r="X24" s="255">
        <f t="shared" si="0"/>
        <v>58.782129386579008</v>
      </c>
      <c r="Y24" s="255">
        <f t="shared" si="0"/>
        <v>79.561900099719452</v>
      </c>
      <c r="Z24" s="1798" t="s">
        <v>36</v>
      </c>
      <c r="AA24" s="255">
        <f t="shared" ref="AA24:AI24" si="1">(AA61+AA62+AA64)/(AA61+AA62+AA63+AA64+AA65)*100</f>
        <v>87.412627168150706</v>
      </c>
      <c r="AB24" s="255">
        <f t="shared" si="1"/>
        <v>78.004569707469301</v>
      </c>
      <c r="AC24" s="255">
        <f t="shared" si="1"/>
        <v>80.138377767621819</v>
      </c>
      <c r="AD24" s="255">
        <f t="shared" si="1"/>
        <v>85.418579686775459</v>
      </c>
      <c r="AE24" s="255">
        <f t="shared" si="1"/>
        <v>87.322332502094909</v>
      </c>
      <c r="AF24" s="255">
        <f t="shared" si="1"/>
        <v>90.910268556394215</v>
      </c>
      <c r="AG24" s="255">
        <f t="shared" si="1"/>
        <v>63.864854105645627</v>
      </c>
      <c r="AH24" s="255">
        <f t="shared" si="1"/>
        <v>53.190452067539717</v>
      </c>
      <c r="AI24" s="258">
        <f t="shared" si="1"/>
        <v>66.106457304568991</v>
      </c>
      <c r="AJ24" s="599"/>
      <c r="AK24" s="599"/>
      <c r="AL24" s="599"/>
      <c r="AM24" s="599"/>
      <c r="AN24" s="599"/>
      <c r="AO24" s="599"/>
      <c r="AP24" s="599"/>
      <c r="AQ24" s="599"/>
      <c r="AR24" s="599"/>
      <c r="AS24" s="599"/>
      <c r="AT24" s="599"/>
      <c r="AU24" s="599"/>
      <c r="AV24" s="599"/>
      <c r="AW24" s="599"/>
      <c r="AX24" s="599"/>
      <c r="AY24" s="599"/>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2271"/>
      <c r="B25" s="240" t="s">
        <v>59</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263"/>
      <c r="AF25" s="263"/>
      <c r="AG25" s="263"/>
      <c r="AH25" s="263"/>
      <c r="AI25" s="263"/>
      <c r="AJ25" s="599"/>
      <c r="AK25" s="599"/>
      <c r="AL25" s="599"/>
      <c r="AM25" s="599"/>
      <c r="AN25" s="599"/>
      <c r="AO25" s="599"/>
      <c r="AP25" s="599"/>
      <c r="AQ25" s="599"/>
      <c r="AR25" s="599"/>
      <c r="AS25" s="599"/>
      <c r="AT25" s="599"/>
      <c r="AU25" s="599"/>
      <c r="AV25" s="599"/>
      <c r="AW25" s="599"/>
      <c r="AX25" s="599"/>
      <c r="AY25" s="599"/>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2272"/>
      <c r="B26" s="241" t="s">
        <v>47</v>
      </c>
      <c r="C26" s="264"/>
      <c r="D26" s="265"/>
      <c r="E26" s="265"/>
      <c r="F26" s="265"/>
      <c r="G26" s="266"/>
      <c r="H26" s="267"/>
      <c r="I26" s="265"/>
      <c r="J26" s="265"/>
      <c r="K26" s="265"/>
      <c r="L26" s="268"/>
      <c r="M26" s="264"/>
      <c r="N26" s="265"/>
      <c r="O26" s="265"/>
      <c r="P26" s="265"/>
      <c r="Q26" s="266"/>
      <c r="R26" s="1815"/>
      <c r="S26" s="1816"/>
      <c r="T26" s="1816"/>
      <c r="U26" s="1816"/>
      <c r="V26" s="1816"/>
      <c r="W26" s="1816"/>
      <c r="X26" s="1816"/>
      <c r="Y26" s="1816"/>
      <c r="Z26" s="1816"/>
      <c r="AA26" s="1816"/>
      <c r="AB26" s="1857"/>
      <c r="AC26" s="1857"/>
      <c r="AD26" s="1857"/>
      <c r="AE26" s="1857"/>
      <c r="AF26" s="1857"/>
      <c r="AG26" s="1857"/>
      <c r="AH26" s="1857"/>
      <c r="AI26" s="1857"/>
      <c r="AJ26" s="599"/>
      <c r="AK26" s="599"/>
      <c r="AL26" s="599"/>
      <c r="AM26" s="599"/>
      <c r="AN26" s="599"/>
      <c r="AO26" s="599"/>
      <c r="AP26" s="599"/>
      <c r="AQ26" s="599"/>
      <c r="AR26" s="599"/>
      <c r="AS26" s="599"/>
      <c r="AT26" s="599"/>
      <c r="AU26" s="599"/>
      <c r="AV26" s="599"/>
      <c r="AW26" s="599"/>
      <c r="AX26" s="599"/>
      <c r="AY26" s="599"/>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13" customFormat="true" ht="15" customHeight="true" x14ac:dyDescent="0.2">
      <c r="A27" s="130"/>
      <c r="B27" s="183"/>
      <c r="C27" s="2292" t="s">
        <v>114</v>
      </c>
      <c r="D27" s="2293"/>
      <c r="E27" s="2293"/>
      <c r="F27" s="2293"/>
      <c r="G27" s="2294"/>
      <c r="H27" s="2485" t="s">
        <v>39</v>
      </c>
      <c r="I27" s="2486"/>
      <c r="J27" s="2486"/>
      <c r="K27" s="2486"/>
      <c r="L27" s="2487"/>
      <c r="M27" s="2488" t="s">
        <v>38</v>
      </c>
      <c r="N27" s="2486"/>
      <c r="O27" s="2486"/>
      <c r="P27" s="2486"/>
      <c r="Q27" s="2487"/>
      <c r="R27" s="2077" t="s">
        <v>137</v>
      </c>
      <c r="S27" s="2084"/>
      <c r="T27" s="2084"/>
      <c r="U27" s="2084"/>
      <c r="V27" s="2084"/>
      <c r="W27" s="2084"/>
      <c r="X27" s="2084"/>
      <c r="Y27" s="2084"/>
      <c r="Z27" s="2084"/>
      <c r="AA27" s="2084"/>
      <c r="AB27" s="2084"/>
      <c r="AC27" s="2084"/>
      <c r="AD27" s="2084"/>
      <c r="AE27" s="2084"/>
      <c r="AF27" s="2084"/>
      <c r="AG27" s="2084"/>
      <c r="AH27" s="2084"/>
      <c r="AI27" s="2085"/>
      <c r="AJ27" s="599"/>
      <c r="AK27" s="599"/>
      <c r="AL27" s="599"/>
      <c r="AM27" s="599"/>
      <c r="AN27" s="599"/>
      <c r="AO27" s="599"/>
      <c r="AP27" s="599"/>
      <c r="AQ27" s="599"/>
      <c r="AR27" s="599"/>
      <c r="AS27" s="599"/>
      <c r="AT27" s="599"/>
      <c r="AU27" s="599"/>
      <c r="AV27" s="599"/>
      <c r="AW27" s="599"/>
      <c r="AX27" s="599"/>
      <c r="AY27" s="599"/>
      <c r="AZ27" s="216"/>
      <c r="BA27" s="217" t="s">
        <v>128</v>
      </c>
      <c r="BB27" s="115" t="s">
        <v>95</v>
      </c>
      <c r="BC27" s="2325" t="s">
        <v>114</v>
      </c>
      <c r="BD27" s="2326"/>
      <c r="BE27" s="2326"/>
      <c r="BF27" s="2326"/>
      <c r="BG27" s="2327"/>
      <c r="BH27" s="2328" t="s">
        <v>39</v>
      </c>
      <c r="BI27" s="2326"/>
      <c r="BJ27" s="2326"/>
      <c r="BK27" s="2326"/>
      <c r="BL27" s="2327"/>
      <c r="BM27" s="2328" t="s">
        <v>38</v>
      </c>
      <c r="BN27" s="2326"/>
      <c r="BO27" s="2326"/>
      <c r="BP27" s="2326"/>
      <c r="BQ27" s="2329"/>
      <c r="BR27" s="1824" t="s">
        <v>137</v>
      </c>
      <c r="BS27" s="1825"/>
      <c r="BT27" s="1825"/>
      <c r="BU27" s="1825"/>
      <c r="BV27" s="1825"/>
      <c r="BW27" s="1825"/>
      <c r="BX27" s="1825"/>
      <c r="BY27" s="1826"/>
      <c r="BZ27" s="313"/>
      <c r="CA27" s="313"/>
      <c r="CB27" s="313"/>
      <c r="CC27" s="313"/>
      <c r="CD27" s="313"/>
      <c r="CE27" s="313"/>
      <c r="CF27" s="313"/>
      <c r="CG27" s="313"/>
      <c r="CH27" s="313"/>
      <c r="CI27" s="313"/>
      <c r="CJ27" s="215"/>
      <c r="CK27" s="215"/>
      <c r="CL27" s="215"/>
      <c r="CM27" s="215"/>
      <c r="CN27" s="215"/>
      <c r="CO27" s="215"/>
      <c r="CP27" s="215"/>
      <c r="CQ27" s="215"/>
      <c r="CR27" s="215"/>
      <c r="CS27" s="215"/>
      <c r="CT27" s="215"/>
      <c r="CU27" s="215"/>
      <c r="CV27" s="215"/>
      <c r="CW27" s="215"/>
      <c r="CX27" s="215"/>
      <c r="CY27" s="215"/>
      <c r="CZ27" s="215"/>
    </row>
    <row r="28" s="413" customFormat="true" ht="36" x14ac:dyDescent="0.2">
      <c r="A28" s="184" t="s">
        <v>69</v>
      </c>
      <c r="B28" s="243"/>
      <c r="C28" s="272" t="s">
        <v>0</v>
      </c>
      <c r="D28" s="273" t="s">
        <v>1</v>
      </c>
      <c r="E28" s="273" t="s">
        <v>2</v>
      </c>
      <c r="F28" s="273" t="s">
        <v>3</v>
      </c>
      <c r="G28" s="274" t="s">
        <v>4</v>
      </c>
      <c r="H28" s="1534" t="s">
        <v>341</v>
      </c>
      <c r="I28" s="1485" t="s">
        <v>342</v>
      </c>
      <c r="J28" s="1485" t="s">
        <v>343</v>
      </c>
      <c r="K28" s="1485" t="s">
        <v>344</v>
      </c>
      <c r="L28" s="1486" t="s">
        <v>345</v>
      </c>
      <c r="M28" s="1522" t="s">
        <v>341</v>
      </c>
      <c r="N28" s="1485" t="s">
        <v>342</v>
      </c>
      <c r="O28" s="1485" t="s">
        <v>343</v>
      </c>
      <c r="P28" s="1485" t="s">
        <v>344</v>
      </c>
      <c r="Q28" s="1546" t="s">
        <v>345</v>
      </c>
      <c r="R28" s="1534" t="s">
        <v>346</v>
      </c>
      <c r="S28" s="1485" t="s">
        <v>347</v>
      </c>
      <c r="T28" s="1485" t="s">
        <v>348</v>
      </c>
      <c r="U28" s="1485" t="s">
        <v>349</v>
      </c>
      <c r="V28" s="1485" t="s">
        <v>350</v>
      </c>
      <c r="W28" s="1485" t="s">
        <v>351</v>
      </c>
      <c r="X28" s="1485" t="s">
        <v>352</v>
      </c>
      <c r="Y28" s="1485" t="s">
        <v>353</v>
      </c>
      <c r="Z28" s="1485" t="s">
        <v>354</v>
      </c>
      <c r="AA28" s="1485" t="s">
        <v>355</v>
      </c>
      <c r="AB28" s="1485" t="s">
        <v>356</v>
      </c>
      <c r="AC28" s="1485" t="s">
        <v>357</v>
      </c>
      <c r="AD28" s="1485" t="s">
        <v>358</v>
      </c>
      <c r="AE28" s="1485" t="s">
        <v>359</v>
      </c>
      <c r="AF28" s="1485" t="s">
        <v>360</v>
      </c>
      <c r="AG28" s="1485" t="s">
        <v>361</v>
      </c>
      <c r="AH28" s="1485" t="s">
        <v>362</v>
      </c>
      <c r="AI28" s="1487" t="s">
        <v>363</v>
      </c>
      <c r="AJ28" s="599"/>
      <c r="AK28" s="599"/>
      <c r="AL28" s="599"/>
      <c r="AM28" s="599"/>
      <c r="AN28" s="599"/>
      <c r="AO28" s="599"/>
      <c r="AP28" s="599"/>
      <c r="AQ28" s="599"/>
      <c r="AR28" s="599"/>
      <c r="AS28" s="599"/>
      <c r="AT28" s="599"/>
      <c r="AU28" s="599"/>
      <c r="AV28" s="599"/>
      <c r="AW28" s="599"/>
      <c r="AX28" s="599"/>
      <c r="AY28" s="599"/>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346</v>
      </c>
      <c r="BS28" s="168" t="s">
        <v>347</v>
      </c>
      <c r="BT28" s="168" t="s">
        <v>348</v>
      </c>
      <c r="BU28" s="168" t="s">
        <v>349</v>
      </c>
      <c r="BV28" s="168" t="s">
        <v>350</v>
      </c>
      <c r="BW28" s="168" t="s">
        <v>351</v>
      </c>
      <c r="BX28" s="168" t="s">
        <v>352</v>
      </c>
      <c r="BY28" s="169" t="s">
        <v>353</v>
      </c>
      <c r="BZ28" s="169" t="s">
        <v>354</v>
      </c>
      <c r="CA28" s="169" t="s">
        <v>355</v>
      </c>
      <c r="CB28" s="169" t="s">
        <v>356</v>
      </c>
      <c r="CC28" s="169" t="s">
        <v>357</v>
      </c>
      <c r="CD28" s="169" t="s">
        <v>358</v>
      </c>
      <c r="CE28" s="169" t="s">
        <v>359</v>
      </c>
      <c r="CF28" s="169" t="s">
        <v>360</v>
      </c>
      <c r="CG28" s="169" t="s">
        <v>361</v>
      </c>
      <c r="CH28" s="169" t="s">
        <v>362</v>
      </c>
      <c r="CI28" s="169" t="s">
        <v>363</v>
      </c>
      <c r="CJ28" s="1952"/>
      <c r="CK28" s="1952"/>
      <c r="CL28" s="1952"/>
      <c r="CM28" s="1952"/>
      <c r="CN28" s="1952"/>
      <c r="CO28" s="1952"/>
      <c r="CP28" s="1952"/>
      <c r="CQ28" s="1952"/>
      <c r="CR28" s="1952"/>
      <c r="CS28" s="1952"/>
      <c r="CT28" s="1952"/>
      <c r="CU28" s="1952"/>
      <c r="CV28" s="1952"/>
      <c r="CW28" s="1952"/>
      <c r="CX28" s="1952"/>
      <c r="CY28" s="1952"/>
      <c r="CZ28" s="1952"/>
    </row>
    <row r="29" s="413" customFormat="true" ht="15" customHeight="true" x14ac:dyDescent="0.2">
      <c r="A29" s="2483" t="s">
        <v>58</v>
      </c>
      <c r="B29" s="1744" t="s">
        <v>370</v>
      </c>
      <c r="C29" s="1603">
        <v>9.6791176009195681</v>
      </c>
      <c r="D29" s="1604">
        <v>13.510375007417895</v>
      </c>
      <c r="E29" s="1604">
        <v>43.415058947406401</v>
      </c>
      <c r="F29" s="1604">
        <v>80.820697100721873</v>
      </c>
      <c r="G29" s="1605">
        <v>90.687028119675702</v>
      </c>
      <c r="H29" s="1606">
        <v>55.842724743831781</v>
      </c>
      <c r="I29" s="1604">
        <v>71.348165889681354</v>
      </c>
      <c r="J29" s="1604">
        <v>82.113409281911657</v>
      </c>
      <c r="K29" s="1604">
        <v>89.514887943032434</v>
      </c>
      <c r="L29" s="1607">
        <v>90.723267777594671</v>
      </c>
      <c r="M29" s="1608">
        <v>2.7951211176258739</v>
      </c>
      <c r="N29" s="1604">
        <v>8.0173686706134948</v>
      </c>
      <c r="O29" s="1604">
        <v>3.9482453837965106</v>
      </c>
      <c r="P29" s="1604">
        <v>11.160222713005782</v>
      </c>
      <c r="Q29" s="1605">
        <v>50.487861030380962</v>
      </c>
      <c r="R29" s="1606">
        <v>38.200407999758724</v>
      </c>
      <c r="S29" s="1604">
        <v>0</v>
      </c>
      <c r="T29" s="1604">
        <v>94.033357111544376</v>
      </c>
      <c r="U29" s="1604">
        <v>62.347387738154012</v>
      </c>
      <c r="V29" s="1604">
        <v>17.228862566532047</v>
      </c>
      <c r="W29" s="1604">
        <v>42.971372319793502</v>
      </c>
      <c r="X29" s="1604">
        <v>31.896613086922198</v>
      </c>
      <c r="Y29" s="1604">
        <v>48.126265089291564</v>
      </c>
      <c r="Z29" s="1799" t="s">
        <v>36</v>
      </c>
      <c r="AA29" s="1604">
        <v>33.067563095910366</v>
      </c>
      <c r="AB29" s="1604">
        <v>59.392741862031272</v>
      </c>
      <c r="AC29" s="1604">
        <v>48.406262375063349</v>
      </c>
      <c r="AD29" s="1604">
        <v>43.599093397531604</v>
      </c>
      <c r="AE29" s="1604">
        <v>7.5058647893745958</v>
      </c>
      <c r="AF29" s="1604">
        <v>91.814714334950011</v>
      </c>
      <c r="AG29" s="1604">
        <v>0.34623038447353904</v>
      </c>
      <c r="AH29" s="1604">
        <v>46.826149838861269</v>
      </c>
      <c r="AI29" s="2097">
        <v>28.54884985573549</v>
      </c>
      <c r="AJ29" s="599"/>
      <c r="AK29" s="599"/>
      <c r="AL29" s="599"/>
      <c r="AM29" s="599"/>
      <c r="AN29" s="599"/>
      <c r="AO29" s="599"/>
      <c r="AP29" s="599"/>
      <c r="AQ29" s="599"/>
      <c r="AR29" s="599"/>
      <c r="AS29" s="599"/>
      <c r="AT29" s="599"/>
      <c r="AU29" s="599"/>
      <c r="AV29" s="599"/>
      <c r="AW29" s="599"/>
      <c r="AX29" s="599"/>
      <c r="AY29" s="599"/>
      <c r="AZ29" s="216"/>
      <c r="BA29" s="2290" t="s">
        <v>58</v>
      </c>
      <c r="BB29" s="150" t="s">
        <v>50</v>
      </c>
      <c r="BC29" s="1041" t="s">
        <v>36</v>
      </c>
      <c r="BD29" s="1060" t="s">
        <v>36</v>
      </c>
      <c r="BE29" s="1060" t="s">
        <v>36</v>
      </c>
      <c r="BF29" s="1060" t="s">
        <v>36</v>
      </c>
      <c r="BG29" s="1080" t="s">
        <v>36</v>
      </c>
      <c r="BH29" s="1100" t="s">
        <v>36</v>
      </c>
      <c r="BI29" s="1060" t="s">
        <v>36</v>
      </c>
      <c r="BJ29" s="1060" t="s">
        <v>36</v>
      </c>
      <c r="BK29" s="1060" t="s">
        <v>36</v>
      </c>
      <c r="BL29" s="1080" t="s">
        <v>36</v>
      </c>
      <c r="BM29" s="1100" t="s">
        <v>36</v>
      </c>
      <c r="BN29" s="1060" t="s">
        <v>36</v>
      </c>
      <c r="BO29" s="1060" t="s">
        <v>36</v>
      </c>
      <c r="BP29" s="1060" t="s">
        <v>36</v>
      </c>
      <c r="BQ29" s="1080" t="s">
        <v>36</v>
      </c>
      <c r="BR29" s="1100" t="s">
        <v>36</v>
      </c>
      <c r="BS29" s="1060" t="s">
        <v>36</v>
      </c>
      <c r="BT29" s="1060" t="s">
        <v>36</v>
      </c>
      <c r="BU29" s="1060" t="s">
        <v>36</v>
      </c>
      <c r="BV29" s="1060" t="s">
        <v>36</v>
      </c>
      <c r="BW29" s="1060" t="s">
        <v>36</v>
      </c>
      <c r="BX29" s="1060" t="s">
        <v>36</v>
      </c>
      <c r="BY29" s="1119" t="s">
        <v>36</v>
      </c>
      <c r="BZ29" s="1119" t="s">
        <v>36</v>
      </c>
      <c r="CA29" s="1119" t="s">
        <v>36</v>
      </c>
      <c r="CB29" s="1119" t="s">
        <v>36</v>
      </c>
      <c r="CC29" s="1119" t="s">
        <v>36</v>
      </c>
      <c r="CD29" s="1119" t="s">
        <v>36</v>
      </c>
      <c r="CE29" s="1119" t="s">
        <v>36</v>
      </c>
      <c r="CF29" s="1119" t="s">
        <v>36</v>
      </c>
      <c r="CG29" s="1119" t="s">
        <v>36</v>
      </c>
      <c r="CH29" s="1119" t="s">
        <v>36</v>
      </c>
      <c r="CI29" s="1119" t="s">
        <v>36</v>
      </c>
      <c r="CJ29" s="1954"/>
      <c r="CK29" s="1954"/>
      <c r="CL29" s="1954"/>
      <c r="CM29" s="1954"/>
      <c r="CN29" s="1954"/>
      <c r="CO29" s="1954"/>
      <c r="CP29" s="1954"/>
      <c r="CQ29" s="1954"/>
      <c r="CR29" s="1954"/>
      <c r="CS29" s="1954"/>
      <c r="CT29" s="1954"/>
      <c r="CU29" s="1954"/>
      <c r="CV29" s="1954"/>
      <c r="CW29" s="1954"/>
      <c r="CX29" s="1954"/>
      <c r="CY29" s="1954"/>
      <c r="CZ29" s="1954"/>
    </row>
    <row r="30" s="413" customFormat="true" ht="15" customHeight="true" x14ac:dyDescent="0.2">
      <c r="A30" s="2484"/>
      <c r="B30" s="1745" t="s">
        <v>371</v>
      </c>
      <c r="C30" s="1609">
        <v>90.320882399080432</v>
      </c>
      <c r="D30" s="1610">
        <v>86.489624992582094</v>
      </c>
      <c r="E30" s="1610">
        <v>56.584941052593805</v>
      </c>
      <c r="F30" s="1610">
        <v>19.179302899278312</v>
      </c>
      <c r="G30" s="1611">
        <v>9.3129718803243158</v>
      </c>
      <c r="H30" s="1612">
        <v>44.157275256168212</v>
      </c>
      <c r="I30" s="1610">
        <v>28.651834110318525</v>
      </c>
      <c r="J30" s="1610">
        <v>17.886590718088335</v>
      </c>
      <c r="K30" s="1610">
        <v>10.485112056967539</v>
      </c>
      <c r="L30" s="1613">
        <v>9.2767322224052915</v>
      </c>
      <c r="M30" s="1614">
        <v>97.204878882374103</v>
      </c>
      <c r="N30" s="1610">
        <v>91.982631329386507</v>
      </c>
      <c r="O30" s="1610">
        <v>96.051754616203468</v>
      </c>
      <c r="P30" s="1610">
        <v>88.839777286994163</v>
      </c>
      <c r="Q30" s="1611">
        <v>49.512138969619045</v>
      </c>
      <c r="R30" s="1612">
        <v>61.799592000241297</v>
      </c>
      <c r="S30" s="1610">
        <v>100</v>
      </c>
      <c r="T30" s="1610">
        <v>5.9666428884556257</v>
      </c>
      <c r="U30" s="1610">
        <v>37.652612261845896</v>
      </c>
      <c r="V30" s="1610">
        <v>82.771137433467885</v>
      </c>
      <c r="W30" s="1610">
        <v>57.028627680206469</v>
      </c>
      <c r="X30" s="1610">
        <v>68.10338691307787</v>
      </c>
      <c r="Y30" s="1610">
        <v>51.873734910708379</v>
      </c>
      <c r="Z30" s="1775" t="s">
        <v>36</v>
      </c>
      <c r="AA30" s="1610">
        <v>66.93243690408957</v>
      </c>
      <c r="AB30" s="1610">
        <v>40.607258137968735</v>
      </c>
      <c r="AC30" s="1610">
        <v>51.593737624936672</v>
      </c>
      <c r="AD30" s="1610">
        <v>56.400906602468446</v>
      </c>
      <c r="AE30" s="1610">
        <v>92.494135210625444</v>
      </c>
      <c r="AF30" s="1610">
        <v>8.1852856650500065</v>
      </c>
      <c r="AG30" s="1610">
        <v>99.653769615526471</v>
      </c>
      <c r="AH30" s="1610">
        <v>53.173850161138745</v>
      </c>
      <c r="AI30" s="2098">
        <v>71.451150144264446</v>
      </c>
      <c r="AJ30" s="599"/>
      <c r="AK30" s="599"/>
      <c r="AL30" s="599"/>
      <c r="AM30" s="599"/>
      <c r="AN30" s="599"/>
      <c r="AO30" s="599"/>
      <c r="AP30" s="599"/>
      <c r="AQ30" s="599"/>
      <c r="AR30" s="599"/>
      <c r="AS30" s="599"/>
      <c r="AT30" s="599"/>
      <c r="AU30" s="599"/>
      <c r="AV30" s="599"/>
      <c r="AW30" s="599"/>
      <c r="AX30" s="599"/>
      <c r="AY30" s="599"/>
      <c r="AZ30" s="216"/>
      <c r="BA30" s="2291"/>
      <c r="BB30" s="151" t="s">
        <v>49</v>
      </c>
      <c r="BC30" s="1042" t="s">
        <v>36</v>
      </c>
      <c r="BD30" s="1061" t="s">
        <v>36</v>
      </c>
      <c r="BE30" s="1061" t="s">
        <v>36</v>
      </c>
      <c r="BF30" s="1061" t="s">
        <v>36</v>
      </c>
      <c r="BG30" s="1081" t="s">
        <v>36</v>
      </c>
      <c r="BH30" s="1101" t="s">
        <v>36</v>
      </c>
      <c r="BI30" s="1061" t="s">
        <v>36</v>
      </c>
      <c r="BJ30" s="1061" t="s">
        <v>36</v>
      </c>
      <c r="BK30" s="1061" t="s">
        <v>36</v>
      </c>
      <c r="BL30" s="1081" t="s">
        <v>36</v>
      </c>
      <c r="BM30" s="1101" t="s">
        <v>36</v>
      </c>
      <c r="BN30" s="1061" t="s">
        <v>36</v>
      </c>
      <c r="BO30" s="1061" t="s">
        <v>36</v>
      </c>
      <c r="BP30" s="1061" t="s">
        <v>36</v>
      </c>
      <c r="BQ30" s="1081" t="s">
        <v>36</v>
      </c>
      <c r="BR30" s="1101" t="s">
        <v>36</v>
      </c>
      <c r="BS30" s="1061" t="s">
        <v>36</v>
      </c>
      <c r="BT30" s="1061" t="s">
        <v>36</v>
      </c>
      <c r="BU30" s="1061" t="s">
        <v>36</v>
      </c>
      <c r="BV30" s="1061" t="s">
        <v>36</v>
      </c>
      <c r="BW30" s="1061" t="s">
        <v>36</v>
      </c>
      <c r="BX30" s="1061" t="s">
        <v>36</v>
      </c>
      <c r="BY30" s="1120" t="s">
        <v>36</v>
      </c>
      <c r="BZ30" s="1120" t="s">
        <v>36</v>
      </c>
      <c r="CA30" s="1120" t="s">
        <v>36</v>
      </c>
      <c r="CB30" s="1120" t="s">
        <v>36</v>
      </c>
      <c r="CC30" s="1120" t="s">
        <v>36</v>
      </c>
      <c r="CD30" s="1120" t="s">
        <v>36</v>
      </c>
      <c r="CE30" s="1120" t="s">
        <v>36</v>
      </c>
      <c r="CF30" s="1120" t="s">
        <v>36</v>
      </c>
      <c r="CG30" s="1120" t="s">
        <v>36</v>
      </c>
      <c r="CH30" s="1120" t="s">
        <v>36</v>
      </c>
      <c r="CI30" s="1120" t="s">
        <v>36</v>
      </c>
      <c r="CJ30" s="1956"/>
      <c r="CK30" s="1956"/>
      <c r="CL30" s="1956"/>
      <c r="CM30" s="1956"/>
      <c r="CN30" s="1956"/>
      <c r="CO30" s="1956"/>
      <c r="CP30" s="1956"/>
      <c r="CQ30" s="1956"/>
      <c r="CR30" s="1956"/>
      <c r="CS30" s="1956"/>
      <c r="CT30" s="1956"/>
      <c r="CU30" s="1956"/>
      <c r="CV30" s="1956"/>
      <c r="CW30" s="1956"/>
      <c r="CX30" s="1956"/>
      <c r="CY30" s="1956"/>
      <c r="CZ30" s="1956"/>
    </row>
    <row r="31" s="130" customFormat="true" ht="15" customHeight="true" x14ac:dyDescent="0.2">
      <c r="A31" s="2256" t="s">
        <v>103</v>
      </c>
      <c r="B31" s="249" t="s">
        <v>50</v>
      </c>
      <c r="C31" s="1615">
        <v>1.6979573831689958</v>
      </c>
      <c r="D31" s="1616">
        <v>4.1218098765116702</v>
      </c>
      <c r="E31" s="1616">
        <v>31.131778135036502</v>
      </c>
      <c r="F31" s="1616">
        <v>74.412142218483197</v>
      </c>
      <c r="G31" s="1617">
        <v>90.056278803555529</v>
      </c>
      <c r="H31" s="1618">
        <v>24.997105875645566</v>
      </c>
      <c r="I31" s="1616">
        <v>55.816787996660608</v>
      </c>
      <c r="J31" s="1616">
        <v>79.012755194844587</v>
      </c>
      <c r="K31" s="1616">
        <v>87.263029499569043</v>
      </c>
      <c r="L31" s="1619">
        <v>90.13732997813743</v>
      </c>
      <c r="M31" s="1620">
        <v>2.6633778157737504E-2</v>
      </c>
      <c r="N31" s="1616">
        <v>4.1427042239937123E-2</v>
      </c>
      <c r="O31" s="1616">
        <v>1.5893598786985361</v>
      </c>
      <c r="P31" s="1616">
        <v>7.2364900177861511</v>
      </c>
      <c r="Q31" s="1617">
        <v>47.493340648429736</v>
      </c>
      <c r="R31" s="1618">
        <v>23.870630195381366</v>
      </c>
      <c r="S31" s="1616">
        <v>0</v>
      </c>
      <c r="T31" s="1616">
        <v>79.853965170608063</v>
      </c>
      <c r="U31" s="1616">
        <v>56.747711337892049</v>
      </c>
      <c r="V31" s="1616">
        <v>10.177200895637503</v>
      </c>
      <c r="W31" s="1616">
        <v>42.132183081862216</v>
      </c>
      <c r="X31" s="1616">
        <v>23.124914557448164</v>
      </c>
      <c r="Y31" s="1616">
        <v>48.029889229706349</v>
      </c>
      <c r="Z31" s="1800" t="s">
        <v>36</v>
      </c>
      <c r="AA31" s="1616">
        <v>15.683933303992761</v>
      </c>
      <c r="AB31" s="1616">
        <v>48.251032483354692</v>
      </c>
      <c r="AC31" s="1616">
        <v>47.56547171138569</v>
      </c>
      <c r="AD31" s="1616">
        <v>43.405954084037738</v>
      </c>
      <c r="AE31" s="1616">
        <v>5.8724095708776591</v>
      </c>
      <c r="AF31" s="1616">
        <v>91.811536931015667</v>
      </c>
      <c r="AG31" s="1616">
        <v>0.34623038447353904</v>
      </c>
      <c r="AH31" s="1616">
        <v>38.025305137261547</v>
      </c>
      <c r="AI31" s="2099">
        <v>25.989620548236054</v>
      </c>
      <c r="AJ31" s="599"/>
      <c r="AK31" s="599"/>
      <c r="AL31" s="599"/>
      <c r="AM31" s="599"/>
      <c r="AN31" s="599"/>
      <c r="AO31" s="599"/>
      <c r="AP31" s="599"/>
      <c r="AQ31" s="599"/>
      <c r="AR31" s="599"/>
      <c r="AS31" s="599"/>
      <c r="AT31" s="599"/>
      <c r="AU31" s="599"/>
      <c r="AV31" s="599"/>
      <c r="AW31" s="599"/>
      <c r="AX31" s="599"/>
      <c r="AY31" s="599"/>
      <c r="AZ31" s="216"/>
      <c r="BA31" s="2291" t="s">
        <v>103</v>
      </c>
      <c r="BB31" s="151" t="s">
        <v>50</v>
      </c>
      <c r="BC31" s="1042" t="s">
        <v>36</v>
      </c>
      <c r="BD31" s="1061" t="s">
        <v>36</v>
      </c>
      <c r="BE31" s="1061" t="s">
        <v>36</v>
      </c>
      <c r="BF31" s="1061" t="s">
        <v>36</v>
      </c>
      <c r="BG31" s="1081" t="s">
        <v>36</v>
      </c>
      <c r="BH31" s="1101" t="s">
        <v>36</v>
      </c>
      <c r="BI31" s="1061" t="s">
        <v>36</v>
      </c>
      <c r="BJ31" s="1061" t="s">
        <v>36</v>
      </c>
      <c r="BK31" s="1061" t="s">
        <v>36</v>
      </c>
      <c r="BL31" s="1081" t="s">
        <v>36</v>
      </c>
      <c r="BM31" s="1101" t="s">
        <v>36</v>
      </c>
      <c r="BN31" s="1061" t="s">
        <v>36</v>
      </c>
      <c r="BO31" s="1061" t="s">
        <v>36</v>
      </c>
      <c r="BP31" s="1061" t="s">
        <v>36</v>
      </c>
      <c r="BQ31" s="1081" t="s">
        <v>36</v>
      </c>
      <c r="BR31" s="1101" t="s">
        <v>36</v>
      </c>
      <c r="BS31" s="1061" t="s">
        <v>36</v>
      </c>
      <c r="BT31" s="1061" t="s">
        <v>36</v>
      </c>
      <c r="BU31" s="1061" t="s">
        <v>36</v>
      </c>
      <c r="BV31" s="1061" t="s">
        <v>36</v>
      </c>
      <c r="BW31" s="1061" t="s">
        <v>36</v>
      </c>
      <c r="BX31" s="1061" t="s">
        <v>36</v>
      </c>
      <c r="BY31" s="1120" t="s">
        <v>36</v>
      </c>
      <c r="BZ31" s="1120" t="s">
        <v>36</v>
      </c>
      <c r="CA31" s="1120" t="s">
        <v>36</v>
      </c>
      <c r="CB31" s="1120" t="s">
        <v>36</v>
      </c>
      <c r="CC31" s="1120" t="s">
        <v>36</v>
      </c>
      <c r="CD31" s="1120" t="s">
        <v>36</v>
      </c>
      <c r="CE31" s="1120" t="s">
        <v>36</v>
      </c>
      <c r="CF31" s="1120" t="s">
        <v>36</v>
      </c>
      <c r="CG31" s="1120" t="s">
        <v>36</v>
      </c>
      <c r="CH31" s="1120" t="s">
        <v>36</v>
      </c>
      <c r="CI31" s="1120" t="s">
        <v>36</v>
      </c>
      <c r="CJ31" s="1956"/>
      <c r="CK31" s="1956"/>
      <c r="CL31" s="1956"/>
      <c r="CM31" s="1956"/>
      <c r="CN31" s="1956"/>
      <c r="CO31" s="1956"/>
      <c r="CP31" s="1956"/>
      <c r="CQ31" s="1956"/>
      <c r="CR31" s="1956"/>
      <c r="CS31" s="1956"/>
      <c r="CT31" s="1956"/>
      <c r="CU31" s="1956"/>
      <c r="CV31" s="1956"/>
      <c r="CW31" s="1956"/>
      <c r="CX31" s="1956"/>
      <c r="CY31" s="1956"/>
      <c r="CZ31" s="1956"/>
    </row>
    <row r="32" s="130" customFormat="true" ht="15" customHeight="true" x14ac:dyDescent="0.2">
      <c r="A32" s="2256"/>
      <c r="B32" s="249" t="s">
        <v>49</v>
      </c>
      <c r="C32" s="1609">
        <v>98.302042616831017</v>
      </c>
      <c r="D32" s="1610">
        <v>95.878190123488309</v>
      </c>
      <c r="E32" s="1610">
        <v>68.86822186496363</v>
      </c>
      <c r="F32" s="1610">
        <v>25.587857781516899</v>
      </c>
      <c r="G32" s="1611">
        <v>9.9437211964444963</v>
      </c>
      <c r="H32" s="1612">
        <v>75.002894124354469</v>
      </c>
      <c r="I32" s="1610">
        <v>44.183212003339264</v>
      </c>
      <c r="J32" s="1610">
        <v>20.987244805155399</v>
      </c>
      <c r="K32" s="1610">
        <v>12.736970500430944</v>
      </c>
      <c r="L32" s="1613">
        <v>9.8626700218625114</v>
      </c>
      <c r="M32" s="1614">
        <v>99.973366221842255</v>
      </c>
      <c r="N32" s="1610">
        <v>99.958572957760055</v>
      </c>
      <c r="O32" s="1610">
        <v>98.410640121301483</v>
      </c>
      <c r="P32" s="1610">
        <v>92.763509982213805</v>
      </c>
      <c r="Q32" s="1611">
        <v>52.506659351570242</v>
      </c>
      <c r="R32" s="1612">
        <v>76.129369804618662</v>
      </c>
      <c r="S32" s="1610">
        <v>100</v>
      </c>
      <c r="T32" s="1610">
        <v>20.146034829391919</v>
      </c>
      <c r="U32" s="1610">
        <v>43.252288662107865</v>
      </c>
      <c r="V32" s="1610">
        <v>89.822799104362403</v>
      </c>
      <c r="W32" s="1610">
        <v>57.867816918137748</v>
      </c>
      <c r="X32" s="1610">
        <v>76.875085442551892</v>
      </c>
      <c r="Y32" s="1610">
        <v>51.970110770293601</v>
      </c>
      <c r="Z32" s="1775" t="s">
        <v>36</v>
      </c>
      <c r="AA32" s="1610">
        <v>84.316066696007198</v>
      </c>
      <c r="AB32" s="1610">
        <v>51.748967516645315</v>
      </c>
      <c r="AC32" s="1610">
        <v>52.43452828861431</v>
      </c>
      <c r="AD32" s="1610">
        <v>56.594045915962312</v>
      </c>
      <c r="AE32" s="1610">
        <v>94.127590429122392</v>
      </c>
      <c r="AF32" s="1610">
        <v>8.1884630689843565</v>
      </c>
      <c r="AG32" s="1610">
        <v>99.653769615526471</v>
      </c>
      <c r="AH32" s="1610">
        <v>61.974694862738467</v>
      </c>
      <c r="AI32" s="2098">
        <v>74.010379451763868</v>
      </c>
      <c r="AJ32" s="599"/>
      <c r="AK32" s="599"/>
      <c r="AL32" s="599"/>
      <c r="AM32" s="599"/>
      <c r="AN32" s="599"/>
      <c r="AO32" s="599"/>
      <c r="AP32" s="599"/>
      <c r="AQ32" s="599"/>
      <c r="AR32" s="599"/>
      <c r="AS32" s="599"/>
      <c r="AT32" s="599"/>
      <c r="AU32" s="599"/>
      <c r="AV32" s="599"/>
      <c r="AW32" s="599"/>
      <c r="AX32" s="599"/>
      <c r="AY32" s="599"/>
      <c r="AZ32" s="216"/>
      <c r="BA32" s="2291"/>
      <c r="BB32" s="151" t="s">
        <v>49</v>
      </c>
      <c r="BC32" s="1042" t="s">
        <v>36</v>
      </c>
      <c r="BD32" s="1061" t="s">
        <v>36</v>
      </c>
      <c r="BE32" s="1061" t="s">
        <v>36</v>
      </c>
      <c r="BF32" s="1061" t="s">
        <v>36</v>
      </c>
      <c r="BG32" s="1081" t="s">
        <v>36</v>
      </c>
      <c r="BH32" s="1101" t="s">
        <v>36</v>
      </c>
      <c r="BI32" s="1061" t="s">
        <v>36</v>
      </c>
      <c r="BJ32" s="1061" t="s">
        <v>36</v>
      </c>
      <c r="BK32" s="1061" t="s">
        <v>36</v>
      </c>
      <c r="BL32" s="1081" t="s">
        <v>36</v>
      </c>
      <c r="BM32" s="1101" t="s">
        <v>36</v>
      </c>
      <c r="BN32" s="1061" t="s">
        <v>36</v>
      </c>
      <c r="BO32" s="1061" t="s">
        <v>36</v>
      </c>
      <c r="BP32" s="1061" t="s">
        <v>36</v>
      </c>
      <c r="BQ32" s="1081" t="s">
        <v>36</v>
      </c>
      <c r="BR32" s="1101" t="s">
        <v>36</v>
      </c>
      <c r="BS32" s="1061" t="s">
        <v>36</v>
      </c>
      <c r="BT32" s="1061" t="s">
        <v>36</v>
      </c>
      <c r="BU32" s="1061" t="s">
        <v>36</v>
      </c>
      <c r="BV32" s="1061" t="s">
        <v>36</v>
      </c>
      <c r="BW32" s="1061" t="s">
        <v>36</v>
      </c>
      <c r="BX32" s="1061" t="s">
        <v>36</v>
      </c>
      <c r="BY32" s="1120" t="s">
        <v>36</v>
      </c>
      <c r="BZ32" s="1120" t="s">
        <v>36</v>
      </c>
      <c r="CA32" s="1120" t="s">
        <v>36</v>
      </c>
      <c r="CB32" s="1120" t="s">
        <v>36</v>
      </c>
      <c r="CC32" s="1120" t="s">
        <v>36</v>
      </c>
      <c r="CD32" s="1120" t="s">
        <v>36</v>
      </c>
      <c r="CE32" s="1120" t="s">
        <v>36</v>
      </c>
      <c r="CF32" s="1120" t="s">
        <v>36</v>
      </c>
      <c r="CG32" s="1120" t="s">
        <v>36</v>
      </c>
      <c r="CH32" s="1120" t="s">
        <v>36</v>
      </c>
      <c r="CI32" s="1120" t="s">
        <v>36</v>
      </c>
      <c r="CJ32" s="1956"/>
      <c r="CK32" s="1956"/>
      <c r="CL32" s="1956"/>
      <c r="CM32" s="1956"/>
      <c r="CN32" s="1956"/>
      <c r="CO32" s="1956"/>
      <c r="CP32" s="1956"/>
      <c r="CQ32" s="1956"/>
      <c r="CR32" s="1956"/>
      <c r="CS32" s="1956"/>
      <c r="CT32" s="1956"/>
      <c r="CU32" s="1956"/>
      <c r="CV32" s="1956"/>
      <c r="CW32" s="1956"/>
      <c r="CX32" s="1956"/>
      <c r="CY32" s="1956"/>
      <c r="CZ32" s="1956"/>
    </row>
    <row r="33" s="130" customFormat="true" ht="15" customHeight="true" x14ac:dyDescent="0.2">
      <c r="A33" s="2256" t="s">
        <v>104</v>
      </c>
      <c r="B33" s="249" t="s">
        <v>50</v>
      </c>
      <c r="C33" s="1000" t="s">
        <v>36</v>
      </c>
      <c r="D33" s="1006" t="s">
        <v>36</v>
      </c>
      <c r="E33" s="1006" t="s">
        <v>36</v>
      </c>
      <c r="F33" s="1006" t="s">
        <v>36</v>
      </c>
      <c r="G33" s="1012" t="s">
        <v>36</v>
      </c>
      <c r="H33" s="1018" t="s">
        <v>36</v>
      </c>
      <c r="I33" s="1006" t="s">
        <v>36</v>
      </c>
      <c r="J33" s="1006" t="s">
        <v>36</v>
      </c>
      <c r="K33" s="1006" t="s">
        <v>36</v>
      </c>
      <c r="L33" s="1024" t="s">
        <v>36</v>
      </c>
      <c r="M33" s="1030" t="s">
        <v>36</v>
      </c>
      <c r="N33" s="1006" t="s">
        <v>36</v>
      </c>
      <c r="O33" s="1006" t="s">
        <v>36</v>
      </c>
      <c r="P33" s="1006" t="s">
        <v>36</v>
      </c>
      <c r="Q33" s="1012" t="s">
        <v>36</v>
      </c>
      <c r="R33" s="1018" t="s">
        <v>36</v>
      </c>
      <c r="S33" s="1006" t="s">
        <v>36</v>
      </c>
      <c r="T33" s="1006" t="s">
        <v>36</v>
      </c>
      <c r="U33" s="1006" t="s">
        <v>36</v>
      </c>
      <c r="V33" s="1006" t="s">
        <v>36</v>
      </c>
      <c r="W33" s="1006" t="s">
        <v>36</v>
      </c>
      <c r="X33" s="1006" t="s">
        <v>36</v>
      </c>
      <c r="Y33" s="1036" t="s">
        <v>36</v>
      </c>
      <c r="Z33" s="1036" t="s">
        <v>36</v>
      </c>
      <c r="AA33" s="1036" t="s">
        <v>36</v>
      </c>
      <c r="AB33" s="1036" t="s">
        <v>36</v>
      </c>
      <c r="AC33" s="1036" t="s">
        <v>36</v>
      </c>
      <c r="AD33" s="1036" t="s">
        <v>36</v>
      </c>
      <c r="AE33" s="1036" t="s">
        <v>36</v>
      </c>
      <c r="AF33" s="1036" t="s">
        <v>36</v>
      </c>
      <c r="AG33" s="1036" t="s">
        <v>36</v>
      </c>
      <c r="AH33" s="1036" t="s">
        <v>36</v>
      </c>
      <c r="AI33" s="2045" t="s">
        <v>36</v>
      </c>
      <c r="AJ33" s="1892"/>
      <c r="AK33" s="1892"/>
      <c r="AL33" s="1892"/>
      <c r="AM33" s="1892"/>
      <c r="AN33" s="1892"/>
      <c r="AO33" s="1892"/>
      <c r="AP33" s="1892"/>
      <c r="AQ33" s="1892"/>
      <c r="AR33" s="1892"/>
      <c r="AS33" s="1892"/>
      <c r="AT33" s="1892"/>
      <c r="AU33" s="1892"/>
      <c r="AV33" s="1892"/>
      <c r="AW33" s="1892"/>
      <c r="AX33" s="1892"/>
      <c r="AY33" s="1892"/>
      <c r="AZ33" s="215"/>
      <c r="BA33" s="2291" t="s">
        <v>104</v>
      </c>
      <c r="BB33" s="151" t="s">
        <v>50</v>
      </c>
      <c r="BC33" s="1042" t="s">
        <v>36</v>
      </c>
      <c r="BD33" s="1061" t="s">
        <v>36</v>
      </c>
      <c r="BE33" s="1061" t="s">
        <v>36</v>
      </c>
      <c r="BF33" s="1061" t="s">
        <v>36</v>
      </c>
      <c r="BG33" s="1081" t="s">
        <v>36</v>
      </c>
      <c r="BH33" s="1101" t="s">
        <v>36</v>
      </c>
      <c r="BI33" s="1061" t="s">
        <v>36</v>
      </c>
      <c r="BJ33" s="1061" t="s">
        <v>36</v>
      </c>
      <c r="BK33" s="1061" t="s">
        <v>36</v>
      </c>
      <c r="BL33" s="1081" t="s">
        <v>36</v>
      </c>
      <c r="BM33" s="1101" t="s">
        <v>36</v>
      </c>
      <c r="BN33" s="1061" t="s">
        <v>36</v>
      </c>
      <c r="BO33" s="1061" t="s">
        <v>36</v>
      </c>
      <c r="BP33" s="1061" t="s">
        <v>36</v>
      </c>
      <c r="BQ33" s="1081" t="s">
        <v>36</v>
      </c>
      <c r="BR33" s="1101" t="s">
        <v>36</v>
      </c>
      <c r="BS33" s="1061" t="s">
        <v>36</v>
      </c>
      <c r="BT33" s="1061" t="s">
        <v>36</v>
      </c>
      <c r="BU33" s="1061" t="s">
        <v>36</v>
      </c>
      <c r="BV33" s="1061" t="s">
        <v>36</v>
      </c>
      <c r="BW33" s="1061" t="s">
        <v>36</v>
      </c>
      <c r="BX33" s="1061" t="s">
        <v>36</v>
      </c>
      <c r="BY33" s="1120" t="s">
        <v>36</v>
      </c>
      <c r="BZ33" s="1120" t="s">
        <v>36</v>
      </c>
      <c r="CA33" s="1120" t="s">
        <v>36</v>
      </c>
      <c r="CB33" s="1120" t="s">
        <v>36</v>
      </c>
      <c r="CC33" s="1120" t="s">
        <v>36</v>
      </c>
      <c r="CD33" s="1120" t="s">
        <v>36</v>
      </c>
      <c r="CE33" s="1120" t="s">
        <v>36</v>
      </c>
      <c r="CF33" s="1120" t="s">
        <v>36</v>
      </c>
      <c r="CG33" s="1120" t="s">
        <v>36</v>
      </c>
      <c r="CH33" s="1120" t="s">
        <v>36</v>
      </c>
      <c r="CI33" s="1120" t="s">
        <v>36</v>
      </c>
      <c r="CJ33" s="1956"/>
      <c r="CK33" s="1956"/>
      <c r="CL33" s="1956"/>
      <c r="CM33" s="1956"/>
      <c r="CN33" s="1956"/>
      <c r="CO33" s="1956"/>
      <c r="CP33" s="1956"/>
      <c r="CQ33" s="1956"/>
      <c r="CR33" s="1956"/>
      <c r="CS33" s="1956"/>
      <c r="CT33" s="1956"/>
      <c r="CU33" s="1956"/>
      <c r="CV33" s="1956"/>
      <c r="CW33" s="1956"/>
      <c r="CX33" s="1956"/>
      <c r="CY33" s="1956"/>
      <c r="CZ33" s="1956"/>
    </row>
    <row r="34" s="130" customFormat="true" ht="15" customHeight="true" x14ac:dyDescent="0.2">
      <c r="A34" s="2256"/>
      <c r="B34" s="249" t="s">
        <v>49</v>
      </c>
      <c r="C34" s="1000" t="s">
        <v>36</v>
      </c>
      <c r="D34" s="1006" t="s">
        <v>36</v>
      </c>
      <c r="E34" s="1006" t="s">
        <v>36</v>
      </c>
      <c r="F34" s="1006" t="s">
        <v>36</v>
      </c>
      <c r="G34" s="1012" t="s">
        <v>36</v>
      </c>
      <c r="H34" s="1018" t="s">
        <v>36</v>
      </c>
      <c r="I34" s="1006" t="s">
        <v>36</v>
      </c>
      <c r="J34" s="1006" t="s">
        <v>36</v>
      </c>
      <c r="K34" s="1006" t="s">
        <v>36</v>
      </c>
      <c r="L34" s="1024" t="s">
        <v>36</v>
      </c>
      <c r="M34" s="1030" t="s">
        <v>36</v>
      </c>
      <c r="N34" s="1006" t="s">
        <v>36</v>
      </c>
      <c r="O34" s="1006" t="s">
        <v>36</v>
      </c>
      <c r="P34" s="1006" t="s">
        <v>36</v>
      </c>
      <c r="Q34" s="1012" t="s">
        <v>36</v>
      </c>
      <c r="R34" s="1018" t="s">
        <v>36</v>
      </c>
      <c r="S34" s="1006" t="s">
        <v>36</v>
      </c>
      <c r="T34" s="1006" t="s">
        <v>36</v>
      </c>
      <c r="U34" s="1006" t="s">
        <v>36</v>
      </c>
      <c r="V34" s="1006" t="s">
        <v>36</v>
      </c>
      <c r="W34" s="1006" t="s">
        <v>36</v>
      </c>
      <c r="X34" s="1006" t="s">
        <v>36</v>
      </c>
      <c r="Y34" s="1036" t="s">
        <v>36</v>
      </c>
      <c r="Z34" s="1036" t="s">
        <v>36</v>
      </c>
      <c r="AA34" s="1036" t="s">
        <v>36</v>
      </c>
      <c r="AB34" s="1036" t="s">
        <v>36</v>
      </c>
      <c r="AC34" s="1036" t="s">
        <v>36</v>
      </c>
      <c r="AD34" s="1036" t="s">
        <v>36</v>
      </c>
      <c r="AE34" s="1036" t="s">
        <v>36</v>
      </c>
      <c r="AF34" s="1036" t="s">
        <v>36</v>
      </c>
      <c r="AG34" s="1036" t="s">
        <v>36</v>
      </c>
      <c r="AH34" s="1036" t="s">
        <v>36</v>
      </c>
      <c r="AI34" s="2045" t="s">
        <v>36</v>
      </c>
      <c r="AJ34" s="1892"/>
      <c r="AK34" s="1892"/>
      <c r="AL34" s="1892"/>
      <c r="AM34" s="1892"/>
      <c r="AN34" s="1892"/>
      <c r="AO34" s="1892"/>
      <c r="AP34" s="1892"/>
      <c r="AQ34" s="1892"/>
      <c r="AR34" s="1892"/>
      <c r="AS34" s="1892"/>
      <c r="AT34" s="1892"/>
      <c r="AU34" s="1892"/>
      <c r="AV34" s="1892"/>
      <c r="AW34" s="1892"/>
      <c r="AX34" s="1892"/>
      <c r="AY34" s="1892"/>
      <c r="AZ34" s="215"/>
      <c r="BA34" s="2291"/>
      <c r="BB34" s="151" t="s">
        <v>49</v>
      </c>
      <c r="BC34" s="1042" t="s">
        <v>36</v>
      </c>
      <c r="BD34" s="1061" t="s">
        <v>36</v>
      </c>
      <c r="BE34" s="1061" t="s">
        <v>36</v>
      </c>
      <c r="BF34" s="1061" t="s">
        <v>36</v>
      </c>
      <c r="BG34" s="1081" t="s">
        <v>36</v>
      </c>
      <c r="BH34" s="1101" t="s">
        <v>36</v>
      </c>
      <c r="BI34" s="1061" t="s">
        <v>36</v>
      </c>
      <c r="BJ34" s="1061" t="s">
        <v>36</v>
      </c>
      <c r="BK34" s="1061" t="s">
        <v>36</v>
      </c>
      <c r="BL34" s="1081" t="s">
        <v>36</v>
      </c>
      <c r="BM34" s="1101" t="s">
        <v>36</v>
      </c>
      <c r="BN34" s="1061" t="s">
        <v>36</v>
      </c>
      <c r="BO34" s="1061" t="s">
        <v>36</v>
      </c>
      <c r="BP34" s="1061" t="s">
        <v>36</v>
      </c>
      <c r="BQ34" s="1081" t="s">
        <v>36</v>
      </c>
      <c r="BR34" s="1101" t="s">
        <v>36</v>
      </c>
      <c r="BS34" s="1061" t="s">
        <v>36</v>
      </c>
      <c r="BT34" s="1061" t="s">
        <v>36</v>
      </c>
      <c r="BU34" s="1061" t="s">
        <v>36</v>
      </c>
      <c r="BV34" s="1061" t="s">
        <v>36</v>
      </c>
      <c r="BW34" s="1061" t="s">
        <v>36</v>
      </c>
      <c r="BX34" s="1061" t="s">
        <v>36</v>
      </c>
      <c r="BY34" s="1120" t="s">
        <v>36</v>
      </c>
      <c r="BZ34" s="1120" t="s">
        <v>36</v>
      </c>
      <c r="CA34" s="1120" t="s">
        <v>36</v>
      </c>
      <c r="CB34" s="1120" t="s">
        <v>36</v>
      </c>
      <c r="CC34" s="1120" t="s">
        <v>36</v>
      </c>
      <c r="CD34" s="1120" t="s">
        <v>36</v>
      </c>
      <c r="CE34" s="1120" t="s">
        <v>36</v>
      </c>
      <c r="CF34" s="1120" t="s">
        <v>36</v>
      </c>
      <c r="CG34" s="1120" t="s">
        <v>36</v>
      </c>
      <c r="CH34" s="1120" t="s">
        <v>36</v>
      </c>
      <c r="CI34" s="1120" t="s">
        <v>36</v>
      </c>
      <c r="CJ34" s="1956"/>
      <c r="CK34" s="1956"/>
      <c r="CL34" s="1956"/>
      <c r="CM34" s="1956"/>
      <c r="CN34" s="1956"/>
      <c r="CO34" s="1956"/>
      <c r="CP34" s="1956"/>
      <c r="CQ34" s="1956"/>
      <c r="CR34" s="1956"/>
      <c r="CS34" s="1956"/>
      <c r="CT34" s="1956"/>
      <c r="CU34" s="1956"/>
      <c r="CV34" s="1956"/>
      <c r="CW34" s="1956"/>
      <c r="CX34" s="1956"/>
      <c r="CY34" s="1956"/>
      <c r="CZ34" s="1956"/>
    </row>
    <row r="35" s="413" customFormat="true" ht="15" customHeight="true" x14ac:dyDescent="0.2">
      <c r="A35" s="2484" t="s">
        <v>56</v>
      </c>
      <c r="B35" s="1745" t="s">
        <v>370</v>
      </c>
      <c r="C35" s="1609">
        <v>1.6979573831689958</v>
      </c>
      <c r="D35" s="1610">
        <v>4.1218098765116702</v>
      </c>
      <c r="E35" s="1610">
        <v>31.131778135036502</v>
      </c>
      <c r="F35" s="1610">
        <v>74.412142218483197</v>
      </c>
      <c r="G35" s="1611">
        <v>90.056278803555529</v>
      </c>
      <c r="H35" s="1612">
        <v>24.997105875645566</v>
      </c>
      <c r="I35" s="1610">
        <v>55.816787996660608</v>
      </c>
      <c r="J35" s="1610">
        <v>79.012755194844587</v>
      </c>
      <c r="K35" s="1610">
        <v>87.263029499569043</v>
      </c>
      <c r="L35" s="1613">
        <v>90.13732997813743</v>
      </c>
      <c r="M35" s="1614">
        <v>2.6633778157737504E-2</v>
      </c>
      <c r="N35" s="1610">
        <v>4.1427042239937123E-2</v>
      </c>
      <c r="O35" s="1610">
        <v>1.5893598786985361</v>
      </c>
      <c r="P35" s="1610">
        <v>7.2364900177861511</v>
      </c>
      <c r="Q35" s="1611">
        <v>47.493340648429736</v>
      </c>
      <c r="R35" s="1612">
        <v>23.870630195381366</v>
      </c>
      <c r="S35" s="1610">
        <v>0</v>
      </c>
      <c r="T35" s="1610">
        <v>79.853965170608063</v>
      </c>
      <c r="U35" s="1610">
        <v>56.747711337892049</v>
      </c>
      <c r="V35" s="1610">
        <v>10.177200895637503</v>
      </c>
      <c r="W35" s="1610">
        <v>42.132183081862216</v>
      </c>
      <c r="X35" s="1610">
        <v>23.124914557448164</v>
      </c>
      <c r="Y35" s="1610">
        <v>48.029889229706349</v>
      </c>
      <c r="Z35" s="1775" t="s">
        <v>36</v>
      </c>
      <c r="AA35" s="1610">
        <v>15.683933303992761</v>
      </c>
      <c r="AB35" s="1610">
        <v>48.251032483354692</v>
      </c>
      <c r="AC35" s="1610">
        <v>47.56547171138569</v>
      </c>
      <c r="AD35" s="1610">
        <v>43.405954084037738</v>
      </c>
      <c r="AE35" s="1610">
        <v>5.8724095708776591</v>
      </c>
      <c r="AF35" s="1610">
        <v>91.811536931015667</v>
      </c>
      <c r="AG35" s="1610">
        <v>0.34623038447353904</v>
      </c>
      <c r="AH35" s="1610">
        <v>38.025305137261547</v>
      </c>
      <c r="AI35" s="2098">
        <v>25.989620548236054</v>
      </c>
      <c r="AJ35" s="599"/>
      <c r="AK35" s="599"/>
      <c r="AL35" s="599"/>
      <c r="AM35" s="599"/>
      <c r="AN35" s="599"/>
      <c r="AO35" s="599"/>
      <c r="AP35" s="599"/>
      <c r="AQ35" s="599"/>
      <c r="AR35" s="599"/>
      <c r="AS35" s="599"/>
      <c r="AT35" s="599"/>
      <c r="AU35" s="599"/>
      <c r="AV35" s="599"/>
      <c r="AW35" s="599"/>
      <c r="AX35" s="599"/>
      <c r="AY35" s="599"/>
      <c r="AZ35" s="216"/>
      <c r="BA35" s="2291" t="s">
        <v>56</v>
      </c>
      <c r="BB35" s="151" t="s">
        <v>50</v>
      </c>
      <c r="BC35" s="1042" t="s">
        <v>36</v>
      </c>
      <c r="BD35" s="1061" t="s">
        <v>36</v>
      </c>
      <c r="BE35" s="1061" t="s">
        <v>36</v>
      </c>
      <c r="BF35" s="1061" t="s">
        <v>36</v>
      </c>
      <c r="BG35" s="1081" t="s">
        <v>36</v>
      </c>
      <c r="BH35" s="1101" t="s">
        <v>36</v>
      </c>
      <c r="BI35" s="1061" t="s">
        <v>36</v>
      </c>
      <c r="BJ35" s="1061" t="s">
        <v>36</v>
      </c>
      <c r="BK35" s="1061" t="s">
        <v>36</v>
      </c>
      <c r="BL35" s="1081" t="s">
        <v>36</v>
      </c>
      <c r="BM35" s="1101" t="s">
        <v>36</v>
      </c>
      <c r="BN35" s="1061" t="s">
        <v>36</v>
      </c>
      <c r="BO35" s="1061" t="s">
        <v>36</v>
      </c>
      <c r="BP35" s="1061" t="s">
        <v>36</v>
      </c>
      <c r="BQ35" s="1081" t="s">
        <v>36</v>
      </c>
      <c r="BR35" s="1101" t="s">
        <v>36</v>
      </c>
      <c r="BS35" s="1061" t="s">
        <v>36</v>
      </c>
      <c r="BT35" s="1061" t="s">
        <v>36</v>
      </c>
      <c r="BU35" s="1061" t="s">
        <v>36</v>
      </c>
      <c r="BV35" s="1061" t="s">
        <v>36</v>
      </c>
      <c r="BW35" s="1061" t="s">
        <v>36</v>
      </c>
      <c r="BX35" s="1061" t="s">
        <v>36</v>
      </c>
      <c r="BY35" s="1120" t="s">
        <v>36</v>
      </c>
      <c r="BZ35" s="1120" t="s">
        <v>36</v>
      </c>
      <c r="CA35" s="1120" t="s">
        <v>36</v>
      </c>
      <c r="CB35" s="1120" t="s">
        <v>36</v>
      </c>
      <c r="CC35" s="1120" t="s">
        <v>36</v>
      </c>
      <c r="CD35" s="1120" t="s">
        <v>36</v>
      </c>
      <c r="CE35" s="1120" t="s">
        <v>36</v>
      </c>
      <c r="CF35" s="1120" t="s">
        <v>36</v>
      </c>
      <c r="CG35" s="1120" t="s">
        <v>36</v>
      </c>
      <c r="CH35" s="1120" t="s">
        <v>36</v>
      </c>
      <c r="CI35" s="1120" t="s">
        <v>36</v>
      </c>
      <c r="CJ35" s="1956"/>
      <c r="CK35" s="1956"/>
      <c r="CL35" s="1956"/>
      <c r="CM35" s="1956"/>
      <c r="CN35" s="1956"/>
      <c r="CO35" s="1956"/>
      <c r="CP35" s="1956"/>
      <c r="CQ35" s="1956"/>
      <c r="CR35" s="1956"/>
      <c r="CS35" s="1956"/>
      <c r="CT35" s="1956"/>
      <c r="CU35" s="1956"/>
      <c r="CV35" s="1956"/>
      <c r="CW35" s="1956"/>
      <c r="CX35" s="1956"/>
      <c r="CY35" s="1956"/>
      <c r="CZ35" s="1956"/>
    </row>
    <row r="36" s="413" customFormat="true" ht="15" customHeight="true" x14ac:dyDescent="0.2">
      <c r="A36" s="2484"/>
      <c r="B36" s="1745" t="s">
        <v>371</v>
      </c>
      <c r="C36" s="1609">
        <v>98.302042616831017</v>
      </c>
      <c r="D36" s="1610">
        <v>95.878190123488309</v>
      </c>
      <c r="E36" s="1610">
        <v>68.86822186496363</v>
      </c>
      <c r="F36" s="1610">
        <v>25.587857781516899</v>
      </c>
      <c r="G36" s="1611">
        <v>9.9437211964444963</v>
      </c>
      <c r="H36" s="1612">
        <v>75.002894124354469</v>
      </c>
      <c r="I36" s="1610">
        <v>44.183212003339264</v>
      </c>
      <c r="J36" s="1610">
        <v>20.987244805155399</v>
      </c>
      <c r="K36" s="1610">
        <v>12.736970500430944</v>
      </c>
      <c r="L36" s="1613">
        <v>9.8626700218625114</v>
      </c>
      <c r="M36" s="1614">
        <v>99.973366221842255</v>
      </c>
      <c r="N36" s="1610">
        <v>99.958572957760055</v>
      </c>
      <c r="O36" s="1610">
        <v>98.410640121301483</v>
      </c>
      <c r="P36" s="1610">
        <v>92.763509982213805</v>
      </c>
      <c r="Q36" s="1611">
        <v>52.506659351570242</v>
      </c>
      <c r="R36" s="1612">
        <v>76.129369804618662</v>
      </c>
      <c r="S36" s="1610">
        <v>100</v>
      </c>
      <c r="T36" s="1610">
        <v>20.146034829391919</v>
      </c>
      <c r="U36" s="1610">
        <v>43.252288662107865</v>
      </c>
      <c r="V36" s="1610">
        <v>89.822799104362403</v>
      </c>
      <c r="W36" s="1610">
        <v>57.867816918137748</v>
      </c>
      <c r="X36" s="1610">
        <v>76.875085442551892</v>
      </c>
      <c r="Y36" s="1610">
        <v>51.970110770293601</v>
      </c>
      <c r="Z36" s="1775" t="s">
        <v>36</v>
      </c>
      <c r="AA36" s="1610">
        <v>84.316066696007198</v>
      </c>
      <c r="AB36" s="1610">
        <v>51.748967516645315</v>
      </c>
      <c r="AC36" s="1610">
        <v>52.43452828861431</v>
      </c>
      <c r="AD36" s="1610">
        <v>56.594045915962312</v>
      </c>
      <c r="AE36" s="1610">
        <v>94.127590429122392</v>
      </c>
      <c r="AF36" s="1610">
        <v>8.1884630689843565</v>
      </c>
      <c r="AG36" s="1610">
        <v>99.653769615526471</v>
      </c>
      <c r="AH36" s="1610">
        <v>61.974694862738467</v>
      </c>
      <c r="AI36" s="2098">
        <v>74.010379451763868</v>
      </c>
      <c r="AJ36" s="599"/>
      <c r="AK36" s="599"/>
      <c r="AL36" s="599"/>
      <c r="AM36" s="599"/>
      <c r="AN36" s="599"/>
      <c r="AO36" s="599"/>
      <c r="AP36" s="599"/>
      <c r="AQ36" s="599"/>
      <c r="AR36" s="599"/>
      <c r="AS36" s="599"/>
      <c r="AT36" s="599"/>
      <c r="AU36" s="599"/>
      <c r="AV36" s="599"/>
      <c r="AW36" s="599"/>
      <c r="AX36" s="599"/>
      <c r="AY36" s="599"/>
      <c r="AZ36" s="216"/>
      <c r="BA36" s="2291"/>
      <c r="BB36" s="151" t="s">
        <v>49</v>
      </c>
      <c r="BC36" s="1042" t="s">
        <v>36</v>
      </c>
      <c r="BD36" s="1061" t="s">
        <v>36</v>
      </c>
      <c r="BE36" s="1061" t="s">
        <v>36</v>
      </c>
      <c r="BF36" s="1061" t="s">
        <v>36</v>
      </c>
      <c r="BG36" s="1081" t="s">
        <v>36</v>
      </c>
      <c r="BH36" s="1101" t="s">
        <v>36</v>
      </c>
      <c r="BI36" s="1061" t="s">
        <v>36</v>
      </c>
      <c r="BJ36" s="1061" t="s">
        <v>36</v>
      </c>
      <c r="BK36" s="1061" t="s">
        <v>36</v>
      </c>
      <c r="BL36" s="1081" t="s">
        <v>36</v>
      </c>
      <c r="BM36" s="1101" t="s">
        <v>36</v>
      </c>
      <c r="BN36" s="1061" t="s">
        <v>36</v>
      </c>
      <c r="BO36" s="1061" t="s">
        <v>36</v>
      </c>
      <c r="BP36" s="1061" t="s">
        <v>36</v>
      </c>
      <c r="BQ36" s="1081" t="s">
        <v>36</v>
      </c>
      <c r="BR36" s="1101" t="s">
        <v>36</v>
      </c>
      <c r="BS36" s="1061" t="s">
        <v>36</v>
      </c>
      <c r="BT36" s="1061" t="s">
        <v>36</v>
      </c>
      <c r="BU36" s="1061" t="s">
        <v>36</v>
      </c>
      <c r="BV36" s="1061" t="s">
        <v>36</v>
      </c>
      <c r="BW36" s="1061" t="s">
        <v>36</v>
      </c>
      <c r="BX36" s="1061" t="s">
        <v>36</v>
      </c>
      <c r="BY36" s="1120" t="s">
        <v>36</v>
      </c>
      <c r="BZ36" s="1120" t="s">
        <v>36</v>
      </c>
      <c r="CA36" s="1120" t="s">
        <v>36</v>
      </c>
      <c r="CB36" s="1120" t="s">
        <v>36</v>
      </c>
      <c r="CC36" s="1120" t="s">
        <v>36</v>
      </c>
      <c r="CD36" s="1120" t="s">
        <v>36</v>
      </c>
      <c r="CE36" s="1120" t="s">
        <v>36</v>
      </c>
      <c r="CF36" s="1120" t="s">
        <v>36</v>
      </c>
      <c r="CG36" s="1120" t="s">
        <v>36</v>
      </c>
      <c r="CH36" s="1120" t="s">
        <v>36</v>
      </c>
      <c r="CI36" s="1120" t="s">
        <v>36</v>
      </c>
      <c r="CJ36" s="1956"/>
      <c r="CK36" s="1956"/>
      <c r="CL36" s="1956"/>
      <c r="CM36" s="1956"/>
      <c r="CN36" s="1956"/>
      <c r="CO36" s="1956"/>
      <c r="CP36" s="1956"/>
      <c r="CQ36" s="1956"/>
      <c r="CR36" s="1956"/>
      <c r="CS36" s="1956"/>
      <c r="CT36" s="1956"/>
      <c r="CU36" s="1956"/>
      <c r="CV36" s="1956"/>
      <c r="CW36" s="1956"/>
      <c r="CX36" s="1956"/>
      <c r="CY36" s="1956"/>
      <c r="CZ36" s="1956"/>
    </row>
    <row r="37" s="413" customFormat="true" ht="15" customHeight="true" x14ac:dyDescent="0.2">
      <c r="A37" s="2484" t="s">
        <v>149</v>
      </c>
      <c r="B37" s="1745" t="s">
        <v>370</v>
      </c>
      <c r="C37" s="1609">
        <v>2.3046845355893599</v>
      </c>
      <c r="D37" s="1610">
        <v>5.4557610557999023</v>
      </c>
      <c r="E37" s="1610">
        <v>33.691004576414649</v>
      </c>
      <c r="F37" s="1610">
        <v>75.133610657424327</v>
      </c>
      <c r="G37" s="1611">
        <v>90.437706487670653</v>
      </c>
      <c r="H37" s="1612">
        <v>26.999221634116328</v>
      </c>
      <c r="I37" s="1610">
        <v>58.357695546524589</v>
      </c>
      <c r="J37" s="1610">
        <v>79.209825332345204</v>
      </c>
      <c r="K37" s="1610">
        <v>87.302755700223045</v>
      </c>
      <c r="L37" s="1613">
        <v>90.851030168185432</v>
      </c>
      <c r="M37" s="1614">
        <v>4.1905706183997082E-2</v>
      </c>
      <c r="N37" s="1610">
        <v>5.1604495592045795E-2</v>
      </c>
      <c r="O37" s="1610">
        <v>2.1045167839377261</v>
      </c>
      <c r="P37" s="1610">
        <v>9.1423354706062394</v>
      </c>
      <c r="Q37" s="1611">
        <v>51.755743868439019</v>
      </c>
      <c r="R37" s="1612">
        <v>28.681908001363137</v>
      </c>
      <c r="S37" s="1610">
        <v>0</v>
      </c>
      <c r="T37" s="1610">
        <v>81.4095636329711</v>
      </c>
      <c r="U37" s="1610">
        <v>57.289391039713387</v>
      </c>
      <c r="V37" s="1610">
        <v>10.860401543322531</v>
      </c>
      <c r="W37" s="1610">
        <v>44.537500946942622</v>
      </c>
      <c r="X37" s="1610">
        <v>30.994964891506228</v>
      </c>
      <c r="Y37" s="1610">
        <v>48.326045367226101</v>
      </c>
      <c r="Z37" s="1775" t="s">
        <v>36</v>
      </c>
      <c r="AA37" s="1610">
        <v>16.940687920546978</v>
      </c>
      <c r="AB37" s="1610">
        <v>55.144690789342164</v>
      </c>
      <c r="AC37" s="1610">
        <v>51.472149174221158</v>
      </c>
      <c r="AD37" s="1610">
        <v>46.347767264874626</v>
      </c>
      <c r="AE37" s="1610">
        <v>9.4830102880267528</v>
      </c>
      <c r="AF37" s="1610">
        <v>94.565364913519304</v>
      </c>
      <c r="AG37" s="1610">
        <v>0.46361930293961195</v>
      </c>
      <c r="AH37" s="1610">
        <v>52.033903459680452</v>
      </c>
      <c r="AI37" s="2098">
        <v>30.126725113042983</v>
      </c>
      <c r="AJ37" s="599"/>
      <c r="AK37" s="599"/>
      <c r="AL37" s="599"/>
      <c r="AM37" s="599"/>
      <c r="AN37" s="599"/>
      <c r="AO37" s="599"/>
      <c r="AP37" s="599"/>
      <c r="AQ37" s="599"/>
      <c r="AR37" s="599"/>
      <c r="AS37" s="599"/>
      <c r="AT37" s="599"/>
      <c r="AU37" s="599"/>
      <c r="AV37" s="599"/>
      <c r="AW37" s="599"/>
      <c r="AX37" s="599"/>
      <c r="AY37" s="599"/>
      <c r="AZ37" s="216"/>
      <c r="BA37" s="2291" t="s">
        <v>125</v>
      </c>
      <c r="BB37" s="151" t="s">
        <v>50</v>
      </c>
      <c r="BC37" s="1042" t="s">
        <v>36</v>
      </c>
      <c r="BD37" s="1061" t="s">
        <v>36</v>
      </c>
      <c r="BE37" s="1061" t="s">
        <v>36</v>
      </c>
      <c r="BF37" s="1061" t="s">
        <v>36</v>
      </c>
      <c r="BG37" s="1081" t="s">
        <v>36</v>
      </c>
      <c r="BH37" s="1101" t="s">
        <v>36</v>
      </c>
      <c r="BI37" s="1061" t="s">
        <v>36</v>
      </c>
      <c r="BJ37" s="1061" t="s">
        <v>36</v>
      </c>
      <c r="BK37" s="1061" t="s">
        <v>36</v>
      </c>
      <c r="BL37" s="1081" t="s">
        <v>36</v>
      </c>
      <c r="BM37" s="1101" t="s">
        <v>36</v>
      </c>
      <c r="BN37" s="1061" t="s">
        <v>36</v>
      </c>
      <c r="BO37" s="1061" t="s">
        <v>36</v>
      </c>
      <c r="BP37" s="1061" t="s">
        <v>36</v>
      </c>
      <c r="BQ37" s="1081" t="s">
        <v>36</v>
      </c>
      <c r="BR37" s="1101" t="s">
        <v>36</v>
      </c>
      <c r="BS37" s="1061" t="s">
        <v>36</v>
      </c>
      <c r="BT37" s="1061" t="s">
        <v>36</v>
      </c>
      <c r="BU37" s="1061" t="s">
        <v>36</v>
      </c>
      <c r="BV37" s="1061" t="s">
        <v>36</v>
      </c>
      <c r="BW37" s="1061" t="s">
        <v>36</v>
      </c>
      <c r="BX37" s="1061" t="s">
        <v>36</v>
      </c>
      <c r="BY37" s="1120" t="s">
        <v>36</v>
      </c>
      <c r="BZ37" s="1120" t="s">
        <v>36</v>
      </c>
      <c r="CA37" s="1120" t="s">
        <v>36</v>
      </c>
      <c r="CB37" s="1120" t="s">
        <v>36</v>
      </c>
      <c r="CC37" s="1120" t="s">
        <v>36</v>
      </c>
      <c r="CD37" s="1120" t="s">
        <v>36</v>
      </c>
      <c r="CE37" s="1120" t="s">
        <v>36</v>
      </c>
      <c r="CF37" s="1120" t="s">
        <v>36</v>
      </c>
      <c r="CG37" s="1120" t="s">
        <v>36</v>
      </c>
      <c r="CH37" s="1120" t="s">
        <v>36</v>
      </c>
      <c r="CI37" s="1120" t="s">
        <v>36</v>
      </c>
      <c r="CJ37" s="1956"/>
      <c r="CK37" s="1956"/>
      <c r="CL37" s="1956"/>
      <c r="CM37" s="1956"/>
      <c r="CN37" s="1956"/>
      <c r="CO37" s="1956"/>
      <c r="CP37" s="1956"/>
      <c r="CQ37" s="1956"/>
      <c r="CR37" s="1956"/>
      <c r="CS37" s="1956"/>
      <c r="CT37" s="1956"/>
      <c r="CU37" s="1956"/>
      <c r="CV37" s="1956"/>
      <c r="CW37" s="1956"/>
      <c r="CX37" s="1956"/>
      <c r="CY37" s="1956"/>
      <c r="CZ37" s="1956"/>
    </row>
    <row r="38" s="413" customFormat="true" ht="15" customHeight="true" x14ac:dyDescent="0.2">
      <c r="A38" s="2484"/>
      <c r="B38" s="1745" t="s">
        <v>371</v>
      </c>
      <c r="C38" s="1609">
        <v>97.695315464410655</v>
      </c>
      <c r="D38" s="1610">
        <v>94.544238944200103</v>
      </c>
      <c r="E38" s="1610">
        <v>66.308995423585245</v>
      </c>
      <c r="F38" s="1610">
        <v>24.866389342575779</v>
      </c>
      <c r="G38" s="1611">
        <v>9.5622935123293242</v>
      </c>
      <c r="H38" s="1612">
        <v>73.000778365883733</v>
      </c>
      <c r="I38" s="1610">
        <v>41.642304453475347</v>
      </c>
      <c r="J38" s="1610">
        <v>20.790174667654803</v>
      </c>
      <c r="K38" s="1610">
        <v>12.69724429977693</v>
      </c>
      <c r="L38" s="1613">
        <v>9.1489698318145276</v>
      </c>
      <c r="M38" s="1614">
        <v>99.958094293816004</v>
      </c>
      <c r="N38" s="1610">
        <v>99.948395504407955</v>
      </c>
      <c r="O38" s="1610">
        <v>97.895483216062274</v>
      </c>
      <c r="P38" s="1610">
        <v>90.85766452939373</v>
      </c>
      <c r="Q38" s="1611">
        <v>48.244256131560931</v>
      </c>
      <c r="R38" s="1612">
        <v>71.318091998636916</v>
      </c>
      <c r="S38" s="1610">
        <v>100</v>
      </c>
      <c r="T38" s="1610">
        <v>18.590436367028893</v>
      </c>
      <c r="U38" s="1610">
        <v>42.710608960286514</v>
      </c>
      <c r="V38" s="1610">
        <v>89.13959845667739</v>
      </c>
      <c r="W38" s="1610">
        <v>55.462499053057343</v>
      </c>
      <c r="X38" s="1610">
        <v>69.005035108493772</v>
      </c>
      <c r="Y38" s="1610">
        <v>51.673954632773878</v>
      </c>
      <c r="Z38" s="1775" t="s">
        <v>36</v>
      </c>
      <c r="AA38" s="1610">
        <v>83.05931207945298</v>
      </c>
      <c r="AB38" s="1610">
        <v>44.855309210657765</v>
      </c>
      <c r="AC38" s="1610">
        <v>48.527850825778842</v>
      </c>
      <c r="AD38" s="1610">
        <v>53.652232735125423</v>
      </c>
      <c r="AE38" s="1610">
        <v>90.516989711973252</v>
      </c>
      <c r="AF38" s="1610">
        <v>5.4346350864807293</v>
      </c>
      <c r="AG38" s="1610">
        <v>99.53638069706038</v>
      </c>
      <c r="AH38" s="1610">
        <v>47.966096540319533</v>
      </c>
      <c r="AI38" s="2098">
        <v>69.87327488695702</v>
      </c>
      <c r="AJ38" s="599"/>
      <c r="AK38" s="599"/>
      <c r="AL38" s="599"/>
      <c r="AM38" s="599"/>
      <c r="AN38" s="599"/>
      <c r="AO38" s="599"/>
      <c r="AP38" s="599"/>
      <c r="AQ38" s="599"/>
      <c r="AR38" s="599"/>
      <c r="AS38" s="599"/>
      <c r="AT38" s="599"/>
      <c r="AU38" s="599"/>
      <c r="AV38" s="599"/>
      <c r="AW38" s="599"/>
      <c r="AX38" s="599"/>
      <c r="AY38" s="599"/>
      <c r="AZ38" s="216"/>
      <c r="BA38" s="2291"/>
      <c r="BB38" s="151" t="s">
        <v>49</v>
      </c>
      <c r="BC38" s="1042" t="s">
        <v>36</v>
      </c>
      <c r="BD38" s="1061" t="s">
        <v>36</v>
      </c>
      <c r="BE38" s="1061" t="s">
        <v>36</v>
      </c>
      <c r="BF38" s="1061" t="s">
        <v>36</v>
      </c>
      <c r="BG38" s="1081" t="s">
        <v>36</v>
      </c>
      <c r="BH38" s="1101" t="s">
        <v>36</v>
      </c>
      <c r="BI38" s="1061" t="s">
        <v>36</v>
      </c>
      <c r="BJ38" s="1061" t="s">
        <v>36</v>
      </c>
      <c r="BK38" s="1061" t="s">
        <v>36</v>
      </c>
      <c r="BL38" s="1081" t="s">
        <v>36</v>
      </c>
      <c r="BM38" s="1101" t="s">
        <v>36</v>
      </c>
      <c r="BN38" s="1061" t="s">
        <v>36</v>
      </c>
      <c r="BO38" s="1061" t="s">
        <v>36</v>
      </c>
      <c r="BP38" s="1061" t="s">
        <v>36</v>
      </c>
      <c r="BQ38" s="1081" t="s">
        <v>36</v>
      </c>
      <c r="BR38" s="1101" t="s">
        <v>36</v>
      </c>
      <c r="BS38" s="1061" t="s">
        <v>36</v>
      </c>
      <c r="BT38" s="1061" t="s">
        <v>36</v>
      </c>
      <c r="BU38" s="1061" t="s">
        <v>36</v>
      </c>
      <c r="BV38" s="1061" t="s">
        <v>36</v>
      </c>
      <c r="BW38" s="1061" t="s">
        <v>36</v>
      </c>
      <c r="BX38" s="1061" t="s">
        <v>36</v>
      </c>
      <c r="BY38" s="1120" t="s">
        <v>36</v>
      </c>
      <c r="BZ38" s="1120" t="s">
        <v>36</v>
      </c>
      <c r="CA38" s="1120" t="s">
        <v>36</v>
      </c>
      <c r="CB38" s="1120" t="s">
        <v>36</v>
      </c>
      <c r="CC38" s="1120" t="s">
        <v>36</v>
      </c>
      <c r="CD38" s="1120" t="s">
        <v>36</v>
      </c>
      <c r="CE38" s="1120" t="s">
        <v>36</v>
      </c>
      <c r="CF38" s="1120" t="s">
        <v>36</v>
      </c>
      <c r="CG38" s="1120" t="s">
        <v>36</v>
      </c>
      <c r="CH38" s="1120" t="s">
        <v>36</v>
      </c>
      <c r="CI38" s="1120" t="s">
        <v>36</v>
      </c>
      <c r="CJ38" s="1956"/>
      <c r="CK38" s="1956"/>
      <c r="CL38" s="1956"/>
      <c r="CM38" s="1956"/>
      <c r="CN38" s="1956"/>
      <c r="CO38" s="1956"/>
      <c r="CP38" s="1956"/>
      <c r="CQ38" s="1956"/>
      <c r="CR38" s="1956"/>
      <c r="CS38" s="1956"/>
      <c r="CT38" s="1956"/>
      <c r="CU38" s="1956"/>
      <c r="CV38" s="1956"/>
      <c r="CW38" s="1956"/>
      <c r="CX38" s="1956"/>
      <c r="CY38" s="1956"/>
      <c r="CZ38" s="1956"/>
    </row>
    <row r="39" s="130" customFormat="true" ht="15" customHeight="true" x14ac:dyDescent="0.2">
      <c r="A39" s="2256" t="s">
        <v>122</v>
      </c>
      <c r="B39" s="249" t="s">
        <v>50</v>
      </c>
      <c r="C39" s="1000" t="s">
        <v>36</v>
      </c>
      <c r="D39" s="1006" t="s">
        <v>36</v>
      </c>
      <c r="E39" s="1006" t="s">
        <v>36</v>
      </c>
      <c r="F39" s="1006" t="s">
        <v>36</v>
      </c>
      <c r="G39" s="1012" t="s">
        <v>36</v>
      </c>
      <c r="H39" s="1018" t="s">
        <v>36</v>
      </c>
      <c r="I39" s="1006" t="s">
        <v>36</v>
      </c>
      <c r="J39" s="1006" t="s">
        <v>36</v>
      </c>
      <c r="K39" s="1006" t="s">
        <v>36</v>
      </c>
      <c r="L39" s="1024" t="s">
        <v>36</v>
      </c>
      <c r="M39" s="1030" t="s">
        <v>36</v>
      </c>
      <c r="N39" s="1006" t="s">
        <v>36</v>
      </c>
      <c r="O39" s="1006" t="s">
        <v>36</v>
      </c>
      <c r="P39" s="1006" t="s">
        <v>36</v>
      </c>
      <c r="Q39" s="1012" t="s">
        <v>36</v>
      </c>
      <c r="R39" s="1018" t="s">
        <v>36</v>
      </c>
      <c r="S39" s="1006" t="s">
        <v>36</v>
      </c>
      <c r="T39" s="1006" t="s">
        <v>36</v>
      </c>
      <c r="U39" s="1006" t="s">
        <v>36</v>
      </c>
      <c r="V39" s="1006" t="s">
        <v>36</v>
      </c>
      <c r="W39" s="1006" t="s">
        <v>36</v>
      </c>
      <c r="X39" s="1006" t="s">
        <v>36</v>
      </c>
      <c r="Y39" s="1036" t="s">
        <v>36</v>
      </c>
      <c r="Z39" s="1036" t="s">
        <v>36</v>
      </c>
      <c r="AA39" s="1036" t="s">
        <v>36</v>
      </c>
      <c r="AB39" s="1036" t="s">
        <v>36</v>
      </c>
      <c r="AC39" s="1036" t="s">
        <v>36</v>
      </c>
      <c r="AD39" s="1036" t="s">
        <v>36</v>
      </c>
      <c r="AE39" s="1036" t="s">
        <v>36</v>
      </c>
      <c r="AF39" s="1036" t="s">
        <v>36</v>
      </c>
      <c r="AG39" s="1036" t="s">
        <v>36</v>
      </c>
      <c r="AH39" s="1036" t="s">
        <v>36</v>
      </c>
      <c r="AI39" s="2045" t="s">
        <v>36</v>
      </c>
      <c r="AJ39" s="1892"/>
      <c r="AK39" s="1892"/>
      <c r="AL39" s="1892"/>
      <c r="AM39" s="1892"/>
      <c r="AN39" s="1892"/>
      <c r="AO39" s="1892"/>
      <c r="AP39" s="1892"/>
      <c r="AQ39" s="1892"/>
      <c r="AR39" s="1892"/>
      <c r="AS39" s="1892"/>
      <c r="AT39" s="1892"/>
      <c r="AU39" s="1892"/>
      <c r="AV39" s="1892"/>
      <c r="AW39" s="1892"/>
      <c r="AX39" s="1892"/>
      <c r="AY39" s="1892"/>
      <c r="AZ39" s="215"/>
      <c r="BA39" s="2291" t="s">
        <v>122</v>
      </c>
      <c r="BB39" s="151" t="s">
        <v>50</v>
      </c>
      <c r="BC39" s="1042" t="s">
        <v>36</v>
      </c>
      <c r="BD39" s="1061" t="s">
        <v>36</v>
      </c>
      <c r="BE39" s="1061" t="s">
        <v>36</v>
      </c>
      <c r="BF39" s="1061" t="s">
        <v>36</v>
      </c>
      <c r="BG39" s="1081" t="s">
        <v>36</v>
      </c>
      <c r="BH39" s="1101" t="s">
        <v>36</v>
      </c>
      <c r="BI39" s="1061" t="s">
        <v>36</v>
      </c>
      <c r="BJ39" s="1061" t="s">
        <v>36</v>
      </c>
      <c r="BK39" s="1061" t="s">
        <v>36</v>
      </c>
      <c r="BL39" s="1081" t="s">
        <v>36</v>
      </c>
      <c r="BM39" s="1101" t="s">
        <v>36</v>
      </c>
      <c r="BN39" s="1061" t="s">
        <v>36</v>
      </c>
      <c r="BO39" s="1061" t="s">
        <v>36</v>
      </c>
      <c r="BP39" s="1061" t="s">
        <v>36</v>
      </c>
      <c r="BQ39" s="1081" t="s">
        <v>36</v>
      </c>
      <c r="BR39" s="1101" t="s">
        <v>36</v>
      </c>
      <c r="BS39" s="1061" t="s">
        <v>36</v>
      </c>
      <c r="BT39" s="1061" t="s">
        <v>36</v>
      </c>
      <c r="BU39" s="1061" t="s">
        <v>36</v>
      </c>
      <c r="BV39" s="1061" t="s">
        <v>36</v>
      </c>
      <c r="BW39" s="1061" t="s">
        <v>36</v>
      </c>
      <c r="BX39" s="1061" t="s">
        <v>36</v>
      </c>
      <c r="BY39" s="1120" t="s">
        <v>36</v>
      </c>
      <c r="BZ39" s="1120" t="s">
        <v>36</v>
      </c>
      <c r="CA39" s="1120" t="s">
        <v>36</v>
      </c>
      <c r="CB39" s="1120" t="s">
        <v>36</v>
      </c>
      <c r="CC39" s="1120" t="s">
        <v>36</v>
      </c>
      <c r="CD39" s="1120" t="s">
        <v>36</v>
      </c>
      <c r="CE39" s="1120" t="s">
        <v>36</v>
      </c>
      <c r="CF39" s="1120" t="s">
        <v>36</v>
      </c>
      <c r="CG39" s="1120" t="s">
        <v>36</v>
      </c>
      <c r="CH39" s="1120" t="s">
        <v>36</v>
      </c>
      <c r="CI39" s="1120" t="s">
        <v>36</v>
      </c>
      <c r="CJ39" s="1956"/>
      <c r="CK39" s="1956"/>
      <c r="CL39" s="1956"/>
      <c r="CM39" s="1956"/>
      <c r="CN39" s="1956"/>
      <c r="CO39" s="1956"/>
      <c r="CP39" s="1956"/>
      <c r="CQ39" s="1956"/>
      <c r="CR39" s="1956"/>
      <c r="CS39" s="1956"/>
      <c r="CT39" s="1956"/>
      <c r="CU39" s="1956"/>
      <c r="CV39" s="1956"/>
      <c r="CW39" s="1956"/>
      <c r="CX39" s="1956"/>
      <c r="CY39" s="1956"/>
      <c r="CZ39" s="1956"/>
    </row>
    <row r="40" s="130" customFormat="true" ht="15" customHeight="true" x14ac:dyDescent="0.2">
      <c r="A40" s="2256"/>
      <c r="B40" s="249" t="s">
        <v>49</v>
      </c>
      <c r="C40" s="1000" t="s">
        <v>36</v>
      </c>
      <c r="D40" s="1006" t="s">
        <v>36</v>
      </c>
      <c r="E40" s="1006" t="s">
        <v>36</v>
      </c>
      <c r="F40" s="1006" t="s">
        <v>36</v>
      </c>
      <c r="G40" s="1012" t="s">
        <v>36</v>
      </c>
      <c r="H40" s="1018" t="s">
        <v>36</v>
      </c>
      <c r="I40" s="1006" t="s">
        <v>36</v>
      </c>
      <c r="J40" s="1006" t="s">
        <v>36</v>
      </c>
      <c r="K40" s="1006" t="s">
        <v>36</v>
      </c>
      <c r="L40" s="1024" t="s">
        <v>36</v>
      </c>
      <c r="M40" s="1030" t="s">
        <v>36</v>
      </c>
      <c r="N40" s="1006" t="s">
        <v>36</v>
      </c>
      <c r="O40" s="1006" t="s">
        <v>36</v>
      </c>
      <c r="P40" s="1006" t="s">
        <v>36</v>
      </c>
      <c r="Q40" s="1012" t="s">
        <v>36</v>
      </c>
      <c r="R40" s="1018" t="s">
        <v>36</v>
      </c>
      <c r="S40" s="1006" t="s">
        <v>36</v>
      </c>
      <c r="T40" s="1006" t="s">
        <v>36</v>
      </c>
      <c r="U40" s="1006" t="s">
        <v>36</v>
      </c>
      <c r="V40" s="1006" t="s">
        <v>36</v>
      </c>
      <c r="W40" s="1006" t="s">
        <v>36</v>
      </c>
      <c r="X40" s="1006" t="s">
        <v>36</v>
      </c>
      <c r="Y40" s="1036" t="s">
        <v>36</v>
      </c>
      <c r="Z40" s="1036" t="s">
        <v>36</v>
      </c>
      <c r="AA40" s="1036" t="s">
        <v>36</v>
      </c>
      <c r="AB40" s="1036" t="s">
        <v>36</v>
      </c>
      <c r="AC40" s="1036" t="s">
        <v>36</v>
      </c>
      <c r="AD40" s="1036" t="s">
        <v>36</v>
      </c>
      <c r="AE40" s="1036" t="s">
        <v>36</v>
      </c>
      <c r="AF40" s="1036" t="s">
        <v>36</v>
      </c>
      <c r="AG40" s="1036" t="s">
        <v>36</v>
      </c>
      <c r="AH40" s="1036" t="s">
        <v>36</v>
      </c>
      <c r="AI40" s="2045" t="s">
        <v>36</v>
      </c>
      <c r="AJ40" s="1892"/>
      <c r="AK40" s="1892"/>
      <c r="AL40" s="1892"/>
      <c r="AM40" s="1892"/>
      <c r="AN40" s="1892"/>
      <c r="AO40" s="1892"/>
      <c r="AP40" s="1892"/>
      <c r="AQ40" s="1892"/>
      <c r="AR40" s="1892"/>
      <c r="AS40" s="1892"/>
      <c r="AT40" s="1892"/>
      <c r="AU40" s="1892"/>
      <c r="AV40" s="1892"/>
      <c r="AW40" s="1892"/>
      <c r="AX40" s="1892"/>
      <c r="AY40" s="1892"/>
      <c r="AZ40" s="215"/>
      <c r="BA40" s="2291"/>
      <c r="BB40" s="151" t="s">
        <v>49</v>
      </c>
      <c r="BC40" s="1042" t="s">
        <v>36</v>
      </c>
      <c r="BD40" s="1061" t="s">
        <v>36</v>
      </c>
      <c r="BE40" s="1061" t="s">
        <v>36</v>
      </c>
      <c r="BF40" s="1061" t="s">
        <v>36</v>
      </c>
      <c r="BG40" s="1081" t="s">
        <v>36</v>
      </c>
      <c r="BH40" s="1101" t="s">
        <v>36</v>
      </c>
      <c r="BI40" s="1061" t="s">
        <v>36</v>
      </c>
      <c r="BJ40" s="1061" t="s">
        <v>36</v>
      </c>
      <c r="BK40" s="1061" t="s">
        <v>36</v>
      </c>
      <c r="BL40" s="1081" t="s">
        <v>36</v>
      </c>
      <c r="BM40" s="1101" t="s">
        <v>36</v>
      </c>
      <c r="BN40" s="1061" t="s">
        <v>36</v>
      </c>
      <c r="BO40" s="1061" t="s">
        <v>36</v>
      </c>
      <c r="BP40" s="1061" t="s">
        <v>36</v>
      </c>
      <c r="BQ40" s="1081" t="s">
        <v>36</v>
      </c>
      <c r="BR40" s="1101" t="s">
        <v>36</v>
      </c>
      <c r="BS40" s="1061" t="s">
        <v>36</v>
      </c>
      <c r="BT40" s="1061" t="s">
        <v>36</v>
      </c>
      <c r="BU40" s="1061" t="s">
        <v>36</v>
      </c>
      <c r="BV40" s="1061" t="s">
        <v>36</v>
      </c>
      <c r="BW40" s="1061" t="s">
        <v>36</v>
      </c>
      <c r="BX40" s="1061" t="s">
        <v>36</v>
      </c>
      <c r="BY40" s="1120" t="s">
        <v>36</v>
      </c>
      <c r="BZ40" s="1120" t="s">
        <v>36</v>
      </c>
      <c r="CA40" s="1120" t="s">
        <v>36</v>
      </c>
      <c r="CB40" s="1120" t="s">
        <v>36</v>
      </c>
      <c r="CC40" s="1120" t="s">
        <v>36</v>
      </c>
      <c r="CD40" s="1120" t="s">
        <v>36</v>
      </c>
      <c r="CE40" s="1120" t="s">
        <v>36</v>
      </c>
      <c r="CF40" s="1120" t="s">
        <v>36</v>
      </c>
      <c r="CG40" s="1120" t="s">
        <v>36</v>
      </c>
      <c r="CH40" s="1120" t="s">
        <v>36</v>
      </c>
      <c r="CI40" s="1120" t="s">
        <v>36</v>
      </c>
      <c r="CJ40" s="1956"/>
      <c r="CK40" s="1956"/>
      <c r="CL40" s="1956"/>
      <c r="CM40" s="1956"/>
      <c r="CN40" s="1956"/>
      <c r="CO40" s="1956"/>
      <c r="CP40" s="1956"/>
      <c r="CQ40" s="1956"/>
      <c r="CR40" s="1956"/>
      <c r="CS40" s="1956"/>
      <c r="CT40" s="1956"/>
      <c r="CU40" s="1956"/>
      <c r="CV40" s="1956"/>
      <c r="CW40" s="1956"/>
      <c r="CX40" s="1956"/>
      <c r="CY40" s="1956"/>
      <c r="CZ40" s="1956"/>
    </row>
    <row r="41" s="413" customFormat="true" ht="15" customHeight="true" x14ac:dyDescent="0.2">
      <c r="A41" s="2484" t="s">
        <v>57</v>
      </c>
      <c r="B41" s="1745" t="s">
        <v>370</v>
      </c>
      <c r="C41" s="1609">
        <v>45.296223475127896</v>
      </c>
      <c r="D41" s="1610">
        <v>30.042473532133542</v>
      </c>
      <c r="E41" s="1610">
        <v>6.3220789976180427</v>
      </c>
      <c r="F41" s="1610">
        <v>1.574511180432242</v>
      </c>
      <c r="G41" s="1611">
        <v>4.0565883588377893</v>
      </c>
      <c r="H41" s="1612">
        <v>4.7284254611530523</v>
      </c>
      <c r="I41" s="1610">
        <v>1.1110151280008336</v>
      </c>
      <c r="J41" s="1610">
        <v>2.5157657488816021</v>
      </c>
      <c r="K41" s="1610">
        <v>3.7602366330420045</v>
      </c>
      <c r="L41" s="1613">
        <v>3.4610102074075293</v>
      </c>
      <c r="M41" s="1614">
        <v>60.847088997371245</v>
      </c>
      <c r="N41" s="1610">
        <v>39.629555164991672</v>
      </c>
      <c r="O41" s="1610">
        <v>38.376806294448713</v>
      </c>
      <c r="P41" s="1610">
        <v>20.778770678242328</v>
      </c>
      <c r="Q41" s="1611">
        <v>5.2364425078864203</v>
      </c>
      <c r="R41" s="1612">
        <v>35.898229483974795</v>
      </c>
      <c r="S41" s="1610">
        <v>3.9805609613526234</v>
      </c>
      <c r="T41" s="1610">
        <v>0</v>
      </c>
      <c r="U41" s="1610">
        <v>25.701229755623515</v>
      </c>
      <c r="V41" s="1610">
        <v>14.672990322770524</v>
      </c>
      <c r="W41" s="1610">
        <v>45.807680617937145</v>
      </c>
      <c r="X41" s="1610">
        <v>18.834431835021807</v>
      </c>
      <c r="Y41" s="1610">
        <v>3.1530449039646276</v>
      </c>
      <c r="Z41" s="1775" t="s">
        <v>36</v>
      </c>
      <c r="AA41" s="1610">
        <v>3.9469768993675665</v>
      </c>
      <c r="AB41" s="1610">
        <v>21.078062403792323</v>
      </c>
      <c r="AC41" s="1610">
        <v>43.977562418648304</v>
      </c>
      <c r="AD41" s="1610">
        <v>34.738454438705865</v>
      </c>
      <c r="AE41" s="1610">
        <v>29.65596097403413</v>
      </c>
      <c r="AF41" s="1610">
        <v>0.72658351957325695</v>
      </c>
      <c r="AG41" s="1610">
        <v>25.83442354618693</v>
      </c>
      <c r="AH41" s="1610">
        <v>12.178328468168434</v>
      </c>
      <c r="AI41" s="2098">
        <v>15.037004448110878</v>
      </c>
      <c r="AJ41" s="599"/>
      <c r="AK41" s="599"/>
      <c r="AL41" s="599"/>
      <c r="AM41" s="599"/>
      <c r="AN41" s="599"/>
      <c r="AO41" s="599"/>
      <c r="AP41" s="599"/>
      <c r="AQ41" s="599"/>
      <c r="AR41" s="599"/>
      <c r="AS41" s="599"/>
      <c r="AT41" s="599"/>
      <c r="AU41" s="599"/>
      <c r="AV41" s="599"/>
      <c r="AW41" s="599"/>
      <c r="AX41" s="599"/>
      <c r="AY41" s="599"/>
      <c r="AZ41" s="216"/>
      <c r="BA41" s="2291" t="s">
        <v>57</v>
      </c>
      <c r="BB41" s="151" t="s">
        <v>50</v>
      </c>
      <c r="BC41" s="1042" t="s">
        <v>36</v>
      </c>
      <c r="BD41" s="1061" t="s">
        <v>36</v>
      </c>
      <c r="BE41" s="1061" t="s">
        <v>36</v>
      </c>
      <c r="BF41" s="1061" t="s">
        <v>36</v>
      </c>
      <c r="BG41" s="1081" t="s">
        <v>36</v>
      </c>
      <c r="BH41" s="1101" t="s">
        <v>36</v>
      </c>
      <c r="BI41" s="1061" t="s">
        <v>36</v>
      </c>
      <c r="BJ41" s="1061" t="s">
        <v>36</v>
      </c>
      <c r="BK41" s="1061" t="s">
        <v>36</v>
      </c>
      <c r="BL41" s="1081" t="s">
        <v>36</v>
      </c>
      <c r="BM41" s="1101" t="s">
        <v>36</v>
      </c>
      <c r="BN41" s="1061" t="s">
        <v>36</v>
      </c>
      <c r="BO41" s="1061" t="s">
        <v>36</v>
      </c>
      <c r="BP41" s="1061" t="s">
        <v>36</v>
      </c>
      <c r="BQ41" s="1081" t="s">
        <v>36</v>
      </c>
      <c r="BR41" s="1101" t="s">
        <v>36</v>
      </c>
      <c r="BS41" s="1061" t="s">
        <v>36</v>
      </c>
      <c r="BT41" s="1061" t="s">
        <v>36</v>
      </c>
      <c r="BU41" s="1061" t="s">
        <v>36</v>
      </c>
      <c r="BV41" s="1061" t="s">
        <v>36</v>
      </c>
      <c r="BW41" s="1061" t="s">
        <v>36</v>
      </c>
      <c r="BX41" s="1061" t="s">
        <v>36</v>
      </c>
      <c r="BY41" s="1120" t="s">
        <v>36</v>
      </c>
      <c r="BZ41" s="1120" t="s">
        <v>36</v>
      </c>
      <c r="CA41" s="1120" t="s">
        <v>36</v>
      </c>
      <c r="CB41" s="1120" t="s">
        <v>36</v>
      </c>
      <c r="CC41" s="1120" t="s">
        <v>36</v>
      </c>
      <c r="CD41" s="1120" t="s">
        <v>36</v>
      </c>
      <c r="CE41" s="1120" t="s">
        <v>36</v>
      </c>
      <c r="CF41" s="1120" t="s">
        <v>36</v>
      </c>
      <c r="CG41" s="1120" t="s">
        <v>36</v>
      </c>
      <c r="CH41" s="1120" t="s">
        <v>36</v>
      </c>
      <c r="CI41" s="1120" t="s">
        <v>36</v>
      </c>
      <c r="CJ41" s="1956"/>
      <c r="CK41" s="1956"/>
      <c r="CL41" s="1956"/>
      <c r="CM41" s="1956"/>
      <c r="CN41" s="1956"/>
      <c r="CO41" s="1956"/>
      <c r="CP41" s="1956"/>
      <c r="CQ41" s="1956"/>
      <c r="CR41" s="1956"/>
      <c r="CS41" s="1956"/>
      <c r="CT41" s="1956"/>
      <c r="CU41" s="1956"/>
      <c r="CV41" s="1956"/>
      <c r="CW41" s="1956"/>
      <c r="CX41" s="1956"/>
      <c r="CY41" s="1956"/>
      <c r="CZ41" s="1956"/>
    </row>
    <row r="42" s="413" customFormat="true" ht="15" customHeight="true" x14ac:dyDescent="0.2">
      <c r="A42" s="2484"/>
      <c r="B42" s="1745" t="s">
        <v>371</v>
      </c>
      <c r="C42" s="1609">
        <v>54.703776524872296</v>
      </c>
      <c r="D42" s="1610">
        <v>69.957526467866501</v>
      </c>
      <c r="E42" s="1610">
        <v>93.677921002382092</v>
      </c>
      <c r="F42" s="1610">
        <v>98.425488819567704</v>
      </c>
      <c r="G42" s="1611">
        <v>95.943411641162172</v>
      </c>
      <c r="H42" s="1612">
        <v>95.271574538846949</v>
      </c>
      <c r="I42" s="1610">
        <v>98.888984871999156</v>
      </c>
      <c r="J42" s="1610">
        <v>97.484234251118437</v>
      </c>
      <c r="K42" s="1610">
        <v>96.239763366958002</v>
      </c>
      <c r="L42" s="1613">
        <v>96.538989792592503</v>
      </c>
      <c r="M42" s="1614">
        <v>39.152911002628748</v>
      </c>
      <c r="N42" s="1610">
        <v>60.37044483500835</v>
      </c>
      <c r="O42" s="1610">
        <v>61.623193705551195</v>
      </c>
      <c r="P42" s="1610">
        <v>79.221229321757662</v>
      </c>
      <c r="Q42" s="1611">
        <v>94.763557492113577</v>
      </c>
      <c r="R42" s="1612">
        <v>64.10177051602524</v>
      </c>
      <c r="S42" s="1610">
        <v>96.019439038647377</v>
      </c>
      <c r="T42" s="1610">
        <v>100</v>
      </c>
      <c r="U42" s="1610">
        <v>74.298770244376414</v>
      </c>
      <c r="V42" s="1610">
        <v>85.327009677229483</v>
      </c>
      <c r="W42" s="1610">
        <v>54.192319382062806</v>
      </c>
      <c r="X42" s="1610">
        <v>81.165568164978225</v>
      </c>
      <c r="Y42" s="1610">
        <v>96.84695509603533</v>
      </c>
      <c r="Z42" s="1775" t="s">
        <v>36</v>
      </c>
      <c r="AA42" s="1610">
        <v>96.053023100632444</v>
      </c>
      <c r="AB42" s="1610">
        <v>78.921937596207698</v>
      </c>
      <c r="AC42" s="1610">
        <v>56.022437581351703</v>
      </c>
      <c r="AD42" s="1610">
        <v>65.261545561294184</v>
      </c>
      <c r="AE42" s="1610">
        <v>70.344039025965913</v>
      </c>
      <c r="AF42" s="1610">
        <v>99.273416480426775</v>
      </c>
      <c r="AG42" s="1610">
        <v>74.165576453813102</v>
      </c>
      <c r="AH42" s="1610">
        <v>87.821671531831598</v>
      </c>
      <c r="AI42" s="2098">
        <v>84.962995551889122</v>
      </c>
      <c r="AJ42" s="599"/>
      <c r="AK42" s="599"/>
      <c r="AL42" s="599"/>
      <c r="AM42" s="599"/>
      <c r="AN42" s="599"/>
      <c r="AO42" s="599"/>
      <c r="AP42" s="599"/>
      <c r="AQ42" s="599"/>
      <c r="AR42" s="599"/>
      <c r="AS42" s="599"/>
      <c r="AT42" s="599"/>
      <c r="AU42" s="599"/>
      <c r="AV42" s="599"/>
      <c r="AW42" s="599"/>
      <c r="AX42" s="599"/>
      <c r="AY42" s="599"/>
      <c r="AZ42" s="216"/>
      <c r="BA42" s="2291"/>
      <c r="BB42" s="151" t="s">
        <v>49</v>
      </c>
      <c r="BC42" s="1042" t="s">
        <v>36</v>
      </c>
      <c r="BD42" s="1061" t="s">
        <v>36</v>
      </c>
      <c r="BE42" s="1061" t="s">
        <v>36</v>
      </c>
      <c r="BF42" s="1061" t="s">
        <v>36</v>
      </c>
      <c r="BG42" s="1081" t="s">
        <v>36</v>
      </c>
      <c r="BH42" s="1101" t="s">
        <v>36</v>
      </c>
      <c r="BI42" s="1061" t="s">
        <v>36</v>
      </c>
      <c r="BJ42" s="1061" t="s">
        <v>36</v>
      </c>
      <c r="BK42" s="1061" t="s">
        <v>36</v>
      </c>
      <c r="BL42" s="1081" t="s">
        <v>36</v>
      </c>
      <c r="BM42" s="1101" t="s">
        <v>36</v>
      </c>
      <c r="BN42" s="1061" t="s">
        <v>36</v>
      </c>
      <c r="BO42" s="1061" t="s">
        <v>36</v>
      </c>
      <c r="BP42" s="1061" t="s">
        <v>36</v>
      </c>
      <c r="BQ42" s="1081" t="s">
        <v>36</v>
      </c>
      <c r="BR42" s="1101" t="s">
        <v>36</v>
      </c>
      <c r="BS42" s="1061" t="s">
        <v>36</v>
      </c>
      <c r="BT42" s="1061" t="s">
        <v>36</v>
      </c>
      <c r="BU42" s="1061" t="s">
        <v>36</v>
      </c>
      <c r="BV42" s="1061" t="s">
        <v>36</v>
      </c>
      <c r="BW42" s="1061" t="s">
        <v>36</v>
      </c>
      <c r="BX42" s="1061" t="s">
        <v>36</v>
      </c>
      <c r="BY42" s="1120" t="s">
        <v>36</v>
      </c>
      <c r="BZ42" s="1120" t="s">
        <v>36</v>
      </c>
      <c r="CA42" s="1120" t="s">
        <v>36</v>
      </c>
      <c r="CB42" s="1120" t="s">
        <v>36</v>
      </c>
      <c r="CC42" s="1120" t="s">
        <v>36</v>
      </c>
      <c r="CD42" s="1120" t="s">
        <v>36</v>
      </c>
      <c r="CE42" s="1120" t="s">
        <v>36</v>
      </c>
      <c r="CF42" s="1120" t="s">
        <v>36</v>
      </c>
      <c r="CG42" s="1120" t="s">
        <v>36</v>
      </c>
      <c r="CH42" s="1120" t="s">
        <v>36</v>
      </c>
      <c r="CI42" s="1120" t="s">
        <v>36</v>
      </c>
      <c r="CJ42" s="1956"/>
      <c r="CK42" s="1956"/>
      <c r="CL42" s="1956"/>
      <c r="CM42" s="1956"/>
      <c r="CN42" s="1956"/>
      <c r="CO42" s="1956"/>
      <c r="CP42" s="1956"/>
      <c r="CQ42" s="1956"/>
      <c r="CR42" s="1956"/>
      <c r="CS42" s="1956"/>
      <c r="CT42" s="1956"/>
      <c r="CU42" s="1956"/>
      <c r="CV42" s="1956"/>
      <c r="CW42" s="1956"/>
      <c r="CX42" s="1956"/>
      <c r="CY42" s="1956"/>
      <c r="CZ42" s="1956"/>
    </row>
    <row r="43" s="413" customFormat="true" ht="15" customHeight="true" x14ac:dyDescent="0.2">
      <c r="A43" s="2484" t="s">
        <v>54</v>
      </c>
      <c r="B43" s="1745" t="s">
        <v>370</v>
      </c>
      <c r="C43" s="1771" t="s">
        <v>36</v>
      </c>
      <c r="D43" s="1775" t="s">
        <v>36</v>
      </c>
      <c r="E43" s="1775" t="s">
        <v>36</v>
      </c>
      <c r="F43" s="1775" t="s">
        <v>36</v>
      </c>
      <c r="G43" s="1779" t="s">
        <v>36</v>
      </c>
      <c r="H43" s="1783" t="s">
        <v>36</v>
      </c>
      <c r="I43" s="1775" t="s">
        <v>36</v>
      </c>
      <c r="J43" s="1775" t="s">
        <v>36</v>
      </c>
      <c r="K43" s="1775" t="s">
        <v>36</v>
      </c>
      <c r="L43" s="1787" t="s">
        <v>36</v>
      </c>
      <c r="M43" s="1791" t="s">
        <v>36</v>
      </c>
      <c r="N43" s="1775" t="s">
        <v>36</v>
      </c>
      <c r="O43" s="1775" t="s">
        <v>36</v>
      </c>
      <c r="P43" s="1775" t="s">
        <v>36</v>
      </c>
      <c r="Q43" s="1779" t="s">
        <v>36</v>
      </c>
      <c r="R43" s="1783" t="s">
        <v>36</v>
      </c>
      <c r="S43" s="1775" t="s">
        <v>36</v>
      </c>
      <c r="T43" s="1775" t="s">
        <v>36</v>
      </c>
      <c r="U43" s="1775" t="s">
        <v>36</v>
      </c>
      <c r="V43" s="1775" t="s">
        <v>36</v>
      </c>
      <c r="W43" s="1775" t="s">
        <v>36</v>
      </c>
      <c r="X43" s="1775" t="s">
        <v>36</v>
      </c>
      <c r="Y43" s="1775" t="s">
        <v>36</v>
      </c>
      <c r="Z43" s="1775" t="s">
        <v>36</v>
      </c>
      <c r="AA43" s="1775" t="s">
        <v>36</v>
      </c>
      <c r="AB43" s="1775" t="s">
        <v>36</v>
      </c>
      <c r="AC43" s="1775" t="s">
        <v>36</v>
      </c>
      <c r="AD43" s="1775" t="s">
        <v>36</v>
      </c>
      <c r="AE43" s="1775" t="s">
        <v>36</v>
      </c>
      <c r="AF43" s="1775" t="s">
        <v>36</v>
      </c>
      <c r="AG43" s="1775" t="s">
        <v>36</v>
      </c>
      <c r="AH43" s="1775" t="s">
        <v>36</v>
      </c>
      <c r="AI43" s="2100" t="s">
        <v>36</v>
      </c>
      <c r="AJ43" s="599"/>
      <c r="AK43" s="599"/>
      <c r="AL43" s="599"/>
      <c r="AM43" s="599"/>
      <c r="AN43" s="599"/>
      <c r="AO43" s="599"/>
      <c r="AP43" s="599"/>
      <c r="AQ43" s="599"/>
      <c r="AR43" s="599"/>
      <c r="AS43" s="599"/>
      <c r="AT43" s="599"/>
      <c r="AU43" s="599"/>
      <c r="AV43" s="599"/>
      <c r="AW43" s="599"/>
      <c r="AX43" s="599"/>
      <c r="AY43" s="599"/>
      <c r="AZ43" s="216"/>
      <c r="BA43" s="2291" t="s">
        <v>54</v>
      </c>
      <c r="BB43" s="151" t="s">
        <v>50</v>
      </c>
      <c r="BC43" s="1042" t="s">
        <v>36</v>
      </c>
      <c r="BD43" s="1061" t="s">
        <v>36</v>
      </c>
      <c r="BE43" s="1061" t="s">
        <v>36</v>
      </c>
      <c r="BF43" s="1061" t="s">
        <v>36</v>
      </c>
      <c r="BG43" s="1081" t="s">
        <v>36</v>
      </c>
      <c r="BH43" s="1101" t="s">
        <v>36</v>
      </c>
      <c r="BI43" s="1061" t="s">
        <v>36</v>
      </c>
      <c r="BJ43" s="1061" t="s">
        <v>36</v>
      </c>
      <c r="BK43" s="1061" t="s">
        <v>36</v>
      </c>
      <c r="BL43" s="1081" t="s">
        <v>36</v>
      </c>
      <c r="BM43" s="1101" t="s">
        <v>36</v>
      </c>
      <c r="BN43" s="1061" t="s">
        <v>36</v>
      </c>
      <c r="BO43" s="1061" t="s">
        <v>36</v>
      </c>
      <c r="BP43" s="1061" t="s">
        <v>36</v>
      </c>
      <c r="BQ43" s="1081" t="s">
        <v>36</v>
      </c>
      <c r="BR43" s="1101" t="s">
        <v>36</v>
      </c>
      <c r="BS43" s="1061" t="s">
        <v>36</v>
      </c>
      <c r="BT43" s="1061" t="s">
        <v>36</v>
      </c>
      <c r="BU43" s="1061" t="s">
        <v>36</v>
      </c>
      <c r="BV43" s="1061" t="s">
        <v>36</v>
      </c>
      <c r="BW43" s="1061" t="s">
        <v>36</v>
      </c>
      <c r="BX43" s="1061" t="s">
        <v>36</v>
      </c>
      <c r="BY43" s="1120" t="s">
        <v>36</v>
      </c>
      <c r="BZ43" s="1120" t="s">
        <v>36</v>
      </c>
      <c r="CA43" s="1120" t="s">
        <v>36</v>
      </c>
      <c r="CB43" s="1120" t="s">
        <v>36</v>
      </c>
      <c r="CC43" s="1120" t="s">
        <v>36</v>
      </c>
      <c r="CD43" s="1120" t="s">
        <v>36</v>
      </c>
      <c r="CE43" s="1120" t="s">
        <v>36</v>
      </c>
      <c r="CF43" s="1120" t="s">
        <v>36</v>
      </c>
      <c r="CG43" s="1120" t="s">
        <v>36</v>
      </c>
      <c r="CH43" s="1120" t="s">
        <v>36</v>
      </c>
      <c r="CI43" s="1120" t="s">
        <v>36</v>
      </c>
      <c r="CJ43" s="1956"/>
      <c r="CK43" s="1956"/>
      <c r="CL43" s="1956"/>
      <c r="CM43" s="1956"/>
      <c r="CN43" s="1956"/>
      <c r="CO43" s="1956"/>
      <c r="CP43" s="1956"/>
      <c r="CQ43" s="1956"/>
      <c r="CR43" s="1956"/>
      <c r="CS43" s="1956"/>
      <c r="CT43" s="1956"/>
      <c r="CU43" s="1956"/>
      <c r="CV43" s="1956"/>
      <c r="CW43" s="1956"/>
      <c r="CX43" s="1956"/>
      <c r="CY43" s="1956"/>
      <c r="CZ43" s="1956"/>
    </row>
    <row r="44" s="413" customFormat="true" ht="15" customHeight="true" x14ac:dyDescent="0.2">
      <c r="A44" s="2484"/>
      <c r="B44" s="1745" t="s">
        <v>371</v>
      </c>
      <c r="C44" s="1771" t="s">
        <v>36</v>
      </c>
      <c r="D44" s="1775" t="s">
        <v>36</v>
      </c>
      <c r="E44" s="1775" t="s">
        <v>36</v>
      </c>
      <c r="F44" s="1775" t="s">
        <v>36</v>
      </c>
      <c r="G44" s="1779" t="s">
        <v>36</v>
      </c>
      <c r="H44" s="1783" t="s">
        <v>36</v>
      </c>
      <c r="I44" s="1775" t="s">
        <v>36</v>
      </c>
      <c r="J44" s="1775" t="s">
        <v>36</v>
      </c>
      <c r="K44" s="1775" t="s">
        <v>36</v>
      </c>
      <c r="L44" s="1787" t="s">
        <v>36</v>
      </c>
      <c r="M44" s="1791" t="s">
        <v>36</v>
      </c>
      <c r="N44" s="1775" t="s">
        <v>36</v>
      </c>
      <c r="O44" s="1775" t="s">
        <v>36</v>
      </c>
      <c r="P44" s="1775" t="s">
        <v>36</v>
      </c>
      <c r="Q44" s="1779" t="s">
        <v>36</v>
      </c>
      <c r="R44" s="1783" t="s">
        <v>36</v>
      </c>
      <c r="S44" s="1775" t="s">
        <v>36</v>
      </c>
      <c r="T44" s="1775" t="s">
        <v>36</v>
      </c>
      <c r="U44" s="1775" t="s">
        <v>36</v>
      </c>
      <c r="V44" s="1775" t="s">
        <v>36</v>
      </c>
      <c r="W44" s="1775" t="s">
        <v>36</v>
      </c>
      <c r="X44" s="1775" t="s">
        <v>36</v>
      </c>
      <c r="Y44" s="1775" t="s">
        <v>36</v>
      </c>
      <c r="Z44" s="1775" t="s">
        <v>36</v>
      </c>
      <c r="AA44" s="1775" t="s">
        <v>36</v>
      </c>
      <c r="AB44" s="1775" t="s">
        <v>36</v>
      </c>
      <c r="AC44" s="1775" t="s">
        <v>36</v>
      </c>
      <c r="AD44" s="1775" t="s">
        <v>36</v>
      </c>
      <c r="AE44" s="1775" t="s">
        <v>36</v>
      </c>
      <c r="AF44" s="1775" t="s">
        <v>36</v>
      </c>
      <c r="AG44" s="1775" t="s">
        <v>36</v>
      </c>
      <c r="AH44" s="1775" t="s">
        <v>36</v>
      </c>
      <c r="AI44" s="2100" t="s">
        <v>36</v>
      </c>
      <c r="AJ44" s="599"/>
      <c r="AK44" s="599"/>
      <c r="AL44" s="599"/>
      <c r="AM44" s="599"/>
      <c r="AN44" s="599"/>
      <c r="AO44" s="599"/>
      <c r="AP44" s="599"/>
      <c r="AQ44" s="599"/>
      <c r="AR44" s="599"/>
      <c r="AS44" s="599"/>
      <c r="AT44" s="599"/>
      <c r="AU44" s="599"/>
      <c r="AV44" s="599"/>
      <c r="AW44" s="599"/>
      <c r="AX44" s="599"/>
      <c r="AY44" s="599"/>
      <c r="AZ44" s="216"/>
      <c r="BA44" s="2291"/>
      <c r="BB44" s="151" t="s">
        <v>49</v>
      </c>
      <c r="BC44" s="1042" t="s">
        <v>36</v>
      </c>
      <c r="BD44" s="1061" t="s">
        <v>36</v>
      </c>
      <c r="BE44" s="1061" t="s">
        <v>36</v>
      </c>
      <c r="BF44" s="1061" t="s">
        <v>36</v>
      </c>
      <c r="BG44" s="1081" t="s">
        <v>36</v>
      </c>
      <c r="BH44" s="1101" t="s">
        <v>36</v>
      </c>
      <c r="BI44" s="1061" t="s">
        <v>36</v>
      </c>
      <c r="BJ44" s="1061" t="s">
        <v>36</v>
      </c>
      <c r="BK44" s="1061" t="s">
        <v>36</v>
      </c>
      <c r="BL44" s="1081" t="s">
        <v>36</v>
      </c>
      <c r="BM44" s="1101" t="s">
        <v>36</v>
      </c>
      <c r="BN44" s="1061" t="s">
        <v>36</v>
      </c>
      <c r="BO44" s="1061" t="s">
        <v>36</v>
      </c>
      <c r="BP44" s="1061" t="s">
        <v>36</v>
      </c>
      <c r="BQ44" s="1081" t="s">
        <v>36</v>
      </c>
      <c r="BR44" s="1101" t="s">
        <v>36</v>
      </c>
      <c r="BS44" s="1061" t="s">
        <v>36</v>
      </c>
      <c r="BT44" s="1061" t="s">
        <v>36</v>
      </c>
      <c r="BU44" s="1061" t="s">
        <v>36</v>
      </c>
      <c r="BV44" s="1061" t="s">
        <v>36</v>
      </c>
      <c r="BW44" s="1061" t="s">
        <v>36</v>
      </c>
      <c r="BX44" s="1061" t="s">
        <v>36</v>
      </c>
      <c r="BY44" s="1120" t="s">
        <v>36</v>
      </c>
      <c r="BZ44" s="1120" t="s">
        <v>36</v>
      </c>
      <c r="CA44" s="1120" t="s">
        <v>36</v>
      </c>
      <c r="CB44" s="1120" t="s">
        <v>36</v>
      </c>
      <c r="CC44" s="1120" t="s">
        <v>36</v>
      </c>
      <c r="CD44" s="1120" t="s">
        <v>36</v>
      </c>
      <c r="CE44" s="1120" t="s">
        <v>36</v>
      </c>
      <c r="CF44" s="1120" t="s">
        <v>36</v>
      </c>
      <c r="CG44" s="1120" t="s">
        <v>36</v>
      </c>
      <c r="CH44" s="1120" t="s">
        <v>36</v>
      </c>
      <c r="CI44" s="1120" t="s">
        <v>36</v>
      </c>
      <c r="CJ44" s="1956"/>
      <c r="CK44" s="1956"/>
      <c r="CL44" s="1956"/>
      <c r="CM44" s="1956"/>
      <c r="CN44" s="1956"/>
      <c r="CO44" s="1956"/>
      <c r="CP44" s="1956"/>
      <c r="CQ44" s="1956"/>
      <c r="CR44" s="1956"/>
      <c r="CS44" s="1956"/>
      <c r="CT44" s="1956"/>
      <c r="CU44" s="1956"/>
      <c r="CV44" s="1956"/>
      <c r="CW44" s="1956"/>
      <c r="CX44" s="1956"/>
      <c r="CY44" s="1956"/>
      <c r="CZ44" s="1956"/>
    </row>
    <row r="45" s="413" customFormat="true" ht="15" customHeight="true" x14ac:dyDescent="0.2">
      <c r="A45" s="2484" t="s">
        <v>53</v>
      </c>
      <c r="B45" s="1745" t="s">
        <v>370</v>
      </c>
      <c r="C45" s="1771" t="s">
        <v>36</v>
      </c>
      <c r="D45" s="1775" t="s">
        <v>36</v>
      </c>
      <c r="E45" s="1775" t="s">
        <v>36</v>
      </c>
      <c r="F45" s="1775" t="s">
        <v>36</v>
      </c>
      <c r="G45" s="1779" t="s">
        <v>36</v>
      </c>
      <c r="H45" s="1783" t="s">
        <v>36</v>
      </c>
      <c r="I45" s="1775" t="s">
        <v>36</v>
      </c>
      <c r="J45" s="1775" t="s">
        <v>36</v>
      </c>
      <c r="K45" s="1775" t="s">
        <v>36</v>
      </c>
      <c r="L45" s="1787" t="s">
        <v>36</v>
      </c>
      <c r="M45" s="1791" t="s">
        <v>36</v>
      </c>
      <c r="N45" s="1775" t="s">
        <v>36</v>
      </c>
      <c r="O45" s="1775" t="s">
        <v>36</v>
      </c>
      <c r="P45" s="1775" t="s">
        <v>36</v>
      </c>
      <c r="Q45" s="1779" t="s">
        <v>36</v>
      </c>
      <c r="R45" s="1783" t="s">
        <v>36</v>
      </c>
      <c r="S45" s="1775" t="s">
        <v>36</v>
      </c>
      <c r="T45" s="1775" t="s">
        <v>36</v>
      </c>
      <c r="U45" s="1775" t="s">
        <v>36</v>
      </c>
      <c r="V45" s="1775" t="s">
        <v>36</v>
      </c>
      <c r="W45" s="1775" t="s">
        <v>36</v>
      </c>
      <c r="X45" s="1775" t="s">
        <v>36</v>
      </c>
      <c r="Y45" s="1775" t="s">
        <v>36</v>
      </c>
      <c r="Z45" s="1775" t="s">
        <v>36</v>
      </c>
      <c r="AA45" s="1775" t="s">
        <v>36</v>
      </c>
      <c r="AB45" s="1775" t="s">
        <v>36</v>
      </c>
      <c r="AC45" s="1775" t="s">
        <v>36</v>
      </c>
      <c r="AD45" s="1775" t="s">
        <v>36</v>
      </c>
      <c r="AE45" s="1775" t="s">
        <v>36</v>
      </c>
      <c r="AF45" s="1775" t="s">
        <v>36</v>
      </c>
      <c r="AG45" s="1775" t="s">
        <v>36</v>
      </c>
      <c r="AH45" s="1775" t="s">
        <v>36</v>
      </c>
      <c r="AI45" s="2100" t="s">
        <v>36</v>
      </c>
      <c r="AJ45" s="599"/>
      <c r="AK45" s="599"/>
      <c r="AL45" s="599"/>
      <c r="AM45" s="599"/>
      <c r="AN45" s="599"/>
      <c r="AO45" s="599"/>
      <c r="AP45" s="599"/>
      <c r="AQ45" s="599"/>
      <c r="AR45" s="599"/>
      <c r="AS45" s="599"/>
      <c r="AT45" s="599"/>
      <c r="AU45" s="599"/>
      <c r="AV45" s="599"/>
      <c r="AW45" s="599"/>
      <c r="AX45" s="599"/>
      <c r="AY45" s="599"/>
      <c r="AZ45" s="216"/>
      <c r="BA45" s="2291" t="s">
        <v>53</v>
      </c>
      <c r="BB45" s="151" t="s">
        <v>50</v>
      </c>
      <c r="BC45" s="1042" t="s">
        <v>36</v>
      </c>
      <c r="BD45" s="1061" t="s">
        <v>36</v>
      </c>
      <c r="BE45" s="1061" t="s">
        <v>36</v>
      </c>
      <c r="BF45" s="1061" t="s">
        <v>36</v>
      </c>
      <c r="BG45" s="1081" t="s">
        <v>36</v>
      </c>
      <c r="BH45" s="1101" t="s">
        <v>36</v>
      </c>
      <c r="BI45" s="1061" t="s">
        <v>36</v>
      </c>
      <c r="BJ45" s="1061" t="s">
        <v>36</v>
      </c>
      <c r="BK45" s="1061" t="s">
        <v>36</v>
      </c>
      <c r="BL45" s="1081" t="s">
        <v>36</v>
      </c>
      <c r="BM45" s="1101" t="s">
        <v>36</v>
      </c>
      <c r="BN45" s="1061" t="s">
        <v>36</v>
      </c>
      <c r="BO45" s="1061" t="s">
        <v>36</v>
      </c>
      <c r="BP45" s="1061" t="s">
        <v>36</v>
      </c>
      <c r="BQ45" s="1081" t="s">
        <v>36</v>
      </c>
      <c r="BR45" s="1101" t="s">
        <v>36</v>
      </c>
      <c r="BS45" s="1061" t="s">
        <v>36</v>
      </c>
      <c r="BT45" s="1061" t="s">
        <v>36</v>
      </c>
      <c r="BU45" s="1061" t="s">
        <v>36</v>
      </c>
      <c r="BV45" s="1061" t="s">
        <v>36</v>
      </c>
      <c r="BW45" s="1061" t="s">
        <v>36</v>
      </c>
      <c r="BX45" s="1061" t="s">
        <v>36</v>
      </c>
      <c r="BY45" s="1120" t="s">
        <v>36</v>
      </c>
      <c r="BZ45" s="1120" t="s">
        <v>36</v>
      </c>
      <c r="CA45" s="1120" t="s">
        <v>36</v>
      </c>
      <c r="CB45" s="1120" t="s">
        <v>36</v>
      </c>
      <c r="CC45" s="1120" t="s">
        <v>36</v>
      </c>
      <c r="CD45" s="1120" t="s">
        <v>36</v>
      </c>
      <c r="CE45" s="1120" t="s">
        <v>36</v>
      </c>
      <c r="CF45" s="1120" t="s">
        <v>36</v>
      </c>
      <c r="CG45" s="1120" t="s">
        <v>36</v>
      </c>
      <c r="CH45" s="1120" t="s">
        <v>36</v>
      </c>
      <c r="CI45" s="1120" t="s">
        <v>36</v>
      </c>
      <c r="CJ45" s="1956"/>
      <c r="CK45" s="1956"/>
      <c r="CL45" s="1956"/>
      <c r="CM45" s="1956"/>
      <c r="CN45" s="1956"/>
      <c r="CO45" s="1956"/>
      <c r="CP45" s="1956"/>
      <c r="CQ45" s="1956"/>
      <c r="CR45" s="1956"/>
      <c r="CS45" s="1956"/>
      <c r="CT45" s="1956"/>
      <c r="CU45" s="1956"/>
      <c r="CV45" s="1956"/>
      <c r="CW45" s="1956"/>
      <c r="CX45" s="1956"/>
      <c r="CY45" s="1956"/>
      <c r="CZ45" s="1956"/>
    </row>
    <row r="46" s="413" customFormat="true" ht="15" customHeight="true" x14ac:dyDescent="0.2">
      <c r="A46" s="2484"/>
      <c r="B46" s="1745" t="s">
        <v>371</v>
      </c>
      <c r="C46" s="1771" t="s">
        <v>36</v>
      </c>
      <c r="D46" s="1775" t="s">
        <v>36</v>
      </c>
      <c r="E46" s="1775" t="s">
        <v>36</v>
      </c>
      <c r="F46" s="1775" t="s">
        <v>36</v>
      </c>
      <c r="G46" s="1779" t="s">
        <v>36</v>
      </c>
      <c r="H46" s="1783" t="s">
        <v>36</v>
      </c>
      <c r="I46" s="1775" t="s">
        <v>36</v>
      </c>
      <c r="J46" s="1775" t="s">
        <v>36</v>
      </c>
      <c r="K46" s="1775" t="s">
        <v>36</v>
      </c>
      <c r="L46" s="1787" t="s">
        <v>36</v>
      </c>
      <c r="M46" s="1791" t="s">
        <v>36</v>
      </c>
      <c r="N46" s="1775" t="s">
        <v>36</v>
      </c>
      <c r="O46" s="1775" t="s">
        <v>36</v>
      </c>
      <c r="P46" s="1775" t="s">
        <v>36</v>
      </c>
      <c r="Q46" s="1779" t="s">
        <v>36</v>
      </c>
      <c r="R46" s="1783" t="s">
        <v>36</v>
      </c>
      <c r="S46" s="1775" t="s">
        <v>36</v>
      </c>
      <c r="T46" s="1775" t="s">
        <v>36</v>
      </c>
      <c r="U46" s="1775" t="s">
        <v>36</v>
      </c>
      <c r="V46" s="1775" t="s">
        <v>36</v>
      </c>
      <c r="W46" s="1775" t="s">
        <v>36</v>
      </c>
      <c r="X46" s="1775" t="s">
        <v>36</v>
      </c>
      <c r="Y46" s="1775" t="s">
        <v>36</v>
      </c>
      <c r="Z46" s="1775" t="s">
        <v>36</v>
      </c>
      <c r="AA46" s="1775" t="s">
        <v>36</v>
      </c>
      <c r="AB46" s="1775" t="s">
        <v>36</v>
      </c>
      <c r="AC46" s="1775" t="s">
        <v>36</v>
      </c>
      <c r="AD46" s="1775" t="s">
        <v>36</v>
      </c>
      <c r="AE46" s="1775" t="s">
        <v>36</v>
      </c>
      <c r="AF46" s="1775" t="s">
        <v>36</v>
      </c>
      <c r="AG46" s="1775" t="s">
        <v>36</v>
      </c>
      <c r="AH46" s="1775" t="s">
        <v>36</v>
      </c>
      <c r="AI46" s="2100" t="s">
        <v>36</v>
      </c>
      <c r="AJ46" s="599"/>
      <c r="AK46" s="599"/>
      <c r="AL46" s="599"/>
      <c r="AM46" s="599"/>
      <c r="AN46" s="599"/>
      <c r="AO46" s="599"/>
      <c r="AP46" s="599"/>
      <c r="AQ46" s="599"/>
      <c r="AR46" s="599"/>
      <c r="AS46" s="599"/>
      <c r="AT46" s="599"/>
      <c r="AU46" s="599"/>
      <c r="AV46" s="599"/>
      <c r="AW46" s="599"/>
      <c r="AX46" s="599"/>
      <c r="AY46" s="599"/>
      <c r="AZ46" s="216"/>
      <c r="BA46" s="2291"/>
      <c r="BB46" s="151" t="s">
        <v>49</v>
      </c>
      <c r="BC46" s="1042" t="s">
        <v>36</v>
      </c>
      <c r="BD46" s="1061" t="s">
        <v>36</v>
      </c>
      <c r="BE46" s="1061" t="s">
        <v>36</v>
      </c>
      <c r="BF46" s="1061" t="s">
        <v>36</v>
      </c>
      <c r="BG46" s="1081" t="s">
        <v>36</v>
      </c>
      <c r="BH46" s="1101" t="s">
        <v>36</v>
      </c>
      <c r="BI46" s="1061" t="s">
        <v>36</v>
      </c>
      <c r="BJ46" s="1061" t="s">
        <v>36</v>
      </c>
      <c r="BK46" s="1061" t="s">
        <v>36</v>
      </c>
      <c r="BL46" s="1081" t="s">
        <v>36</v>
      </c>
      <c r="BM46" s="1101" t="s">
        <v>36</v>
      </c>
      <c r="BN46" s="1061" t="s">
        <v>36</v>
      </c>
      <c r="BO46" s="1061" t="s">
        <v>36</v>
      </c>
      <c r="BP46" s="1061" t="s">
        <v>36</v>
      </c>
      <c r="BQ46" s="1081" t="s">
        <v>36</v>
      </c>
      <c r="BR46" s="1101" t="s">
        <v>36</v>
      </c>
      <c r="BS46" s="1061" t="s">
        <v>36</v>
      </c>
      <c r="BT46" s="1061" t="s">
        <v>36</v>
      </c>
      <c r="BU46" s="1061" t="s">
        <v>36</v>
      </c>
      <c r="BV46" s="1061" t="s">
        <v>36</v>
      </c>
      <c r="BW46" s="1061" t="s">
        <v>36</v>
      </c>
      <c r="BX46" s="1061" t="s">
        <v>36</v>
      </c>
      <c r="BY46" s="1120" t="s">
        <v>36</v>
      </c>
      <c r="BZ46" s="1120" t="s">
        <v>36</v>
      </c>
      <c r="CA46" s="1120" t="s">
        <v>36</v>
      </c>
      <c r="CB46" s="1120" t="s">
        <v>36</v>
      </c>
      <c r="CC46" s="1120" t="s">
        <v>36</v>
      </c>
      <c r="CD46" s="1120" t="s">
        <v>36</v>
      </c>
      <c r="CE46" s="1120" t="s">
        <v>36</v>
      </c>
      <c r="CF46" s="1120" t="s">
        <v>36</v>
      </c>
      <c r="CG46" s="1120" t="s">
        <v>36</v>
      </c>
      <c r="CH46" s="1120" t="s">
        <v>36</v>
      </c>
      <c r="CI46" s="1120" t="s">
        <v>36</v>
      </c>
      <c r="CJ46" s="1956"/>
      <c r="CK46" s="1956"/>
      <c r="CL46" s="1956"/>
      <c r="CM46" s="1956"/>
      <c r="CN46" s="1956"/>
      <c r="CO46" s="1956"/>
      <c r="CP46" s="1956"/>
      <c r="CQ46" s="1956"/>
      <c r="CR46" s="1956"/>
      <c r="CS46" s="1956"/>
      <c r="CT46" s="1956"/>
      <c r="CU46" s="1956"/>
      <c r="CV46" s="1956"/>
      <c r="CW46" s="1956"/>
      <c r="CX46" s="1956"/>
      <c r="CY46" s="1956"/>
      <c r="CZ46" s="1956"/>
    </row>
    <row r="47" s="130" customFormat="true" ht="15" customHeight="true" x14ac:dyDescent="0.2">
      <c r="A47" s="2256" t="s">
        <v>101</v>
      </c>
      <c r="B47" s="250" t="s">
        <v>100</v>
      </c>
      <c r="C47" s="1000" t="s">
        <v>36</v>
      </c>
      <c r="D47" s="1006" t="s">
        <v>36</v>
      </c>
      <c r="E47" s="1006" t="s">
        <v>36</v>
      </c>
      <c r="F47" s="1006" t="s">
        <v>36</v>
      </c>
      <c r="G47" s="1012" t="s">
        <v>36</v>
      </c>
      <c r="H47" s="1018" t="s">
        <v>36</v>
      </c>
      <c r="I47" s="1006" t="s">
        <v>36</v>
      </c>
      <c r="J47" s="1006" t="s">
        <v>36</v>
      </c>
      <c r="K47" s="1006" t="s">
        <v>36</v>
      </c>
      <c r="L47" s="1024" t="s">
        <v>36</v>
      </c>
      <c r="M47" s="1030" t="s">
        <v>36</v>
      </c>
      <c r="N47" s="1006" t="s">
        <v>36</v>
      </c>
      <c r="O47" s="1006" t="s">
        <v>36</v>
      </c>
      <c r="P47" s="1006" t="s">
        <v>36</v>
      </c>
      <c r="Q47" s="1012" t="s">
        <v>36</v>
      </c>
      <c r="R47" s="1018" t="s">
        <v>36</v>
      </c>
      <c r="S47" s="1006" t="s">
        <v>36</v>
      </c>
      <c r="T47" s="1006" t="s">
        <v>36</v>
      </c>
      <c r="U47" s="1006" t="s">
        <v>36</v>
      </c>
      <c r="V47" s="1006" t="s">
        <v>36</v>
      </c>
      <c r="W47" s="1006" t="s">
        <v>36</v>
      </c>
      <c r="X47" s="1006" t="s">
        <v>36</v>
      </c>
      <c r="Y47" s="1036" t="s">
        <v>36</v>
      </c>
      <c r="Z47" s="1036" t="s">
        <v>36</v>
      </c>
      <c r="AA47" s="1036" t="s">
        <v>36</v>
      </c>
      <c r="AB47" s="1036" t="s">
        <v>36</v>
      </c>
      <c r="AC47" s="1036" t="s">
        <v>36</v>
      </c>
      <c r="AD47" s="1036" t="s">
        <v>36</v>
      </c>
      <c r="AE47" s="1036" t="s">
        <v>36</v>
      </c>
      <c r="AF47" s="1036" t="s">
        <v>36</v>
      </c>
      <c r="AG47" s="1036" t="s">
        <v>36</v>
      </c>
      <c r="AH47" s="1036" t="s">
        <v>36</v>
      </c>
      <c r="AI47" s="2045" t="s">
        <v>36</v>
      </c>
      <c r="AJ47" s="1892"/>
      <c r="AK47" s="1892"/>
      <c r="AL47" s="1892"/>
      <c r="AM47" s="1892"/>
      <c r="AN47" s="1892"/>
      <c r="AO47" s="1892"/>
      <c r="AP47" s="1892"/>
      <c r="AQ47" s="1892"/>
      <c r="AR47" s="1892"/>
      <c r="AS47" s="1892"/>
      <c r="AT47" s="1892"/>
      <c r="AU47" s="1892"/>
      <c r="AV47" s="1892"/>
      <c r="AW47" s="1892"/>
      <c r="AX47" s="1892"/>
      <c r="AY47" s="1892"/>
      <c r="AZ47" s="215"/>
      <c r="BA47" s="2291" t="s">
        <v>101</v>
      </c>
      <c r="BB47" s="151" t="s">
        <v>100</v>
      </c>
      <c r="BC47" s="1042" t="s">
        <v>36</v>
      </c>
      <c r="BD47" s="1061" t="s">
        <v>36</v>
      </c>
      <c r="BE47" s="1061" t="s">
        <v>36</v>
      </c>
      <c r="BF47" s="1061" t="s">
        <v>36</v>
      </c>
      <c r="BG47" s="1081" t="s">
        <v>36</v>
      </c>
      <c r="BH47" s="1101" t="s">
        <v>36</v>
      </c>
      <c r="BI47" s="1061" t="s">
        <v>36</v>
      </c>
      <c r="BJ47" s="1061" t="s">
        <v>36</v>
      </c>
      <c r="BK47" s="1061" t="s">
        <v>36</v>
      </c>
      <c r="BL47" s="1081" t="s">
        <v>36</v>
      </c>
      <c r="BM47" s="1101" t="s">
        <v>36</v>
      </c>
      <c r="BN47" s="1061" t="s">
        <v>36</v>
      </c>
      <c r="BO47" s="1061" t="s">
        <v>36</v>
      </c>
      <c r="BP47" s="1061" t="s">
        <v>36</v>
      </c>
      <c r="BQ47" s="1081" t="s">
        <v>36</v>
      </c>
      <c r="BR47" s="1101" t="s">
        <v>36</v>
      </c>
      <c r="BS47" s="1061" t="s">
        <v>36</v>
      </c>
      <c r="BT47" s="1061" t="s">
        <v>36</v>
      </c>
      <c r="BU47" s="1061" t="s">
        <v>36</v>
      </c>
      <c r="BV47" s="1061" t="s">
        <v>36</v>
      </c>
      <c r="BW47" s="1061" t="s">
        <v>36</v>
      </c>
      <c r="BX47" s="1061" t="s">
        <v>36</v>
      </c>
      <c r="BY47" s="1120" t="s">
        <v>36</v>
      </c>
      <c r="BZ47" s="1120" t="s">
        <v>36</v>
      </c>
      <c r="CA47" s="1120" t="s">
        <v>36</v>
      </c>
      <c r="CB47" s="1120" t="s">
        <v>36</v>
      </c>
      <c r="CC47" s="1120" t="s">
        <v>36</v>
      </c>
      <c r="CD47" s="1120" t="s">
        <v>36</v>
      </c>
      <c r="CE47" s="1120" t="s">
        <v>36</v>
      </c>
      <c r="CF47" s="1120" t="s">
        <v>36</v>
      </c>
      <c r="CG47" s="1120" t="s">
        <v>36</v>
      </c>
      <c r="CH47" s="1120" t="s">
        <v>36</v>
      </c>
      <c r="CI47" s="1120" t="s">
        <v>36</v>
      </c>
      <c r="CJ47" s="1956"/>
      <c r="CK47" s="1956"/>
      <c r="CL47" s="1956"/>
      <c r="CM47" s="1956"/>
      <c r="CN47" s="1956"/>
      <c r="CO47" s="1956"/>
      <c r="CP47" s="1956"/>
      <c r="CQ47" s="1956"/>
      <c r="CR47" s="1956"/>
      <c r="CS47" s="1956"/>
      <c r="CT47" s="1956"/>
      <c r="CU47" s="1956"/>
      <c r="CV47" s="1956"/>
      <c r="CW47" s="1956"/>
      <c r="CX47" s="1956"/>
      <c r="CY47" s="1956"/>
      <c r="CZ47" s="1956"/>
    </row>
    <row r="48" s="130" customFormat="true" ht="15" customHeight="true" x14ac:dyDescent="0.2">
      <c r="A48" s="2256"/>
      <c r="B48" s="250" t="s">
        <v>99</v>
      </c>
      <c r="C48" s="1000" t="s">
        <v>36</v>
      </c>
      <c r="D48" s="1006" t="s">
        <v>36</v>
      </c>
      <c r="E48" s="1006" t="s">
        <v>36</v>
      </c>
      <c r="F48" s="1006" t="s">
        <v>36</v>
      </c>
      <c r="G48" s="1012" t="s">
        <v>36</v>
      </c>
      <c r="H48" s="1018" t="s">
        <v>36</v>
      </c>
      <c r="I48" s="1006" t="s">
        <v>36</v>
      </c>
      <c r="J48" s="1006" t="s">
        <v>36</v>
      </c>
      <c r="K48" s="1006" t="s">
        <v>36</v>
      </c>
      <c r="L48" s="1024" t="s">
        <v>36</v>
      </c>
      <c r="M48" s="1030" t="s">
        <v>36</v>
      </c>
      <c r="N48" s="1006" t="s">
        <v>36</v>
      </c>
      <c r="O48" s="1006" t="s">
        <v>36</v>
      </c>
      <c r="P48" s="1006" t="s">
        <v>36</v>
      </c>
      <c r="Q48" s="1012" t="s">
        <v>36</v>
      </c>
      <c r="R48" s="1018" t="s">
        <v>36</v>
      </c>
      <c r="S48" s="1006" t="s">
        <v>36</v>
      </c>
      <c r="T48" s="1006" t="s">
        <v>36</v>
      </c>
      <c r="U48" s="1006" t="s">
        <v>36</v>
      </c>
      <c r="V48" s="1006" t="s">
        <v>36</v>
      </c>
      <c r="W48" s="1006" t="s">
        <v>36</v>
      </c>
      <c r="X48" s="1006" t="s">
        <v>36</v>
      </c>
      <c r="Y48" s="1036" t="s">
        <v>36</v>
      </c>
      <c r="Z48" s="1036" t="s">
        <v>36</v>
      </c>
      <c r="AA48" s="1036" t="s">
        <v>36</v>
      </c>
      <c r="AB48" s="1036" t="s">
        <v>36</v>
      </c>
      <c r="AC48" s="1036" t="s">
        <v>36</v>
      </c>
      <c r="AD48" s="1036" t="s">
        <v>36</v>
      </c>
      <c r="AE48" s="1036" t="s">
        <v>36</v>
      </c>
      <c r="AF48" s="1036" t="s">
        <v>36</v>
      </c>
      <c r="AG48" s="1036" t="s">
        <v>36</v>
      </c>
      <c r="AH48" s="1036" t="s">
        <v>36</v>
      </c>
      <c r="AI48" s="2045" t="s">
        <v>36</v>
      </c>
      <c r="AJ48" s="1892"/>
      <c r="AK48" s="1892"/>
      <c r="AL48" s="1892"/>
      <c r="AM48" s="1892"/>
      <c r="AN48" s="1892"/>
      <c r="AO48" s="1892"/>
      <c r="AP48" s="1892"/>
      <c r="AQ48" s="1892"/>
      <c r="AR48" s="1892"/>
      <c r="AS48" s="1892"/>
      <c r="AT48" s="1892"/>
      <c r="AU48" s="1892"/>
      <c r="AV48" s="1892"/>
      <c r="AW48" s="1892"/>
      <c r="AX48" s="1892"/>
      <c r="AY48" s="1892"/>
      <c r="AZ48" s="215"/>
      <c r="BA48" s="2291"/>
      <c r="BB48" s="151" t="s">
        <v>99</v>
      </c>
      <c r="BC48" s="1042" t="s">
        <v>36</v>
      </c>
      <c r="BD48" s="1061" t="s">
        <v>36</v>
      </c>
      <c r="BE48" s="1061" t="s">
        <v>36</v>
      </c>
      <c r="BF48" s="1061" t="s">
        <v>36</v>
      </c>
      <c r="BG48" s="1081" t="s">
        <v>36</v>
      </c>
      <c r="BH48" s="1101" t="s">
        <v>36</v>
      </c>
      <c r="BI48" s="1061" t="s">
        <v>36</v>
      </c>
      <c r="BJ48" s="1061" t="s">
        <v>36</v>
      </c>
      <c r="BK48" s="1061" t="s">
        <v>36</v>
      </c>
      <c r="BL48" s="1081" t="s">
        <v>36</v>
      </c>
      <c r="BM48" s="1101" t="s">
        <v>36</v>
      </c>
      <c r="BN48" s="1061" t="s">
        <v>36</v>
      </c>
      <c r="BO48" s="1061" t="s">
        <v>36</v>
      </c>
      <c r="BP48" s="1061" t="s">
        <v>36</v>
      </c>
      <c r="BQ48" s="1081" t="s">
        <v>36</v>
      </c>
      <c r="BR48" s="1101" t="s">
        <v>36</v>
      </c>
      <c r="BS48" s="1061" t="s">
        <v>36</v>
      </c>
      <c r="BT48" s="1061" t="s">
        <v>36</v>
      </c>
      <c r="BU48" s="1061" t="s">
        <v>36</v>
      </c>
      <c r="BV48" s="1061" t="s">
        <v>36</v>
      </c>
      <c r="BW48" s="1061" t="s">
        <v>36</v>
      </c>
      <c r="BX48" s="1061" t="s">
        <v>36</v>
      </c>
      <c r="BY48" s="1120" t="s">
        <v>36</v>
      </c>
      <c r="BZ48" s="1120" t="s">
        <v>36</v>
      </c>
      <c r="CA48" s="1120" t="s">
        <v>36</v>
      </c>
      <c r="CB48" s="1120" t="s">
        <v>36</v>
      </c>
      <c r="CC48" s="1120" t="s">
        <v>36</v>
      </c>
      <c r="CD48" s="1120" t="s">
        <v>36</v>
      </c>
      <c r="CE48" s="1120" t="s">
        <v>36</v>
      </c>
      <c r="CF48" s="1120" t="s">
        <v>36</v>
      </c>
      <c r="CG48" s="1120" t="s">
        <v>36</v>
      </c>
      <c r="CH48" s="1120" t="s">
        <v>36</v>
      </c>
      <c r="CI48" s="1120" t="s">
        <v>36</v>
      </c>
      <c r="CJ48" s="1956"/>
      <c r="CK48" s="1956"/>
      <c r="CL48" s="1956"/>
      <c r="CM48" s="1956"/>
      <c r="CN48" s="1956"/>
      <c r="CO48" s="1956"/>
      <c r="CP48" s="1956"/>
      <c r="CQ48" s="1956"/>
      <c r="CR48" s="1956"/>
      <c r="CS48" s="1956"/>
      <c r="CT48" s="1956"/>
      <c r="CU48" s="1956"/>
      <c r="CV48" s="1956"/>
      <c r="CW48" s="1956"/>
      <c r="CX48" s="1956"/>
      <c r="CY48" s="1956"/>
      <c r="CZ48" s="1956"/>
    </row>
    <row r="49" s="130" customFormat="true" ht="15" customHeight="true" x14ac:dyDescent="0.2">
      <c r="A49" s="2256"/>
      <c r="B49" s="250" t="s">
        <v>68</v>
      </c>
      <c r="C49" s="1000" t="s">
        <v>36</v>
      </c>
      <c r="D49" s="1006" t="s">
        <v>36</v>
      </c>
      <c r="E49" s="1006" t="s">
        <v>36</v>
      </c>
      <c r="F49" s="1006" t="s">
        <v>36</v>
      </c>
      <c r="G49" s="1012" t="s">
        <v>36</v>
      </c>
      <c r="H49" s="1018" t="s">
        <v>36</v>
      </c>
      <c r="I49" s="1006" t="s">
        <v>36</v>
      </c>
      <c r="J49" s="1006" t="s">
        <v>36</v>
      </c>
      <c r="K49" s="1006" t="s">
        <v>36</v>
      </c>
      <c r="L49" s="1024" t="s">
        <v>36</v>
      </c>
      <c r="M49" s="1030" t="s">
        <v>36</v>
      </c>
      <c r="N49" s="1006" t="s">
        <v>36</v>
      </c>
      <c r="O49" s="1006" t="s">
        <v>36</v>
      </c>
      <c r="P49" s="1006" t="s">
        <v>36</v>
      </c>
      <c r="Q49" s="1012" t="s">
        <v>36</v>
      </c>
      <c r="R49" s="1018" t="s">
        <v>36</v>
      </c>
      <c r="S49" s="1006" t="s">
        <v>36</v>
      </c>
      <c r="T49" s="1006" t="s">
        <v>36</v>
      </c>
      <c r="U49" s="1006" t="s">
        <v>36</v>
      </c>
      <c r="V49" s="1006" t="s">
        <v>36</v>
      </c>
      <c r="W49" s="1006" t="s">
        <v>36</v>
      </c>
      <c r="X49" s="1006" t="s">
        <v>36</v>
      </c>
      <c r="Y49" s="1036" t="s">
        <v>36</v>
      </c>
      <c r="Z49" s="1036" t="s">
        <v>36</v>
      </c>
      <c r="AA49" s="1036" t="s">
        <v>36</v>
      </c>
      <c r="AB49" s="1036" t="s">
        <v>36</v>
      </c>
      <c r="AC49" s="1036" t="s">
        <v>36</v>
      </c>
      <c r="AD49" s="1036" t="s">
        <v>36</v>
      </c>
      <c r="AE49" s="1036" t="s">
        <v>36</v>
      </c>
      <c r="AF49" s="1036" t="s">
        <v>36</v>
      </c>
      <c r="AG49" s="1036" t="s">
        <v>36</v>
      </c>
      <c r="AH49" s="1036" t="s">
        <v>36</v>
      </c>
      <c r="AI49" s="2045" t="s">
        <v>36</v>
      </c>
      <c r="AJ49" s="1892"/>
      <c r="AK49" s="1892"/>
      <c r="AL49" s="1892"/>
      <c r="AM49" s="1892"/>
      <c r="AN49" s="1892"/>
      <c r="AO49" s="1892"/>
      <c r="AP49" s="1892"/>
      <c r="AQ49" s="1892"/>
      <c r="AR49" s="1892"/>
      <c r="AS49" s="1892"/>
      <c r="AT49" s="1892"/>
      <c r="AU49" s="1892"/>
      <c r="AV49" s="1892"/>
      <c r="AW49" s="1892"/>
      <c r="AX49" s="1892"/>
      <c r="AY49" s="1892"/>
      <c r="AZ49" s="215"/>
      <c r="BA49" s="2291"/>
      <c r="BB49" s="151" t="s">
        <v>68</v>
      </c>
      <c r="BC49" s="1042" t="s">
        <v>36</v>
      </c>
      <c r="BD49" s="1061" t="s">
        <v>36</v>
      </c>
      <c r="BE49" s="1061" t="s">
        <v>36</v>
      </c>
      <c r="BF49" s="1061" t="s">
        <v>36</v>
      </c>
      <c r="BG49" s="1081" t="s">
        <v>36</v>
      </c>
      <c r="BH49" s="1101" t="s">
        <v>36</v>
      </c>
      <c r="BI49" s="1061" t="s">
        <v>36</v>
      </c>
      <c r="BJ49" s="1061" t="s">
        <v>36</v>
      </c>
      <c r="BK49" s="1061" t="s">
        <v>36</v>
      </c>
      <c r="BL49" s="1081" t="s">
        <v>36</v>
      </c>
      <c r="BM49" s="1101" t="s">
        <v>36</v>
      </c>
      <c r="BN49" s="1061" t="s">
        <v>36</v>
      </c>
      <c r="BO49" s="1061" t="s">
        <v>36</v>
      </c>
      <c r="BP49" s="1061" t="s">
        <v>36</v>
      </c>
      <c r="BQ49" s="1081" t="s">
        <v>36</v>
      </c>
      <c r="BR49" s="1101" t="s">
        <v>36</v>
      </c>
      <c r="BS49" s="1061" t="s">
        <v>36</v>
      </c>
      <c r="BT49" s="1061" t="s">
        <v>36</v>
      </c>
      <c r="BU49" s="1061" t="s">
        <v>36</v>
      </c>
      <c r="BV49" s="1061" t="s">
        <v>36</v>
      </c>
      <c r="BW49" s="1061" t="s">
        <v>36</v>
      </c>
      <c r="BX49" s="1061" t="s">
        <v>36</v>
      </c>
      <c r="BY49" s="1120" t="s">
        <v>36</v>
      </c>
      <c r="BZ49" s="1120" t="s">
        <v>36</v>
      </c>
      <c r="CA49" s="1120" t="s">
        <v>36</v>
      </c>
      <c r="CB49" s="1120" t="s">
        <v>36</v>
      </c>
      <c r="CC49" s="1120" t="s">
        <v>36</v>
      </c>
      <c r="CD49" s="1120" t="s">
        <v>36</v>
      </c>
      <c r="CE49" s="1120" t="s">
        <v>36</v>
      </c>
      <c r="CF49" s="1120" t="s">
        <v>36</v>
      </c>
      <c r="CG49" s="1120" t="s">
        <v>36</v>
      </c>
      <c r="CH49" s="1120" t="s">
        <v>36</v>
      </c>
      <c r="CI49" s="1120" t="s">
        <v>36</v>
      </c>
      <c r="CJ49" s="1956"/>
      <c r="CK49" s="1956"/>
      <c r="CL49" s="1956"/>
      <c r="CM49" s="1956"/>
      <c r="CN49" s="1956"/>
      <c r="CO49" s="1956"/>
      <c r="CP49" s="1956"/>
      <c r="CQ49" s="1956"/>
      <c r="CR49" s="1956"/>
      <c r="CS49" s="1956"/>
      <c r="CT49" s="1956"/>
      <c r="CU49" s="1956"/>
      <c r="CV49" s="1956"/>
      <c r="CW49" s="1956"/>
      <c r="CX49" s="1956"/>
      <c r="CY49" s="1956"/>
      <c r="CZ49" s="1956"/>
    </row>
    <row r="50" s="130" customFormat="true" ht="15" customHeight="true" x14ac:dyDescent="0.2">
      <c r="A50" s="2256" t="s">
        <v>102</v>
      </c>
      <c r="B50" s="250" t="s">
        <v>100</v>
      </c>
      <c r="C50" s="1000" t="s">
        <v>36</v>
      </c>
      <c r="D50" s="1006" t="s">
        <v>36</v>
      </c>
      <c r="E50" s="1006" t="s">
        <v>36</v>
      </c>
      <c r="F50" s="1006" t="s">
        <v>36</v>
      </c>
      <c r="G50" s="1012" t="s">
        <v>36</v>
      </c>
      <c r="H50" s="1018" t="s">
        <v>36</v>
      </c>
      <c r="I50" s="1006" t="s">
        <v>36</v>
      </c>
      <c r="J50" s="1006" t="s">
        <v>36</v>
      </c>
      <c r="K50" s="1006" t="s">
        <v>36</v>
      </c>
      <c r="L50" s="1024" t="s">
        <v>36</v>
      </c>
      <c r="M50" s="1030" t="s">
        <v>36</v>
      </c>
      <c r="N50" s="1006" t="s">
        <v>36</v>
      </c>
      <c r="O50" s="1006" t="s">
        <v>36</v>
      </c>
      <c r="P50" s="1006" t="s">
        <v>36</v>
      </c>
      <c r="Q50" s="1012" t="s">
        <v>36</v>
      </c>
      <c r="R50" s="1018" t="s">
        <v>36</v>
      </c>
      <c r="S50" s="1006" t="s">
        <v>36</v>
      </c>
      <c r="T50" s="1006" t="s">
        <v>36</v>
      </c>
      <c r="U50" s="1006" t="s">
        <v>36</v>
      </c>
      <c r="V50" s="1006" t="s">
        <v>36</v>
      </c>
      <c r="W50" s="1006" t="s">
        <v>36</v>
      </c>
      <c r="X50" s="1006" t="s">
        <v>36</v>
      </c>
      <c r="Y50" s="1036" t="s">
        <v>36</v>
      </c>
      <c r="Z50" s="1036" t="s">
        <v>36</v>
      </c>
      <c r="AA50" s="1036" t="s">
        <v>36</v>
      </c>
      <c r="AB50" s="1036" t="s">
        <v>36</v>
      </c>
      <c r="AC50" s="1036" t="s">
        <v>36</v>
      </c>
      <c r="AD50" s="1036" t="s">
        <v>36</v>
      </c>
      <c r="AE50" s="1036" t="s">
        <v>36</v>
      </c>
      <c r="AF50" s="1036" t="s">
        <v>36</v>
      </c>
      <c r="AG50" s="1036" t="s">
        <v>36</v>
      </c>
      <c r="AH50" s="1036" t="s">
        <v>36</v>
      </c>
      <c r="AI50" s="2045" t="s">
        <v>36</v>
      </c>
      <c r="AJ50" s="1892"/>
      <c r="AK50" s="1892"/>
      <c r="AL50" s="1892"/>
      <c r="AM50" s="1892"/>
      <c r="AN50" s="1892"/>
      <c r="AO50" s="1892"/>
      <c r="AP50" s="1892"/>
      <c r="AQ50" s="1892"/>
      <c r="AR50" s="1892"/>
      <c r="AS50" s="1892"/>
      <c r="AT50" s="1892"/>
      <c r="AU50" s="1892"/>
      <c r="AV50" s="1892"/>
      <c r="AW50" s="1892"/>
      <c r="AX50" s="1892"/>
      <c r="AY50" s="1892"/>
      <c r="AZ50" s="215"/>
      <c r="BA50" s="2291" t="s">
        <v>102</v>
      </c>
      <c r="BB50" s="151" t="s">
        <v>100</v>
      </c>
      <c r="BC50" s="1042" t="s">
        <v>36</v>
      </c>
      <c r="BD50" s="1061" t="s">
        <v>36</v>
      </c>
      <c r="BE50" s="1061" t="s">
        <v>36</v>
      </c>
      <c r="BF50" s="1061" t="s">
        <v>36</v>
      </c>
      <c r="BG50" s="1081" t="s">
        <v>36</v>
      </c>
      <c r="BH50" s="1101" t="s">
        <v>36</v>
      </c>
      <c r="BI50" s="1061" t="s">
        <v>36</v>
      </c>
      <c r="BJ50" s="1061" t="s">
        <v>36</v>
      </c>
      <c r="BK50" s="1061" t="s">
        <v>36</v>
      </c>
      <c r="BL50" s="1081" t="s">
        <v>36</v>
      </c>
      <c r="BM50" s="1101" t="s">
        <v>36</v>
      </c>
      <c r="BN50" s="1061" t="s">
        <v>36</v>
      </c>
      <c r="BO50" s="1061" t="s">
        <v>36</v>
      </c>
      <c r="BP50" s="1061" t="s">
        <v>36</v>
      </c>
      <c r="BQ50" s="1081" t="s">
        <v>36</v>
      </c>
      <c r="BR50" s="1101" t="s">
        <v>36</v>
      </c>
      <c r="BS50" s="1061" t="s">
        <v>36</v>
      </c>
      <c r="BT50" s="1061" t="s">
        <v>36</v>
      </c>
      <c r="BU50" s="1061" t="s">
        <v>36</v>
      </c>
      <c r="BV50" s="1061" t="s">
        <v>36</v>
      </c>
      <c r="BW50" s="1061" t="s">
        <v>36</v>
      </c>
      <c r="BX50" s="1061" t="s">
        <v>36</v>
      </c>
      <c r="BY50" s="1120" t="s">
        <v>36</v>
      </c>
      <c r="BZ50" s="1120" t="s">
        <v>36</v>
      </c>
      <c r="CA50" s="1120" t="s">
        <v>36</v>
      </c>
      <c r="CB50" s="1120" t="s">
        <v>36</v>
      </c>
      <c r="CC50" s="1120" t="s">
        <v>36</v>
      </c>
      <c r="CD50" s="1120" t="s">
        <v>36</v>
      </c>
      <c r="CE50" s="1120" t="s">
        <v>36</v>
      </c>
      <c r="CF50" s="1120" t="s">
        <v>36</v>
      </c>
      <c r="CG50" s="1120" t="s">
        <v>36</v>
      </c>
      <c r="CH50" s="1120" t="s">
        <v>36</v>
      </c>
      <c r="CI50" s="1120" t="s">
        <v>36</v>
      </c>
      <c r="CJ50" s="1956"/>
      <c r="CK50" s="1956"/>
      <c r="CL50" s="1956"/>
      <c r="CM50" s="1956"/>
      <c r="CN50" s="1956"/>
      <c r="CO50" s="1956"/>
      <c r="CP50" s="1956"/>
      <c r="CQ50" s="1956"/>
      <c r="CR50" s="1956"/>
      <c r="CS50" s="1956"/>
      <c r="CT50" s="1956"/>
      <c r="CU50" s="1956"/>
      <c r="CV50" s="1956"/>
      <c r="CW50" s="1956"/>
      <c r="CX50" s="1956"/>
      <c r="CY50" s="1956"/>
      <c r="CZ50" s="1956"/>
    </row>
    <row r="51" s="130" customFormat="true" ht="15" customHeight="true" x14ac:dyDescent="0.2">
      <c r="A51" s="2256"/>
      <c r="B51" s="250" t="s">
        <v>99</v>
      </c>
      <c r="C51" s="1000" t="s">
        <v>36</v>
      </c>
      <c r="D51" s="1006" t="s">
        <v>36</v>
      </c>
      <c r="E51" s="1006" t="s">
        <v>36</v>
      </c>
      <c r="F51" s="1006" t="s">
        <v>36</v>
      </c>
      <c r="G51" s="1012" t="s">
        <v>36</v>
      </c>
      <c r="H51" s="1018" t="s">
        <v>36</v>
      </c>
      <c r="I51" s="1006" t="s">
        <v>36</v>
      </c>
      <c r="J51" s="1006" t="s">
        <v>36</v>
      </c>
      <c r="K51" s="1006" t="s">
        <v>36</v>
      </c>
      <c r="L51" s="1024" t="s">
        <v>36</v>
      </c>
      <c r="M51" s="1030" t="s">
        <v>36</v>
      </c>
      <c r="N51" s="1006" t="s">
        <v>36</v>
      </c>
      <c r="O51" s="1006" t="s">
        <v>36</v>
      </c>
      <c r="P51" s="1006" t="s">
        <v>36</v>
      </c>
      <c r="Q51" s="1012" t="s">
        <v>36</v>
      </c>
      <c r="R51" s="1018" t="s">
        <v>36</v>
      </c>
      <c r="S51" s="1006" t="s">
        <v>36</v>
      </c>
      <c r="T51" s="1006" t="s">
        <v>36</v>
      </c>
      <c r="U51" s="1006" t="s">
        <v>36</v>
      </c>
      <c r="V51" s="1006" t="s">
        <v>36</v>
      </c>
      <c r="W51" s="1006" t="s">
        <v>36</v>
      </c>
      <c r="X51" s="1006" t="s">
        <v>36</v>
      </c>
      <c r="Y51" s="1036" t="s">
        <v>36</v>
      </c>
      <c r="Z51" s="1036" t="s">
        <v>36</v>
      </c>
      <c r="AA51" s="1036" t="s">
        <v>36</v>
      </c>
      <c r="AB51" s="1036" t="s">
        <v>36</v>
      </c>
      <c r="AC51" s="1036" t="s">
        <v>36</v>
      </c>
      <c r="AD51" s="1036" t="s">
        <v>36</v>
      </c>
      <c r="AE51" s="1036" t="s">
        <v>36</v>
      </c>
      <c r="AF51" s="1036" t="s">
        <v>36</v>
      </c>
      <c r="AG51" s="1036" t="s">
        <v>36</v>
      </c>
      <c r="AH51" s="1036" t="s">
        <v>36</v>
      </c>
      <c r="AI51" s="2045" t="s">
        <v>36</v>
      </c>
      <c r="AJ51" s="1892"/>
      <c r="AK51" s="1892"/>
      <c r="AL51" s="1892"/>
      <c r="AM51" s="1892"/>
      <c r="AN51" s="1892"/>
      <c r="AO51" s="1892"/>
      <c r="AP51" s="1892"/>
      <c r="AQ51" s="1892"/>
      <c r="AR51" s="1892"/>
      <c r="AS51" s="1892"/>
      <c r="AT51" s="1892"/>
      <c r="AU51" s="1892"/>
      <c r="AV51" s="1892"/>
      <c r="AW51" s="1892"/>
      <c r="AX51" s="1892"/>
      <c r="AY51" s="1892"/>
      <c r="AZ51" s="215"/>
      <c r="BA51" s="2291"/>
      <c r="BB51" s="151" t="s">
        <v>99</v>
      </c>
      <c r="BC51" s="1042" t="s">
        <v>36</v>
      </c>
      <c r="BD51" s="1061" t="s">
        <v>36</v>
      </c>
      <c r="BE51" s="1061" t="s">
        <v>36</v>
      </c>
      <c r="BF51" s="1061" t="s">
        <v>36</v>
      </c>
      <c r="BG51" s="1081" t="s">
        <v>36</v>
      </c>
      <c r="BH51" s="1101" t="s">
        <v>36</v>
      </c>
      <c r="BI51" s="1061" t="s">
        <v>36</v>
      </c>
      <c r="BJ51" s="1061" t="s">
        <v>36</v>
      </c>
      <c r="BK51" s="1061" t="s">
        <v>36</v>
      </c>
      <c r="BL51" s="1081" t="s">
        <v>36</v>
      </c>
      <c r="BM51" s="1101" t="s">
        <v>36</v>
      </c>
      <c r="BN51" s="1061" t="s">
        <v>36</v>
      </c>
      <c r="BO51" s="1061" t="s">
        <v>36</v>
      </c>
      <c r="BP51" s="1061" t="s">
        <v>36</v>
      </c>
      <c r="BQ51" s="1081" t="s">
        <v>36</v>
      </c>
      <c r="BR51" s="1101" t="s">
        <v>36</v>
      </c>
      <c r="BS51" s="1061" t="s">
        <v>36</v>
      </c>
      <c r="BT51" s="1061" t="s">
        <v>36</v>
      </c>
      <c r="BU51" s="1061" t="s">
        <v>36</v>
      </c>
      <c r="BV51" s="1061" t="s">
        <v>36</v>
      </c>
      <c r="BW51" s="1061" t="s">
        <v>36</v>
      </c>
      <c r="BX51" s="1061" t="s">
        <v>36</v>
      </c>
      <c r="BY51" s="1120" t="s">
        <v>36</v>
      </c>
      <c r="BZ51" s="1120" t="s">
        <v>36</v>
      </c>
      <c r="CA51" s="1120" t="s">
        <v>36</v>
      </c>
      <c r="CB51" s="1120" t="s">
        <v>36</v>
      </c>
      <c r="CC51" s="1120" t="s">
        <v>36</v>
      </c>
      <c r="CD51" s="1120" t="s">
        <v>36</v>
      </c>
      <c r="CE51" s="1120" t="s">
        <v>36</v>
      </c>
      <c r="CF51" s="1120" t="s">
        <v>36</v>
      </c>
      <c r="CG51" s="1120" t="s">
        <v>36</v>
      </c>
      <c r="CH51" s="1120" t="s">
        <v>36</v>
      </c>
      <c r="CI51" s="1120" t="s">
        <v>36</v>
      </c>
      <c r="CJ51" s="1956"/>
      <c r="CK51" s="1956"/>
      <c r="CL51" s="1956"/>
      <c r="CM51" s="1956"/>
      <c r="CN51" s="1956"/>
      <c r="CO51" s="1956"/>
      <c r="CP51" s="1956"/>
      <c r="CQ51" s="1956"/>
      <c r="CR51" s="1956"/>
      <c r="CS51" s="1956"/>
      <c r="CT51" s="1956"/>
      <c r="CU51" s="1956"/>
      <c r="CV51" s="1956"/>
      <c r="CW51" s="1956"/>
      <c r="CX51" s="1956"/>
      <c r="CY51" s="1956"/>
      <c r="CZ51" s="1956"/>
    </row>
    <row r="52" s="130" customFormat="true" ht="15" customHeight="true" x14ac:dyDescent="0.2">
      <c r="A52" s="2256"/>
      <c r="B52" s="250" t="s">
        <v>68</v>
      </c>
      <c r="C52" s="1000" t="s">
        <v>36</v>
      </c>
      <c r="D52" s="1006" t="s">
        <v>36</v>
      </c>
      <c r="E52" s="1006" t="s">
        <v>36</v>
      </c>
      <c r="F52" s="1006" t="s">
        <v>36</v>
      </c>
      <c r="G52" s="1012" t="s">
        <v>36</v>
      </c>
      <c r="H52" s="1018" t="s">
        <v>36</v>
      </c>
      <c r="I52" s="1006" t="s">
        <v>36</v>
      </c>
      <c r="J52" s="1006" t="s">
        <v>36</v>
      </c>
      <c r="K52" s="1006" t="s">
        <v>36</v>
      </c>
      <c r="L52" s="1024" t="s">
        <v>36</v>
      </c>
      <c r="M52" s="1030" t="s">
        <v>36</v>
      </c>
      <c r="N52" s="1006" t="s">
        <v>36</v>
      </c>
      <c r="O52" s="1006" t="s">
        <v>36</v>
      </c>
      <c r="P52" s="1006" t="s">
        <v>36</v>
      </c>
      <c r="Q52" s="1012" t="s">
        <v>36</v>
      </c>
      <c r="R52" s="1018" t="s">
        <v>36</v>
      </c>
      <c r="S52" s="1006" t="s">
        <v>36</v>
      </c>
      <c r="T52" s="1006" t="s">
        <v>36</v>
      </c>
      <c r="U52" s="1006" t="s">
        <v>36</v>
      </c>
      <c r="V52" s="1006" t="s">
        <v>36</v>
      </c>
      <c r="W52" s="1006" t="s">
        <v>36</v>
      </c>
      <c r="X52" s="1006" t="s">
        <v>36</v>
      </c>
      <c r="Y52" s="1036" t="s">
        <v>36</v>
      </c>
      <c r="Z52" s="1036" t="s">
        <v>36</v>
      </c>
      <c r="AA52" s="1036" t="s">
        <v>36</v>
      </c>
      <c r="AB52" s="1036" t="s">
        <v>36</v>
      </c>
      <c r="AC52" s="1036" t="s">
        <v>36</v>
      </c>
      <c r="AD52" s="1036" t="s">
        <v>36</v>
      </c>
      <c r="AE52" s="1036" t="s">
        <v>36</v>
      </c>
      <c r="AF52" s="1036" t="s">
        <v>36</v>
      </c>
      <c r="AG52" s="1036" t="s">
        <v>36</v>
      </c>
      <c r="AH52" s="1036" t="s">
        <v>36</v>
      </c>
      <c r="AI52" s="2045" t="s">
        <v>36</v>
      </c>
      <c r="AJ52" s="1892"/>
      <c r="AK52" s="1892"/>
      <c r="AL52" s="1892"/>
      <c r="AM52" s="1892"/>
      <c r="AN52" s="1892"/>
      <c r="AO52" s="1892"/>
      <c r="AP52" s="1892"/>
      <c r="AQ52" s="1892"/>
      <c r="AR52" s="1892"/>
      <c r="AS52" s="1892"/>
      <c r="AT52" s="1892"/>
      <c r="AU52" s="1892"/>
      <c r="AV52" s="1892"/>
      <c r="AW52" s="1892"/>
      <c r="AX52" s="1892"/>
      <c r="AY52" s="1892"/>
      <c r="AZ52" s="215"/>
      <c r="BA52" s="2291"/>
      <c r="BB52" s="151" t="s">
        <v>68</v>
      </c>
      <c r="BC52" s="1042" t="s">
        <v>36</v>
      </c>
      <c r="BD52" s="1061" t="s">
        <v>36</v>
      </c>
      <c r="BE52" s="1061" t="s">
        <v>36</v>
      </c>
      <c r="BF52" s="1061" t="s">
        <v>36</v>
      </c>
      <c r="BG52" s="1081" t="s">
        <v>36</v>
      </c>
      <c r="BH52" s="1101" t="s">
        <v>36</v>
      </c>
      <c r="BI52" s="1061" t="s">
        <v>36</v>
      </c>
      <c r="BJ52" s="1061" t="s">
        <v>36</v>
      </c>
      <c r="BK52" s="1061" t="s">
        <v>36</v>
      </c>
      <c r="BL52" s="1081" t="s">
        <v>36</v>
      </c>
      <c r="BM52" s="1101" t="s">
        <v>36</v>
      </c>
      <c r="BN52" s="1061" t="s">
        <v>36</v>
      </c>
      <c r="BO52" s="1061" t="s">
        <v>36</v>
      </c>
      <c r="BP52" s="1061" t="s">
        <v>36</v>
      </c>
      <c r="BQ52" s="1081" t="s">
        <v>36</v>
      </c>
      <c r="BR52" s="1101" t="s">
        <v>36</v>
      </c>
      <c r="BS52" s="1061" t="s">
        <v>36</v>
      </c>
      <c r="BT52" s="1061" t="s">
        <v>36</v>
      </c>
      <c r="BU52" s="1061" t="s">
        <v>36</v>
      </c>
      <c r="BV52" s="1061" t="s">
        <v>36</v>
      </c>
      <c r="BW52" s="1061" t="s">
        <v>36</v>
      </c>
      <c r="BX52" s="1061" t="s">
        <v>36</v>
      </c>
      <c r="BY52" s="1120" t="s">
        <v>36</v>
      </c>
      <c r="BZ52" s="1120" t="s">
        <v>36</v>
      </c>
      <c r="CA52" s="1120" t="s">
        <v>36</v>
      </c>
      <c r="CB52" s="1120" t="s">
        <v>36</v>
      </c>
      <c r="CC52" s="1120" t="s">
        <v>36</v>
      </c>
      <c r="CD52" s="1120" t="s">
        <v>36</v>
      </c>
      <c r="CE52" s="1120" t="s">
        <v>36</v>
      </c>
      <c r="CF52" s="1120" t="s">
        <v>36</v>
      </c>
      <c r="CG52" s="1120" t="s">
        <v>36</v>
      </c>
      <c r="CH52" s="1120" t="s">
        <v>36</v>
      </c>
      <c r="CI52" s="1120" t="s">
        <v>36</v>
      </c>
      <c r="CJ52" s="1956"/>
      <c r="CK52" s="1956"/>
      <c r="CL52" s="1956"/>
      <c r="CM52" s="1956"/>
      <c r="CN52" s="1956"/>
      <c r="CO52" s="1956"/>
      <c r="CP52" s="1956"/>
      <c r="CQ52" s="1956"/>
      <c r="CR52" s="1956"/>
      <c r="CS52" s="1956"/>
      <c r="CT52" s="1956"/>
      <c r="CU52" s="1956"/>
      <c r="CV52" s="1956"/>
      <c r="CW52" s="1956"/>
      <c r="CX52" s="1956"/>
      <c r="CY52" s="1956"/>
      <c r="CZ52" s="1956"/>
    </row>
    <row r="53" s="130" customFormat="true" ht="15" customHeight="true" x14ac:dyDescent="0.2">
      <c r="A53" s="2256" t="s">
        <v>105</v>
      </c>
      <c r="B53" s="250" t="s">
        <v>100</v>
      </c>
      <c r="C53" s="1000" t="s">
        <v>36</v>
      </c>
      <c r="D53" s="1006" t="s">
        <v>36</v>
      </c>
      <c r="E53" s="1006" t="s">
        <v>36</v>
      </c>
      <c r="F53" s="1006" t="s">
        <v>36</v>
      </c>
      <c r="G53" s="1012" t="s">
        <v>36</v>
      </c>
      <c r="H53" s="1018" t="s">
        <v>36</v>
      </c>
      <c r="I53" s="1006" t="s">
        <v>36</v>
      </c>
      <c r="J53" s="1006" t="s">
        <v>36</v>
      </c>
      <c r="K53" s="1006" t="s">
        <v>36</v>
      </c>
      <c r="L53" s="1024" t="s">
        <v>36</v>
      </c>
      <c r="M53" s="1030" t="s">
        <v>36</v>
      </c>
      <c r="N53" s="1006" t="s">
        <v>36</v>
      </c>
      <c r="O53" s="1006" t="s">
        <v>36</v>
      </c>
      <c r="P53" s="1006" t="s">
        <v>36</v>
      </c>
      <c r="Q53" s="1012" t="s">
        <v>36</v>
      </c>
      <c r="R53" s="1018" t="s">
        <v>36</v>
      </c>
      <c r="S53" s="1006" t="s">
        <v>36</v>
      </c>
      <c r="T53" s="1006" t="s">
        <v>36</v>
      </c>
      <c r="U53" s="1006" t="s">
        <v>36</v>
      </c>
      <c r="V53" s="1006" t="s">
        <v>36</v>
      </c>
      <c r="W53" s="1006" t="s">
        <v>36</v>
      </c>
      <c r="X53" s="1006" t="s">
        <v>36</v>
      </c>
      <c r="Y53" s="1036" t="s">
        <v>36</v>
      </c>
      <c r="Z53" s="1036" t="s">
        <v>36</v>
      </c>
      <c r="AA53" s="1036" t="s">
        <v>36</v>
      </c>
      <c r="AB53" s="1036" t="s">
        <v>36</v>
      </c>
      <c r="AC53" s="1036" t="s">
        <v>36</v>
      </c>
      <c r="AD53" s="1036" t="s">
        <v>36</v>
      </c>
      <c r="AE53" s="1036" t="s">
        <v>36</v>
      </c>
      <c r="AF53" s="1036" t="s">
        <v>36</v>
      </c>
      <c r="AG53" s="1036" t="s">
        <v>36</v>
      </c>
      <c r="AH53" s="1036" t="s">
        <v>36</v>
      </c>
      <c r="AI53" s="2045" t="s">
        <v>36</v>
      </c>
      <c r="AJ53" s="1892"/>
      <c r="AK53" s="1892"/>
      <c r="AL53" s="1892"/>
      <c r="AM53" s="1892"/>
      <c r="AN53" s="1892"/>
      <c r="AO53" s="1892"/>
      <c r="AP53" s="1892"/>
      <c r="AQ53" s="1892"/>
      <c r="AR53" s="1892"/>
      <c r="AS53" s="1892"/>
      <c r="AT53" s="1892"/>
      <c r="AU53" s="1892"/>
      <c r="AV53" s="1892"/>
      <c r="AW53" s="1892"/>
      <c r="AX53" s="1892"/>
      <c r="AY53" s="1892"/>
      <c r="AZ53" s="215"/>
      <c r="BA53" s="2291" t="s">
        <v>105</v>
      </c>
      <c r="BB53" s="151" t="s">
        <v>100</v>
      </c>
      <c r="BC53" s="1042" t="s">
        <v>36</v>
      </c>
      <c r="BD53" s="1061" t="s">
        <v>36</v>
      </c>
      <c r="BE53" s="1061" t="s">
        <v>36</v>
      </c>
      <c r="BF53" s="1061" t="s">
        <v>36</v>
      </c>
      <c r="BG53" s="1081" t="s">
        <v>36</v>
      </c>
      <c r="BH53" s="1101" t="s">
        <v>36</v>
      </c>
      <c r="BI53" s="1061" t="s">
        <v>36</v>
      </c>
      <c r="BJ53" s="1061" t="s">
        <v>36</v>
      </c>
      <c r="BK53" s="1061" t="s">
        <v>36</v>
      </c>
      <c r="BL53" s="1081" t="s">
        <v>36</v>
      </c>
      <c r="BM53" s="1101" t="s">
        <v>36</v>
      </c>
      <c r="BN53" s="1061" t="s">
        <v>36</v>
      </c>
      <c r="BO53" s="1061" t="s">
        <v>36</v>
      </c>
      <c r="BP53" s="1061" t="s">
        <v>36</v>
      </c>
      <c r="BQ53" s="1081" t="s">
        <v>36</v>
      </c>
      <c r="BR53" s="1101" t="s">
        <v>36</v>
      </c>
      <c r="BS53" s="1061" t="s">
        <v>36</v>
      </c>
      <c r="BT53" s="1061" t="s">
        <v>36</v>
      </c>
      <c r="BU53" s="1061" t="s">
        <v>36</v>
      </c>
      <c r="BV53" s="1061" t="s">
        <v>36</v>
      </c>
      <c r="BW53" s="1061" t="s">
        <v>36</v>
      </c>
      <c r="BX53" s="1061" t="s">
        <v>36</v>
      </c>
      <c r="BY53" s="1120" t="s">
        <v>36</v>
      </c>
      <c r="BZ53" s="1120" t="s">
        <v>36</v>
      </c>
      <c r="CA53" s="1120" t="s">
        <v>36</v>
      </c>
      <c r="CB53" s="1120" t="s">
        <v>36</v>
      </c>
      <c r="CC53" s="1120" t="s">
        <v>36</v>
      </c>
      <c r="CD53" s="1120" t="s">
        <v>36</v>
      </c>
      <c r="CE53" s="1120" t="s">
        <v>36</v>
      </c>
      <c r="CF53" s="1120" t="s">
        <v>36</v>
      </c>
      <c r="CG53" s="1120" t="s">
        <v>36</v>
      </c>
      <c r="CH53" s="1120" t="s">
        <v>36</v>
      </c>
      <c r="CI53" s="1120" t="s">
        <v>36</v>
      </c>
      <c r="CJ53" s="1956"/>
      <c r="CK53" s="1956"/>
      <c r="CL53" s="1956"/>
      <c r="CM53" s="1956"/>
      <c r="CN53" s="1956"/>
      <c r="CO53" s="1956"/>
      <c r="CP53" s="1956"/>
      <c r="CQ53" s="1956"/>
      <c r="CR53" s="1956"/>
      <c r="CS53" s="1956"/>
      <c r="CT53" s="1956"/>
      <c r="CU53" s="1956"/>
      <c r="CV53" s="1956"/>
      <c r="CW53" s="1956"/>
      <c r="CX53" s="1956"/>
      <c r="CY53" s="1956"/>
      <c r="CZ53" s="1956"/>
    </row>
    <row r="54" s="130" customFormat="true" ht="15" customHeight="true" x14ac:dyDescent="0.2">
      <c r="A54" s="2256"/>
      <c r="B54" s="250" t="s">
        <v>99</v>
      </c>
      <c r="C54" s="1000" t="s">
        <v>36</v>
      </c>
      <c r="D54" s="1006" t="s">
        <v>36</v>
      </c>
      <c r="E54" s="1006" t="s">
        <v>36</v>
      </c>
      <c r="F54" s="1006" t="s">
        <v>36</v>
      </c>
      <c r="G54" s="1012" t="s">
        <v>36</v>
      </c>
      <c r="H54" s="1018" t="s">
        <v>36</v>
      </c>
      <c r="I54" s="1006" t="s">
        <v>36</v>
      </c>
      <c r="J54" s="1006" t="s">
        <v>36</v>
      </c>
      <c r="K54" s="1006" t="s">
        <v>36</v>
      </c>
      <c r="L54" s="1024" t="s">
        <v>36</v>
      </c>
      <c r="M54" s="1030" t="s">
        <v>36</v>
      </c>
      <c r="N54" s="1006" t="s">
        <v>36</v>
      </c>
      <c r="O54" s="1006" t="s">
        <v>36</v>
      </c>
      <c r="P54" s="1006" t="s">
        <v>36</v>
      </c>
      <c r="Q54" s="1012" t="s">
        <v>36</v>
      </c>
      <c r="R54" s="1018" t="s">
        <v>36</v>
      </c>
      <c r="S54" s="1006" t="s">
        <v>36</v>
      </c>
      <c r="T54" s="1006" t="s">
        <v>36</v>
      </c>
      <c r="U54" s="1006" t="s">
        <v>36</v>
      </c>
      <c r="V54" s="1006" t="s">
        <v>36</v>
      </c>
      <c r="W54" s="1006" t="s">
        <v>36</v>
      </c>
      <c r="X54" s="1006" t="s">
        <v>36</v>
      </c>
      <c r="Y54" s="1036" t="s">
        <v>36</v>
      </c>
      <c r="Z54" s="1036" t="s">
        <v>36</v>
      </c>
      <c r="AA54" s="1036" t="s">
        <v>36</v>
      </c>
      <c r="AB54" s="1036" t="s">
        <v>36</v>
      </c>
      <c r="AC54" s="1036" t="s">
        <v>36</v>
      </c>
      <c r="AD54" s="1036" t="s">
        <v>36</v>
      </c>
      <c r="AE54" s="1036" t="s">
        <v>36</v>
      </c>
      <c r="AF54" s="1036" t="s">
        <v>36</v>
      </c>
      <c r="AG54" s="1036" t="s">
        <v>36</v>
      </c>
      <c r="AH54" s="1036" t="s">
        <v>36</v>
      </c>
      <c r="AI54" s="2045" t="s">
        <v>36</v>
      </c>
      <c r="AJ54" s="1892"/>
      <c r="AK54" s="1892"/>
      <c r="AL54" s="1892"/>
      <c r="AM54" s="1892"/>
      <c r="AN54" s="1892"/>
      <c r="AO54" s="1892"/>
      <c r="AP54" s="1892"/>
      <c r="AQ54" s="1892"/>
      <c r="AR54" s="1892"/>
      <c r="AS54" s="1892"/>
      <c r="AT54" s="1892"/>
      <c r="AU54" s="1892"/>
      <c r="AV54" s="1892"/>
      <c r="AW54" s="1892"/>
      <c r="AX54" s="1892"/>
      <c r="AY54" s="1892"/>
      <c r="AZ54" s="215"/>
      <c r="BA54" s="2291"/>
      <c r="BB54" s="151" t="s">
        <v>99</v>
      </c>
      <c r="BC54" s="1042" t="s">
        <v>36</v>
      </c>
      <c r="BD54" s="1061" t="s">
        <v>36</v>
      </c>
      <c r="BE54" s="1061" t="s">
        <v>36</v>
      </c>
      <c r="BF54" s="1061" t="s">
        <v>36</v>
      </c>
      <c r="BG54" s="1081" t="s">
        <v>36</v>
      </c>
      <c r="BH54" s="1101" t="s">
        <v>36</v>
      </c>
      <c r="BI54" s="1061" t="s">
        <v>36</v>
      </c>
      <c r="BJ54" s="1061" t="s">
        <v>36</v>
      </c>
      <c r="BK54" s="1061" t="s">
        <v>36</v>
      </c>
      <c r="BL54" s="1081" t="s">
        <v>36</v>
      </c>
      <c r="BM54" s="1101" t="s">
        <v>36</v>
      </c>
      <c r="BN54" s="1061" t="s">
        <v>36</v>
      </c>
      <c r="BO54" s="1061" t="s">
        <v>36</v>
      </c>
      <c r="BP54" s="1061" t="s">
        <v>36</v>
      </c>
      <c r="BQ54" s="1081" t="s">
        <v>36</v>
      </c>
      <c r="BR54" s="1101" t="s">
        <v>36</v>
      </c>
      <c r="BS54" s="1061" t="s">
        <v>36</v>
      </c>
      <c r="BT54" s="1061" t="s">
        <v>36</v>
      </c>
      <c r="BU54" s="1061" t="s">
        <v>36</v>
      </c>
      <c r="BV54" s="1061" t="s">
        <v>36</v>
      </c>
      <c r="BW54" s="1061" t="s">
        <v>36</v>
      </c>
      <c r="BX54" s="1061" t="s">
        <v>36</v>
      </c>
      <c r="BY54" s="1120" t="s">
        <v>36</v>
      </c>
      <c r="BZ54" s="1120" t="s">
        <v>36</v>
      </c>
      <c r="CA54" s="1120" t="s">
        <v>36</v>
      </c>
      <c r="CB54" s="1120" t="s">
        <v>36</v>
      </c>
      <c r="CC54" s="1120" t="s">
        <v>36</v>
      </c>
      <c r="CD54" s="1120" t="s">
        <v>36</v>
      </c>
      <c r="CE54" s="1120" t="s">
        <v>36</v>
      </c>
      <c r="CF54" s="1120" t="s">
        <v>36</v>
      </c>
      <c r="CG54" s="1120" t="s">
        <v>36</v>
      </c>
      <c r="CH54" s="1120" t="s">
        <v>36</v>
      </c>
      <c r="CI54" s="1120" t="s">
        <v>36</v>
      </c>
      <c r="CJ54" s="1956"/>
      <c r="CK54" s="1956"/>
      <c r="CL54" s="1956"/>
      <c r="CM54" s="1956"/>
      <c r="CN54" s="1956"/>
      <c r="CO54" s="1956"/>
      <c r="CP54" s="1956"/>
      <c r="CQ54" s="1956"/>
      <c r="CR54" s="1956"/>
      <c r="CS54" s="1956"/>
      <c r="CT54" s="1956"/>
      <c r="CU54" s="1956"/>
      <c r="CV54" s="1956"/>
      <c r="CW54" s="1956"/>
      <c r="CX54" s="1956"/>
      <c r="CY54" s="1956"/>
      <c r="CZ54" s="1956"/>
    </row>
    <row r="55" s="130" customFormat="true" ht="15" customHeight="true" x14ac:dyDescent="0.2">
      <c r="A55" s="2311"/>
      <c r="B55" s="251" t="s">
        <v>68</v>
      </c>
      <c r="C55" s="1001" t="s">
        <v>36</v>
      </c>
      <c r="D55" s="1007" t="s">
        <v>36</v>
      </c>
      <c r="E55" s="1007" t="s">
        <v>36</v>
      </c>
      <c r="F55" s="1007" t="s">
        <v>36</v>
      </c>
      <c r="G55" s="1013" t="s">
        <v>36</v>
      </c>
      <c r="H55" s="1019" t="s">
        <v>36</v>
      </c>
      <c r="I55" s="1007" t="s">
        <v>36</v>
      </c>
      <c r="J55" s="1007" t="s">
        <v>36</v>
      </c>
      <c r="K55" s="1007" t="s">
        <v>36</v>
      </c>
      <c r="L55" s="1025" t="s">
        <v>36</v>
      </c>
      <c r="M55" s="1031" t="s">
        <v>36</v>
      </c>
      <c r="N55" s="1007" t="s">
        <v>36</v>
      </c>
      <c r="O55" s="1007" t="s">
        <v>36</v>
      </c>
      <c r="P55" s="1007" t="s">
        <v>36</v>
      </c>
      <c r="Q55" s="1013" t="s">
        <v>36</v>
      </c>
      <c r="R55" s="1817" t="s">
        <v>36</v>
      </c>
      <c r="S55" s="1818" t="s">
        <v>36</v>
      </c>
      <c r="T55" s="1818" t="s">
        <v>36</v>
      </c>
      <c r="U55" s="1818" t="s">
        <v>36</v>
      </c>
      <c r="V55" s="1818" t="s">
        <v>36</v>
      </c>
      <c r="W55" s="1818" t="s">
        <v>36</v>
      </c>
      <c r="X55" s="1818" t="s">
        <v>36</v>
      </c>
      <c r="Y55" s="1818" t="s">
        <v>36</v>
      </c>
      <c r="Z55" s="1818" t="s">
        <v>36</v>
      </c>
      <c r="AA55" s="1818" t="s">
        <v>36</v>
      </c>
      <c r="AB55" s="1818" t="s">
        <v>36</v>
      </c>
      <c r="AC55" s="1818" t="s">
        <v>36</v>
      </c>
      <c r="AD55" s="1818" t="s">
        <v>36</v>
      </c>
      <c r="AE55" s="1818" t="s">
        <v>36</v>
      </c>
      <c r="AF55" s="1818" t="s">
        <v>36</v>
      </c>
      <c r="AG55" s="1818" t="s">
        <v>36</v>
      </c>
      <c r="AH55" s="1818" t="s">
        <v>36</v>
      </c>
      <c r="AI55" s="1862" t="s">
        <v>36</v>
      </c>
      <c r="AJ55" s="1893"/>
      <c r="AK55" s="1893"/>
      <c r="AL55" s="1893"/>
      <c r="AM55" s="1893"/>
      <c r="AN55" s="1893"/>
      <c r="AO55" s="1893"/>
      <c r="AP55" s="1893"/>
      <c r="AQ55" s="1893"/>
      <c r="AR55" s="1893"/>
      <c r="AS55" s="1893"/>
      <c r="AT55" s="1893"/>
      <c r="AU55" s="1893"/>
      <c r="AV55" s="1893"/>
      <c r="AW55" s="1893"/>
      <c r="AX55" s="1893"/>
      <c r="AY55" s="1893"/>
      <c r="AZ55" s="215"/>
      <c r="BA55" s="2312"/>
      <c r="BB55" s="152" t="s">
        <v>68</v>
      </c>
      <c r="BC55" s="1043" t="s">
        <v>36</v>
      </c>
      <c r="BD55" s="1062" t="s">
        <v>36</v>
      </c>
      <c r="BE55" s="1062" t="s">
        <v>36</v>
      </c>
      <c r="BF55" s="1062" t="s">
        <v>36</v>
      </c>
      <c r="BG55" s="1082" t="s">
        <v>36</v>
      </c>
      <c r="BH55" s="1102" t="s">
        <v>36</v>
      </c>
      <c r="BI55" s="1062" t="s">
        <v>36</v>
      </c>
      <c r="BJ55" s="1062" t="s">
        <v>36</v>
      </c>
      <c r="BK55" s="1062" t="s">
        <v>36</v>
      </c>
      <c r="BL55" s="1082" t="s">
        <v>36</v>
      </c>
      <c r="BM55" s="1102" t="s">
        <v>36</v>
      </c>
      <c r="BN55" s="1062" t="s">
        <v>36</v>
      </c>
      <c r="BO55" s="1062" t="s">
        <v>36</v>
      </c>
      <c r="BP55" s="1062" t="s">
        <v>36</v>
      </c>
      <c r="BQ55" s="1082" t="s">
        <v>36</v>
      </c>
      <c r="BR55" s="1819" t="s">
        <v>36</v>
      </c>
      <c r="BS55" s="1820" t="s">
        <v>36</v>
      </c>
      <c r="BT55" s="1820" t="s">
        <v>36</v>
      </c>
      <c r="BU55" s="1820" t="s">
        <v>36</v>
      </c>
      <c r="BV55" s="1820" t="s">
        <v>36</v>
      </c>
      <c r="BW55" s="1820" t="s">
        <v>36</v>
      </c>
      <c r="BX55" s="1820" t="s">
        <v>36</v>
      </c>
      <c r="BY55" s="1820" t="s">
        <v>36</v>
      </c>
      <c r="BZ55" s="1134" t="s">
        <v>36</v>
      </c>
      <c r="CA55" s="1134" t="s">
        <v>36</v>
      </c>
      <c r="CB55" s="1134" t="s">
        <v>36</v>
      </c>
      <c r="CC55" s="1134" t="s">
        <v>36</v>
      </c>
      <c r="CD55" s="1134" t="s">
        <v>36</v>
      </c>
      <c r="CE55" s="1134" t="s">
        <v>36</v>
      </c>
      <c r="CF55" s="1134" t="s">
        <v>36</v>
      </c>
      <c r="CG55" s="1134" t="s">
        <v>36</v>
      </c>
      <c r="CH55" s="1134" t="s">
        <v>36</v>
      </c>
      <c r="CI55" s="1134" t="s">
        <v>36</v>
      </c>
      <c r="CJ55" s="1958"/>
      <c r="CK55" s="1958"/>
      <c r="CL55" s="1958"/>
      <c r="CM55" s="1958"/>
      <c r="CN55" s="1958"/>
      <c r="CO55" s="1958"/>
      <c r="CP55" s="1958"/>
      <c r="CQ55" s="1958"/>
      <c r="CR55" s="1958"/>
      <c r="CS55" s="1958"/>
      <c r="CT55" s="1958"/>
      <c r="CU55" s="1958"/>
      <c r="CV55" s="1958"/>
      <c r="CW55" s="1958"/>
      <c r="CX55" s="1958"/>
      <c r="CY55" s="1958"/>
      <c r="CZ55" s="1958"/>
    </row>
    <row r="56" s="413" customFormat="true" ht="15" customHeight="true" x14ac:dyDescent="0.2">
      <c r="A56" s="132"/>
      <c r="B56" s="185"/>
      <c r="C56" s="2259" t="s">
        <v>114</v>
      </c>
      <c r="D56" s="2260"/>
      <c r="E56" s="2260"/>
      <c r="F56" s="2260"/>
      <c r="G56" s="2261"/>
      <c r="H56" s="2479" t="s">
        <v>39</v>
      </c>
      <c r="I56" s="2480"/>
      <c r="J56" s="2480"/>
      <c r="K56" s="2480"/>
      <c r="L56" s="2481"/>
      <c r="M56" s="2482" t="s">
        <v>38</v>
      </c>
      <c r="N56" s="2480"/>
      <c r="O56" s="2480"/>
      <c r="P56" s="2480"/>
      <c r="Q56" s="2481"/>
      <c r="R56" s="2078" t="s">
        <v>137</v>
      </c>
      <c r="S56" s="2086"/>
      <c r="T56" s="2086"/>
      <c r="U56" s="2086"/>
      <c r="V56" s="2086"/>
      <c r="W56" s="2086"/>
      <c r="X56" s="2086"/>
      <c r="Y56" s="2086"/>
      <c r="Z56" s="2086"/>
      <c r="AA56" s="2086"/>
      <c r="AB56" s="2086"/>
      <c r="AC56" s="2086"/>
      <c r="AD56" s="2086"/>
      <c r="AE56" s="2086"/>
      <c r="AF56" s="2086"/>
      <c r="AG56" s="2086"/>
      <c r="AH56" s="2086"/>
      <c r="AI56" s="2087"/>
      <c r="AJ56" s="599"/>
      <c r="AK56" s="599"/>
      <c r="AL56" s="599"/>
      <c r="AM56" s="599"/>
      <c r="AN56" s="599"/>
      <c r="AO56" s="599"/>
      <c r="AP56" s="599"/>
      <c r="AQ56" s="599"/>
      <c r="AR56" s="599"/>
      <c r="AS56" s="599"/>
      <c r="AT56" s="599"/>
      <c r="AU56" s="599"/>
      <c r="AV56" s="599"/>
      <c r="AW56" s="599"/>
      <c r="AX56" s="599"/>
      <c r="AY56" s="599"/>
      <c r="AZ56" s="216"/>
      <c r="BA56" s="217" t="s">
        <v>128</v>
      </c>
      <c r="BB56" s="115" t="s">
        <v>95</v>
      </c>
      <c r="BC56" s="2330" t="s">
        <v>114</v>
      </c>
      <c r="BD56" s="2331"/>
      <c r="BE56" s="2331"/>
      <c r="BF56" s="2331"/>
      <c r="BG56" s="2332"/>
      <c r="BH56" s="2333" t="s">
        <v>39</v>
      </c>
      <c r="BI56" s="2331"/>
      <c r="BJ56" s="2331"/>
      <c r="BK56" s="2331"/>
      <c r="BL56" s="2332"/>
      <c r="BM56" s="2333" t="s">
        <v>38</v>
      </c>
      <c r="BN56" s="2331"/>
      <c r="BO56" s="2331"/>
      <c r="BP56" s="2331"/>
      <c r="BQ56" s="2334"/>
      <c r="BR56" s="181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13" customFormat="true" ht="36" x14ac:dyDescent="0.2">
      <c r="A57" s="186" t="s">
        <v>69</v>
      </c>
      <c r="B57" s="244"/>
      <c r="C57" s="275" t="s">
        <v>0</v>
      </c>
      <c r="D57" s="276" t="s">
        <v>1</v>
      </c>
      <c r="E57" s="276" t="s">
        <v>2</v>
      </c>
      <c r="F57" s="276" t="s">
        <v>3</v>
      </c>
      <c r="G57" s="277" t="s">
        <v>4</v>
      </c>
      <c r="H57" s="1535" t="s">
        <v>341</v>
      </c>
      <c r="I57" s="1488" t="s">
        <v>342</v>
      </c>
      <c r="J57" s="1488" t="s">
        <v>343</v>
      </c>
      <c r="K57" s="1488" t="s">
        <v>344</v>
      </c>
      <c r="L57" s="1489" t="s">
        <v>345</v>
      </c>
      <c r="M57" s="1523" t="s">
        <v>341</v>
      </c>
      <c r="N57" s="1488" t="s">
        <v>342</v>
      </c>
      <c r="O57" s="1488" t="s">
        <v>343</v>
      </c>
      <c r="P57" s="1488" t="s">
        <v>344</v>
      </c>
      <c r="Q57" s="1547" t="s">
        <v>345</v>
      </c>
      <c r="R57" s="1535" t="s">
        <v>346</v>
      </c>
      <c r="S57" s="1488" t="s">
        <v>347</v>
      </c>
      <c r="T57" s="1488" t="s">
        <v>348</v>
      </c>
      <c r="U57" s="1488" t="s">
        <v>349</v>
      </c>
      <c r="V57" s="1488" t="s">
        <v>350</v>
      </c>
      <c r="W57" s="1488" t="s">
        <v>351</v>
      </c>
      <c r="X57" s="1488" t="s">
        <v>352</v>
      </c>
      <c r="Y57" s="1488" t="s">
        <v>353</v>
      </c>
      <c r="Z57" s="1488" t="s">
        <v>354</v>
      </c>
      <c r="AA57" s="1488" t="s">
        <v>355</v>
      </c>
      <c r="AB57" s="1488" t="s">
        <v>356</v>
      </c>
      <c r="AC57" s="1488" t="s">
        <v>357</v>
      </c>
      <c r="AD57" s="1488" t="s">
        <v>358</v>
      </c>
      <c r="AE57" s="1488" t="s">
        <v>359</v>
      </c>
      <c r="AF57" s="1488" t="s">
        <v>360</v>
      </c>
      <c r="AG57" s="1488" t="s">
        <v>361</v>
      </c>
      <c r="AH57" s="1488" t="s">
        <v>362</v>
      </c>
      <c r="AI57" s="1490" t="s">
        <v>363</v>
      </c>
      <c r="AJ57" s="599"/>
      <c r="AK57" s="599"/>
      <c r="AL57" s="599"/>
      <c r="AM57" s="599"/>
      <c r="AN57" s="599"/>
      <c r="AO57" s="599"/>
      <c r="AP57" s="599"/>
      <c r="AQ57" s="599"/>
      <c r="AR57" s="599"/>
      <c r="AS57" s="599"/>
      <c r="AT57" s="599"/>
      <c r="AU57" s="599"/>
      <c r="AV57" s="599"/>
      <c r="AW57" s="599"/>
      <c r="AX57" s="599"/>
      <c r="AY57" s="599"/>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346</v>
      </c>
      <c r="BS57" s="170" t="s">
        <v>347</v>
      </c>
      <c r="BT57" s="170" t="s">
        <v>348</v>
      </c>
      <c r="BU57" s="170" t="s">
        <v>349</v>
      </c>
      <c r="BV57" s="170" t="s">
        <v>350</v>
      </c>
      <c r="BW57" s="170" t="s">
        <v>351</v>
      </c>
      <c r="BX57" s="170" t="s">
        <v>352</v>
      </c>
      <c r="BY57" s="171" t="s">
        <v>353</v>
      </c>
      <c r="BZ57" s="171" t="s">
        <v>354</v>
      </c>
      <c r="CA57" s="171" t="s">
        <v>355</v>
      </c>
      <c r="CB57" s="171" t="s">
        <v>356</v>
      </c>
      <c r="CC57" s="171" t="s">
        <v>357</v>
      </c>
      <c r="CD57" s="171" t="s">
        <v>358</v>
      </c>
      <c r="CE57" s="171" t="s">
        <v>359</v>
      </c>
      <c r="CF57" s="171" t="s">
        <v>360</v>
      </c>
      <c r="CG57" s="171" t="s">
        <v>361</v>
      </c>
      <c r="CH57" s="171" t="s">
        <v>362</v>
      </c>
      <c r="CI57" s="171" t="s">
        <v>363</v>
      </c>
      <c r="CJ57" s="1962"/>
      <c r="CK57" s="1962"/>
      <c r="CL57" s="1962"/>
      <c r="CM57" s="1962"/>
      <c r="CN57" s="1962"/>
      <c r="CO57" s="1962"/>
      <c r="CP57" s="1962"/>
      <c r="CQ57" s="1962"/>
      <c r="CR57" s="1962"/>
      <c r="CS57" s="1962"/>
      <c r="CT57" s="1962"/>
      <c r="CU57" s="1962"/>
      <c r="CV57" s="1962"/>
      <c r="CW57" s="1962"/>
      <c r="CX57" s="1962"/>
      <c r="CY57" s="1962"/>
      <c r="CZ57" s="1962"/>
    </row>
    <row r="58" s="413" customFormat="true" ht="15" customHeight="true" x14ac:dyDescent="0.2">
      <c r="A58" s="2498" t="s">
        <v>372</v>
      </c>
      <c r="B58" s="1746" t="s">
        <v>373</v>
      </c>
      <c r="C58" s="1621">
        <v>0.45892477317066277</v>
      </c>
      <c r="D58" s="1622">
        <v>2.2517539377091205</v>
      </c>
      <c r="E58" s="1622">
        <v>25.885230254320675</v>
      </c>
      <c r="F58" s="1622">
        <v>61.647621685650321</v>
      </c>
      <c r="G58" s="1623">
        <v>76.226561622255133</v>
      </c>
      <c r="H58" s="1624">
        <v>14.541689455804981</v>
      </c>
      <c r="I58" s="1622">
        <v>48.499489027682088</v>
      </c>
      <c r="J58" s="1622">
        <v>68.130735311569097</v>
      </c>
      <c r="K58" s="1622">
        <v>73.948582486532473</v>
      </c>
      <c r="L58" s="1625">
        <v>75.366275865207868</v>
      </c>
      <c r="M58" s="1626">
        <v>2.6796034681449435E-2</v>
      </c>
      <c r="N58" s="1622">
        <v>4.154705453265433E-2</v>
      </c>
      <c r="O58" s="1622">
        <v>1.0203302743888281</v>
      </c>
      <c r="P58" s="1622">
        <v>6.9002170459239718</v>
      </c>
      <c r="Q58" s="1623">
        <v>36.66822352631231</v>
      </c>
      <c r="R58" s="1624">
        <v>22.300279941719143</v>
      </c>
      <c r="S58" s="1622">
        <v>0</v>
      </c>
      <c r="T58" s="1622">
        <v>67.448726979686811</v>
      </c>
      <c r="U58" s="1622">
        <v>39.133109287047532</v>
      </c>
      <c r="V58" s="1622">
        <v>6.1118506360940881</v>
      </c>
      <c r="W58" s="1622">
        <v>35.030402181295649</v>
      </c>
      <c r="X58" s="1622">
        <v>21.195855360413983</v>
      </c>
      <c r="Y58" s="1622">
        <v>41.793395949476015</v>
      </c>
      <c r="Z58" s="1801" t="s">
        <v>36</v>
      </c>
      <c r="AA58" s="1622">
        <v>7.9719754463456303</v>
      </c>
      <c r="AB58" s="1622">
        <v>34.528194627706888</v>
      </c>
      <c r="AC58" s="1622">
        <v>44.162889733038448</v>
      </c>
      <c r="AD58" s="1622">
        <v>35.598466338222508</v>
      </c>
      <c r="AE58" s="1622">
        <v>5.1316234797678817</v>
      </c>
      <c r="AF58" s="1622">
        <v>81.914599165415382</v>
      </c>
      <c r="AG58" s="1622">
        <v>0.28852531988443064</v>
      </c>
      <c r="AH58" s="1622">
        <v>35.049369154890762</v>
      </c>
      <c r="AI58" s="2101">
        <v>22.979382694590694</v>
      </c>
      <c r="AJ58" s="599"/>
      <c r="AK58" s="599"/>
      <c r="AL58" s="599"/>
      <c r="AM58" s="599"/>
      <c r="AN58" s="599"/>
      <c r="AO58" s="599"/>
      <c r="AP58" s="599"/>
      <c r="AQ58" s="599"/>
      <c r="AR58" s="599"/>
      <c r="AS58" s="599"/>
      <c r="AT58" s="599"/>
      <c r="AU58" s="599"/>
      <c r="AV58" s="599"/>
      <c r="AW58" s="599"/>
      <c r="AX58" s="599"/>
      <c r="AY58" s="599"/>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302"/>
      <c r="CF58" s="302"/>
      <c r="CG58" s="302"/>
      <c r="CH58" s="302"/>
      <c r="CI58" s="302"/>
      <c r="CJ58" s="1964"/>
      <c r="CK58" s="1964"/>
      <c r="CL58" s="1964"/>
      <c r="CM58" s="1964"/>
      <c r="CN58" s="1964"/>
      <c r="CO58" s="1964"/>
      <c r="CP58" s="1964"/>
      <c r="CQ58" s="1964"/>
      <c r="CR58" s="1964"/>
      <c r="CS58" s="1964"/>
      <c r="CT58" s="1964"/>
      <c r="CU58" s="1964"/>
      <c r="CV58" s="1964"/>
      <c r="CW58" s="1964"/>
      <c r="CX58" s="1964"/>
      <c r="CY58" s="1964"/>
      <c r="CZ58" s="1964"/>
    </row>
    <row r="59" s="413" customFormat="true" ht="15" customHeight="true" x14ac:dyDescent="0.2">
      <c r="A59" s="2499"/>
      <c r="B59" s="1747" t="s">
        <v>374</v>
      </c>
      <c r="C59" s="1627">
        <v>1.246381067690036</v>
      </c>
      <c r="D59" s="1628">
        <v>1.8883800709175533</v>
      </c>
      <c r="E59" s="1628">
        <v>5.254430204928676</v>
      </c>
      <c r="F59" s="1628">
        <v>12.879877010795637</v>
      </c>
      <c r="G59" s="1629">
        <v>13.829717181300483</v>
      </c>
      <c r="H59" s="1630">
        <v>10.455813120231099</v>
      </c>
      <c r="I59" s="1628">
        <v>7.4848246850243685</v>
      </c>
      <c r="J59" s="1628">
        <v>10.882019883275493</v>
      </c>
      <c r="K59" s="1628">
        <v>13.31444701303657</v>
      </c>
      <c r="L59" s="1631">
        <v>14.771054112929443</v>
      </c>
      <c r="M59" s="1632">
        <v>0</v>
      </c>
      <c r="N59" s="1628">
        <v>0</v>
      </c>
      <c r="O59" s="1628">
        <v>0.58289801208203207</v>
      </c>
      <c r="P59" s="1628">
        <v>0.3418301491107143</v>
      </c>
      <c r="Q59" s="1629">
        <v>10.825263256128908</v>
      </c>
      <c r="R59" s="1630">
        <v>1.5703502536622165</v>
      </c>
      <c r="S59" s="1628">
        <v>0</v>
      </c>
      <c r="T59" s="1628">
        <v>12.405238190921171</v>
      </c>
      <c r="U59" s="1628">
        <v>17.61460205084455</v>
      </c>
      <c r="V59" s="1628">
        <v>4.0672586316466264</v>
      </c>
      <c r="W59" s="1628">
        <v>7.1017809005665651</v>
      </c>
      <c r="X59" s="1628">
        <v>2.1800578124907961</v>
      </c>
      <c r="Y59" s="1628">
        <v>6.2364932802303343</v>
      </c>
      <c r="Z59" s="1802" t="s">
        <v>36</v>
      </c>
      <c r="AA59" s="1628">
        <v>7.7119578576471239</v>
      </c>
      <c r="AB59" s="1628">
        <v>13.722837855647818</v>
      </c>
      <c r="AC59" s="1628">
        <v>3.4025819783472357</v>
      </c>
      <c r="AD59" s="1628">
        <v>7.8074877458152363</v>
      </c>
      <c r="AE59" s="1628">
        <v>0.74078609110977733</v>
      </c>
      <c r="AF59" s="1628">
        <v>9.8993772469871821</v>
      </c>
      <c r="AG59" s="1628">
        <v>5.7705064589108394E-2</v>
      </c>
      <c r="AH59" s="1628">
        <v>3.4410277386582684</v>
      </c>
      <c r="AI59" s="2102">
        <v>3.0246036264465874</v>
      </c>
      <c r="AJ59" s="599"/>
      <c r="AK59" s="599"/>
      <c r="AL59" s="599"/>
      <c r="AM59" s="599"/>
      <c r="AN59" s="599"/>
      <c r="AO59" s="599"/>
      <c r="AP59" s="599"/>
      <c r="AQ59" s="599"/>
      <c r="AR59" s="599"/>
      <c r="AS59" s="599"/>
      <c r="AT59" s="599"/>
      <c r="AU59" s="599"/>
      <c r="AV59" s="599"/>
      <c r="AW59" s="599"/>
      <c r="AX59" s="599"/>
      <c r="AY59" s="599"/>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304"/>
      <c r="CF59" s="304"/>
      <c r="CG59" s="304"/>
      <c r="CH59" s="304"/>
      <c r="CI59" s="304"/>
      <c r="CJ59" s="1966"/>
      <c r="CK59" s="1966"/>
      <c r="CL59" s="1966"/>
      <c r="CM59" s="1966"/>
      <c r="CN59" s="1966"/>
      <c r="CO59" s="1966"/>
      <c r="CP59" s="1966"/>
      <c r="CQ59" s="1966"/>
      <c r="CR59" s="1966"/>
      <c r="CS59" s="1966"/>
      <c r="CT59" s="1966"/>
      <c r="CU59" s="1966"/>
      <c r="CV59" s="1966"/>
      <c r="CW59" s="1966"/>
      <c r="CX59" s="1966"/>
      <c r="CY59" s="1966"/>
      <c r="CZ59" s="1966"/>
    </row>
    <row r="60" s="413" customFormat="true" ht="15" customHeight="true" x14ac:dyDescent="0.2">
      <c r="A60" s="2499"/>
      <c r="B60" s="1747" t="s">
        <v>375</v>
      </c>
      <c r="C60" s="1627">
        <v>8.0157012602833273</v>
      </c>
      <c r="D60" s="1628">
        <v>9.4303034237880627</v>
      </c>
      <c r="E60" s="1628">
        <v>12.286390843584275</v>
      </c>
      <c r="F60" s="1628">
        <v>6.4184896630150314</v>
      </c>
      <c r="G60" s="1629">
        <v>0.6307493161201766</v>
      </c>
      <c r="H60" s="1630">
        <v>30.846108383617061</v>
      </c>
      <c r="I60" s="1628">
        <v>15.57799299389078</v>
      </c>
      <c r="J60" s="1628">
        <v>3.1006540870670642</v>
      </c>
      <c r="K60" s="1628">
        <v>2.2518584434634081</v>
      </c>
      <c r="L60" s="1631">
        <v>0.5859377994572339</v>
      </c>
      <c r="M60" s="1632">
        <v>2.785353333056511</v>
      </c>
      <c r="N60" s="1628">
        <v>7.9990475753503114</v>
      </c>
      <c r="O60" s="1628">
        <v>2.3794686257060715</v>
      </c>
      <c r="P60" s="1628">
        <v>3.9267458795133408</v>
      </c>
      <c r="Q60" s="1629">
        <v>2.9945295959014162</v>
      </c>
      <c r="R60" s="1630">
        <v>14.329777804377361</v>
      </c>
      <c r="S60" s="1628">
        <v>0</v>
      </c>
      <c r="T60" s="1628">
        <v>14.17939194093629</v>
      </c>
      <c r="U60" s="1628">
        <v>5.5996764002619486</v>
      </c>
      <c r="V60" s="1628">
        <v>7.0529839592675598</v>
      </c>
      <c r="W60" s="1628">
        <v>0.83918923793129352</v>
      </c>
      <c r="X60" s="1628">
        <v>8.8669068460553202</v>
      </c>
      <c r="Y60" s="1628">
        <v>9.6375859585217161E-2</v>
      </c>
      <c r="Z60" s="1802" t="s">
        <v>36</v>
      </c>
      <c r="AA60" s="1628">
        <v>17.383629791917631</v>
      </c>
      <c r="AB60" s="1628">
        <v>11.141709378676566</v>
      </c>
      <c r="AC60" s="1628">
        <v>0.8407906636776602</v>
      </c>
      <c r="AD60" s="1628">
        <v>0.19313931349386693</v>
      </c>
      <c r="AE60" s="1628">
        <v>1.633455218496938</v>
      </c>
      <c r="AF60" s="1628">
        <v>3.1774883596619903E-3</v>
      </c>
      <c r="AG60" s="1628">
        <v>0</v>
      </c>
      <c r="AH60" s="1628">
        <v>8.9084888165990606</v>
      </c>
      <c r="AI60" s="2102">
        <v>2.560643922488119</v>
      </c>
      <c r="AJ60" s="599"/>
      <c r="AK60" s="599"/>
      <c r="AL60" s="599"/>
      <c r="AM60" s="599"/>
      <c r="AN60" s="599"/>
      <c r="AO60" s="599"/>
      <c r="AP60" s="599"/>
      <c r="AQ60" s="599"/>
      <c r="AR60" s="599"/>
      <c r="AS60" s="599"/>
      <c r="AT60" s="599"/>
      <c r="AU60" s="599"/>
      <c r="AV60" s="599"/>
      <c r="AW60" s="599"/>
      <c r="AX60" s="599"/>
      <c r="AY60" s="599"/>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304"/>
      <c r="CF60" s="304"/>
      <c r="CG60" s="304"/>
      <c r="CH60" s="304"/>
      <c r="CI60" s="304"/>
      <c r="CJ60" s="1966"/>
      <c r="CK60" s="1966"/>
      <c r="CL60" s="1966"/>
      <c r="CM60" s="1966"/>
      <c r="CN60" s="1966"/>
      <c r="CO60" s="1966"/>
      <c r="CP60" s="1966"/>
      <c r="CQ60" s="1966"/>
      <c r="CR60" s="1966"/>
      <c r="CS60" s="1966"/>
      <c r="CT60" s="1966"/>
      <c r="CU60" s="1966"/>
      <c r="CV60" s="1966"/>
      <c r="CW60" s="1966"/>
      <c r="CX60" s="1966"/>
      <c r="CY60" s="1966"/>
      <c r="CZ60" s="1966"/>
    </row>
    <row r="61" s="413" customFormat="true" ht="15" customHeight="true" x14ac:dyDescent="0.2">
      <c r="A61" s="2499"/>
      <c r="B61" s="1747" t="s">
        <v>376</v>
      </c>
      <c r="C61" s="1627">
        <v>24.429423221241404</v>
      </c>
      <c r="D61" s="1628">
        <v>8.581848305173903</v>
      </c>
      <c r="E61" s="1628">
        <v>14.11068507265335</v>
      </c>
      <c r="F61" s="1628">
        <v>2.2332218809296771</v>
      </c>
      <c r="G61" s="1629">
        <v>0.74072949831001067</v>
      </c>
      <c r="H61" s="1630">
        <v>11.603352872428141</v>
      </c>
      <c r="I61" s="1628">
        <v>3.6265078473213683</v>
      </c>
      <c r="J61" s="1628">
        <v>2.7657472114745514</v>
      </c>
      <c r="K61" s="1628">
        <v>0.36401577171350813</v>
      </c>
      <c r="L61" s="1631">
        <v>1.0798760085758652</v>
      </c>
      <c r="M61" s="1632">
        <v>18.279341705962953</v>
      </c>
      <c r="N61" s="1628">
        <v>31.611558301166397</v>
      </c>
      <c r="O61" s="1628">
        <v>6.1532751712753884</v>
      </c>
      <c r="P61" s="1628">
        <v>18.240716149578144</v>
      </c>
      <c r="Q61" s="1629">
        <v>9.1290294329145087</v>
      </c>
      <c r="R61" s="1630">
        <v>23.855074906010923</v>
      </c>
      <c r="S61" s="1628">
        <v>42.503441540007351</v>
      </c>
      <c r="T61" s="1628">
        <v>0.93001563990136493</v>
      </c>
      <c r="U61" s="1628">
        <v>15.903366285999168</v>
      </c>
      <c r="V61" s="1628">
        <v>12.765985310637173</v>
      </c>
      <c r="W61" s="1628">
        <v>13.791363794194023</v>
      </c>
      <c r="X61" s="1628">
        <v>25.188251809054201</v>
      </c>
      <c r="Y61" s="1628">
        <v>0.46194502303846963</v>
      </c>
      <c r="Z61" s="1802" t="s">
        <v>36</v>
      </c>
      <c r="AA61" s="1628">
        <v>42.801428730275227</v>
      </c>
      <c r="AB61" s="1628">
        <v>3.866982778419533</v>
      </c>
      <c r="AC61" s="1628">
        <v>0</v>
      </c>
      <c r="AD61" s="1628">
        <v>4.6331757955770438</v>
      </c>
      <c r="AE61" s="1628">
        <v>9.2778046480884591</v>
      </c>
      <c r="AF61" s="1628">
        <v>1.2233104836285202</v>
      </c>
      <c r="AG61" s="1628">
        <v>12.972513905090993</v>
      </c>
      <c r="AH61" s="1628">
        <v>4.0062180371616112</v>
      </c>
      <c r="AI61" s="2102">
        <v>4.4153940895675268</v>
      </c>
      <c r="AJ61" s="599"/>
      <c r="AK61" s="599"/>
      <c r="AL61" s="599"/>
      <c r="AM61" s="599"/>
      <c r="AN61" s="599"/>
      <c r="AO61" s="599"/>
      <c r="AP61" s="599"/>
      <c r="AQ61" s="599"/>
      <c r="AR61" s="599"/>
      <c r="AS61" s="599"/>
      <c r="AT61" s="599"/>
      <c r="AU61" s="599"/>
      <c r="AV61" s="599"/>
      <c r="AW61" s="599"/>
      <c r="AX61" s="599"/>
      <c r="AY61" s="599"/>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304"/>
      <c r="CF61" s="304"/>
      <c r="CG61" s="304"/>
      <c r="CH61" s="304"/>
      <c r="CI61" s="304"/>
      <c r="CJ61" s="1966"/>
      <c r="CK61" s="1966"/>
      <c r="CL61" s="1966"/>
      <c r="CM61" s="1966"/>
      <c r="CN61" s="1966"/>
      <c r="CO61" s="1966"/>
      <c r="CP61" s="1966"/>
      <c r="CQ61" s="1966"/>
      <c r="CR61" s="1966"/>
      <c r="CS61" s="1966"/>
      <c r="CT61" s="1966"/>
      <c r="CU61" s="1966"/>
      <c r="CV61" s="1966"/>
      <c r="CW61" s="1966"/>
      <c r="CX61" s="1966"/>
      <c r="CY61" s="1966"/>
      <c r="CZ61" s="1966"/>
    </row>
    <row r="62" s="413" customFormat="true" ht="15" customHeight="true" x14ac:dyDescent="0.2">
      <c r="A62" s="2499"/>
      <c r="B62" s="1747" t="s">
        <v>377</v>
      </c>
      <c r="C62" s="1627">
        <v>24.984414887932342</v>
      </c>
      <c r="D62" s="1628">
        <v>40.142194655389332</v>
      </c>
      <c r="E62" s="1628">
        <v>17.078460576083334</v>
      </c>
      <c r="F62" s="1628">
        <v>3.8299331627195481</v>
      </c>
      <c r="G62" s="1629">
        <v>1.2451163622274877</v>
      </c>
      <c r="H62" s="1630">
        <v>8.7918152479000469</v>
      </c>
      <c r="I62" s="1628">
        <v>8.8431555016709318</v>
      </c>
      <c r="J62" s="1628">
        <v>1.4124092437396685</v>
      </c>
      <c r="K62" s="1628">
        <v>0.4458711575159387</v>
      </c>
      <c r="L62" s="1631">
        <v>0.75534570500608444</v>
      </c>
      <c r="M62" s="1632">
        <v>26.290753875944343</v>
      </c>
      <c r="N62" s="1628">
        <v>32.336591536841958</v>
      </c>
      <c r="O62" s="1628">
        <v>51.18947240233279</v>
      </c>
      <c r="P62" s="1628">
        <v>31.974029807491959</v>
      </c>
      <c r="Q62" s="1629">
        <v>16.683781901730011</v>
      </c>
      <c r="R62" s="1630">
        <v>16.173990719480216</v>
      </c>
      <c r="S62" s="1628">
        <v>19.179478083415123</v>
      </c>
      <c r="T62" s="1628">
        <v>0.75453083493815853</v>
      </c>
      <c r="U62" s="1628">
        <v>11.201043474480132</v>
      </c>
      <c r="V62" s="1628">
        <v>55.801395704590831</v>
      </c>
      <c r="W62" s="1628">
        <v>7.8005587473347893</v>
      </c>
      <c r="X62" s="1628">
        <v>7.907939540176562</v>
      </c>
      <c r="Y62" s="1628">
        <v>0.40693057591846954</v>
      </c>
      <c r="Z62" s="1802" t="s">
        <v>36</v>
      </c>
      <c r="AA62" s="1628">
        <v>8.1784928530954151</v>
      </c>
      <c r="AB62" s="1628">
        <v>19.561563980082919</v>
      </c>
      <c r="AC62" s="1628">
        <v>30.623941352120021</v>
      </c>
      <c r="AD62" s="1628">
        <v>32.549341536577856</v>
      </c>
      <c r="AE62" s="1628">
        <v>31.119346798452373</v>
      </c>
      <c r="AF62" s="1628">
        <v>0.13636691364496584</v>
      </c>
      <c r="AG62" s="1628">
        <v>28.686621511989085</v>
      </c>
      <c r="AH62" s="1628">
        <v>3.4888179765691278</v>
      </c>
      <c r="AI62" s="2102">
        <v>15.460877701637003</v>
      </c>
      <c r="AJ62" s="599"/>
      <c r="AK62" s="599"/>
      <c r="AL62" s="599"/>
      <c r="AM62" s="599"/>
      <c r="AN62" s="599"/>
      <c r="AO62" s="599"/>
      <c r="AP62" s="599"/>
      <c r="AQ62" s="599"/>
      <c r="AR62" s="599"/>
      <c r="AS62" s="599"/>
      <c r="AT62" s="599"/>
      <c r="AU62" s="599"/>
      <c r="AV62" s="599"/>
      <c r="AW62" s="599"/>
      <c r="AX62" s="599"/>
      <c r="AY62" s="599"/>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304"/>
      <c r="CF62" s="304"/>
      <c r="CG62" s="304"/>
      <c r="CH62" s="304"/>
      <c r="CI62" s="304"/>
      <c r="CJ62" s="1966"/>
      <c r="CK62" s="1966"/>
      <c r="CL62" s="1966"/>
      <c r="CM62" s="1966"/>
      <c r="CN62" s="1966"/>
      <c r="CO62" s="1966"/>
      <c r="CP62" s="1966"/>
      <c r="CQ62" s="1966"/>
      <c r="CR62" s="1966"/>
      <c r="CS62" s="1966"/>
      <c r="CT62" s="1966"/>
      <c r="CU62" s="1966"/>
      <c r="CV62" s="1966"/>
      <c r="CW62" s="1966"/>
      <c r="CX62" s="1966"/>
      <c r="CY62" s="1966"/>
      <c r="CZ62" s="1966"/>
    </row>
    <row r="63" s="413" customFormat="true" ht="15" customHeight="true" x14ac:dyDescent="0.2">
      <c r="A63" s="2499"/>
      <c r="B63" s="1747" t="s">
        <v>378</v>
      </c>
      <c r="C63" s="1627">
        <v>14.578422857036925</v>
      </c>
      <c r="D63" s="1628">
        <v>9.0465861720626055</v>
      </c>
      <c r="E63" s="1628">
        <v>4.1336454831429146</v>
      </c>
      <c r="F63" s="1628">
        <v>0.20136057979753372</v>
      </c>
      <c r="G63" s="1629">
        <v>0.15881747687067743</v>
      </c>
      <c r="H63" s="1630">
        <v>3.8499451101116815</v>
      </c>
      <c r="I63" s="1628">
        <v>3.0419397227686011</v>
      </c>
      <c r="J63" s="1628">
        <v>2.998407773512821E-2</v>
      </c>
      <c r="K63" s="1628">
        <v>1.3178264523948352E-2</v>
      </c>
      <c r="L63" s="1631">
        <v>0.30212930822333561</v>
      </c>
      <c r="M63" s="1632">
        <v>20.911904971578075</v>
      </c>
      <c r="N63" s="1628">
        <v>12.093850272854754</v>
      </c>
      <c r="O63" s="1628">
        <v>9.3316495092117417</v>
      </c>
      <c r="P63" s="1628">
        <v>5.3210719858294109</v>
      </c>
      <c r="Q63" s="1629">
        <v>2.7354869562349093</v>
      </c>
      <c r="R63" s="1630">
        <v>6.8888247243873417</v>
      </c>
      <c r="S63" s="1628">
        <v>7.1803938132826914</v>
      </c>
      <c r="T63" s="1628">
        <v>1.8978103091038294</v>
      </c>
      <c r="U63" s="1628">
        <v>0.59282841871765901</v>
      </c>
      <c r="V63" s="1628">
        <v>3.2923718255366734</v>
      </c>
      <c r="W63" s="1628">
        <v>2.7210311929756399</v>
      </c>
      <c r="X63" s="1628">
        <v>23.206960126576792</v>
      </c>
      <c r="Y63" s="1628">
        <v>0.24966739775016972</v>
      </c>
      <c r="Z63" s="1802" t="s">
        <v>36</v>
      </c>
      <c r="AA63" s="1628">
        <v>7.3951664854219512</v>
      </c>
      <c r="AB63" s="1628">
        <v>6.0031234639189845</v>
      </c>
      <c r="AC63" s="1628">
        <v>7.5898860364510528</v>
      </c>
      <c r="AD63" s="1628">
        <v>3.903197127944479</v>
      </c>
      <c r="AE63" s="1628">
        <v>5.4734008778967604</v>
      </c>
      <c r="AF63" s="1628">
        <v>0.24445497991359261</v>
      </c>
      <c r="AG63" s="1628">
        <v>19.073481787580089</v>
      </c>
      <c r="AH63" s="1628">
        <v>5.4308224912489811</v>
      </c>
      <c r="AI63" s="2102">
        <v>9.3203693445335158</v>
      </c>
      <c r="AJ63" s="599"/>
      <c r="AK63" s="599"/>
      <c r="AL63" s="599"/>
      <c r="AM63" s="599"/>
      <c r="AN63" s="599"/>
      <c r="AO63" s="599"/>
      <c r="AP63" s="599"/>
      <c r="AQ63" s="599"/>
      <c r="AR63" s="599"/>
      <c r="AS63" s="599"/>
      <c r="AT63" s="599"/>
      <c r="AU63" s="599"/>
      <c r="AV63" s="599"/>
      <c r="AW63" s="599"/>
      <c r="AX63" s="599"/>
      <c r="AY63" s="599"/>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304"/>
      <c r="CF63" s="304"/>
      <c r="CG63" s="304"/>
      <c r="CH63" s="304"/>
      <c r="CI63" s="304"/>
      <c r="CJ63" s="1966"/>
      <c r="CK63" s="1966"/>
      <c r="CL63" s="1966"/>
      <c r="CM63" s="1966"/>
      <c r="CN63" s="1966"/>
      <c r="CO63" s="1966"/>
      <c r="CP63" s="1966"/>
      <c r="CQ63" s="1966"/>
      <c r="CR63" s="1966"/>
      <c r="CS63" s="1966"/>
      <c r="CT63" s="1966"/>
      <c r="CU63" s="1966"/>
      <c r="CV63" s="1966"/>
      <c r="CW63" s="1966"/>
      <c r="CX63" s="1966"/>
      <c r="CY63" s="1966"/>
      <c r="CZ63" s="1966"/>
    </row>
    <row r="64" s="413" customFormat="true" ht="15" customHeight="true" x14ac:dyDescent="0.2">
      <c r="A64" s="2499"/>
      <c r="B64" s="1747" t="s">
        <v>379</v>
      </c>
      <c r="C64" s="1627">
        <v>0.23339920393578711</v>
      </c>
      <c r="D64" s="1628">
        <v>1.6034074159669218</v>
      </c>
      <c r="E64" s="1628">
        <v>3.1315309290120901</v>
      </c>
      <c r="F64" s="1628">
        <v>5.0794641694080489E-2</v>
      </c>
      <c r="G64" s="1629">
        <v>3.9382935412757107E-3</v>
      </c>
      <c r="H64" s="1630">
        <v>0</v>
      </c>
      <c r="I64" s="1628">
        <v>0.37144120095585781</v>
      </c>
      <c r="J64" s="1628">
        <v>7.1242486699509971E-2</v>
      </c>
      <c r="K64" s="1628">
        <v>0</v>
      </c>
      <c r="L64" s="1631">
        <v>7.7412486461519124E-3</v>
      </c>
      <c r="M64" s="1632">
        <v>0</v>
      </c>
      <c r="N64" s="1628">
        <v>0.48754875864052816</v>
      </c>
      <c r="O64" s="1628">
        <v>2.4718655208343927</v>
      </c>
      <c r="P64" s="1628">
        <v>4.9008726189332297</v>
      </c>
      <c r="Q64" s="1629">
        <v>2.1124010746828192</v>
      </c>
      <c r="R64" s="1630">
        <v>1.4987481294078953</v>
      </c>
      <c r="S64" s="1628">
        <v>0</v>
      </c>
      <c r="T64" s="1628">
        <v>0</v>
      </c>
      <c r="U64" s="1628">
        <v>0</v>
      </c>
      <c r="V64" s="1628">
        <v>3.7071025826897657</v>
      </c>
      <c r="W64" s="1628">
        <v>5.6803322540480456</v>
      </c>
      <c r="X64" s="1628">
        <v>0</v>
      </c>
      <c r="Y64" s="1628">
        <v>0.10303532499755497</v>
      </c>
      <c r="Z64" s="1802" t="s">
        <v>36</v>
      </c>
      <c r="AA64" s="1628">
        <v>0.37558678776107995</v>
      </c>
      <c r="AB64" s="1628">
        <v>0</v>
      </c>
      <c r="AC64" s="1628">
        <v>0</v>
      </c>
      <c r="AD64" s="1628">
        <v>0</v>
      </c>
      <c r="AE64" s="1628">
        <v>1.3415960344558637</v>
      </c>
      <c r="AF64" s="1628">
        <v>1.5768763184885952</v>
      </c>
      <c r="AG64" s="1628">
        <v>0</v>
      </c>
      <c r="AH64" s="1628">
        <v>0</v>
      </c>
      <c r="AI64" s="2102">
        <v>0.23104765946516392</v>
      </c>
      <c r="AJ64" s="599"/>
      <c r="AK64" s="599"/>
      <c r="AL64" s="599"/>
      <c r="AM64" s="599"/>
      <c r="AN64" s="599"/>
      <c r="AO64" s="599"/>
      <c r="AP64" s="599"/>
      <c r="AQ64" s="599"/>
      <c r="AR64" s="599"/>
      <c r="AS64" s="599"/>
      <c r="AT64" s="599"/>
      <c r="AU64" s="599"/>
      <c r="AV64" s="599"/>
      <c r="AW64" s="599"/>
      <c r="AX64" s="599"/>
      <c r="AY64" s="599"/>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304"/>
      <c r="CF64" s="304"/>
      <c r="CG64" s="304"/>
      <c r="CH64" s="304"/>
      <c r="CI64" s="304"/>
      <c r="CJ64" s="1966"/>
      <c r="CK64" s="1966"/>
      <c r="CL64" s="1966"/>
      <c r="CM64" s="1966"/>
      <c r="CN64" s="1966"/>
      <c r="CO64" s="1966"/>
      <c r="CP64" s="1966"/>
      <c r="CQ64" s="1966"/>
      <c r="CR64" s="1966"/>
      <c r="CS64" s="1966"/>
      <c r="CT64" s="1966"/>
      <c r="CU64" s="1966"/>
      <c r="CV64" s="1966"/>
      <c r="CW64" s="1966"/>
      <c r="CX64" s="1966"/>
      <c r="CY64" s="1966"/>
      <c r="CZ64" s="1966"/>
    </row>
    <row r="65" s="413" customFormat="true" ht="15" customHeight="true" x14ac:dyDescent="0.2">
      <c r="A65" s="2499"/>
      <c r="B65" s="1747" t="s">
        <v>380</v>
      </c>
      <c r="C65" s="1627">
        <v>1.9475919191370432</v>
      </c>
      <c r="D65" s="1628">
        <v>1.0279653673259217</v>
      </c>
      <c r="E65" s="1628">
        <v>0.51557386568862351</v>
      </c>
      <c r="F65" s="1628">
        <v>0.45873358666355518</v>
      </c>
      <c r="G65" s="1629">
        <v>0.24594726733553862</v>
      </c>
      <c r="H65" s="1630">
        <v>0.55132570161935457</v>
      </c>
      <c r="I65" s="1628">
        <v>0.78854930316497174</v>
      </c>
      <c r="J65" s="1628">
        <v>0</v>
      </c>
      <c r="K65" s="1628">
        <v>0</v>
      </c>
      <c r="L65" s="1631">
        <v>0.48344262059990273</v>
      </c>
      <c r="M65" s="1632">
        <v>4.031495217664137</v>
      </c>
      <c r="N65" s="1628">
        <v>2.87746591760991E-3</v>
      </c>
      <c r="O65" s="1628">
        <v>0.65831267205858868</v>
      </c>
      <c r="P65" s="1628">
        <v>0.89509923010136794</v>
      </c>
      <c r="Q65" s="1629">
        <v>1.1485933478428809</v>
      </c>
      <c r="R65" s="1630">
        <v>6.0357291640101227</v>
      </c>
      <c r="S65" s="1628">
        <v>0</v>
      </c>
      <c r="T65" s="1628">
        <v>1.3019810777816613E-2</v>
      </c>
      <c r="U65" s="1628">
        <v>0.13926456438807092</v>
      </c>
      <c r="V65" s="1628">
        <v>1.4036265373752093E-2</v>
      </c>
      <c r="W65" s="1628">
        <v>1.4871039020105645</v>
      </c>
      <c r="X65" s="1628">
        <v>0</v>
      </c>
      <c r="Y65" s="1628">
        <v>0</v>
      </c>
      <c r="Z65" s="1802" t="s">
        <v>36</v>
      </c>
      <c r="AA65" s="1628">
        <v>0</v>
      </c>
      <c r="AB65" s="1628">
        <v>0.60316856505418848</v>
      </c>
      <c r="AC65" s="1628">
        <v>0</v>
      </c>
      <c r="AD65" s="1628">
        <v>2.4440626311386633</v>
      </c>
      <c r="AE65" s="1628">
        <v>0.58633146297268379</v>
      </c>
      <c r="AF65" s="1628">
        <v>4.9158547687438874E-2</v>
      </c>
      <c r="AG65" s="1628">
        <v>4.4975254152028317</v>
      </c>
      <c r="AH65" s="1628">
        <v>1.1650839901390591</v>
      </c>
      <c r="AI65" s="2102">
        <v>0.98888512287901387</v>
      </c>
      <c r="AJ65" s="599"/>
      <c r="AK65" s="599"/>
      <c r="AL65" s="599"/>
      <c r="AM65" s="599"/>
      <c r="AN65" s="599"/>
      <c r="AO65" s="599"/>
      <c r="AP65" s="599"/>
      <c r="AQ65" s="599"/>
      <c r="AR65" s="599"/>
      <c r="AS65" s="599"/>
      <c r="AT65" s="599"/>
      <c r="AU65" s="599"/>
      <c r="AV65" s="599"/>
      <c r="AW65" s="599"/>
      <c r="AX65" s="599"/>
      <c r="AY65" s="599"/>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304"/>
      <c r="CF65" s="304"/>
      <c r="CG65" s="304"/>
      <c r="CH65" s="304"/>
      <c r="CI65" s="304"/>
      <c r="CJ65" s="1966"/>
      <c r="CK65" s="1966"/>
      <c r="CL65" s="1966"/>
      <c r="CM65" s="1966"/>
      <c r="CN65" s="1966"/>
      <c r="CO65" s="1966"/>
      <c r="CP65" s="1966"/>
      <c r="CQ65" s="1966"/>
      <c r="CR65" s="1966"/>
      <c r="CS65" s="1966"/>
      <c r="CT65" s="1966"/>
      <c r="CU65" s="1966"/>
      <c r="CV65" s="1966"/>
      <c r="CW65" s="1966"/>
      <c r="CX65" s="1966"/>
      <c r="CY65" s="1966"/>
      <c r="CZ65" s="1966"/>
    </row>
    <row r="66" s="413" customFormat="true" ht="15" customHeight="true" x14ac:dyDescent="0.2">
      <c r="A66" s="2499"/>
      <c r="B66" s="1747" t="s">
        <v>381</v>
      </c>
      <c r="C66" s="1627">
        <v>4.2324386465461634</v>
      </c>
      <c r="D66" s="1628">
        <v>3.3429122762857908</v>
      </c>
      <c r="E66" s="1628">
        <v>1.2338545847031286</v>
      </c>
      <c r="F66" s="1628">
        <v>0.12735601128886742</v>
      </c>
      <c r="G66" s="1629">
        <v>1.5411533847931317E-2</v>
      </c>
      <c r="H66" s="1630">
        <v>1.0033815140417647E-3</v>
      </c>
      <c r="I66" s="1628">
        <v>0.19053034360064078</v>
      </c>
      <c r="J66" s="1628">
        <v>5.6052000294723153E-2</v>
      </c>
      <c r="K66" s="1628">
        <v>2.9317931227633903E-2</v>
      </c>
      <c r="L66" s="1631">
        <v>0</v>
      </c>
      <c r="M66" s="1632">
        <v>5.2615357205501745</v>
      </c>
      <c r="N66" s="1628">
        <v>3.5342558880054051</v>
      </c>
      <c r="O66" s="1628">
        <v>6.1807710951310675</v>
      </c>
      <c r="P66" s="1628">
        <v>0.73407447589554209</v>
      </c>
      <c r="Q66" s="1629">
        <v>2.4096940757497491</v>
      </c>
      <c r="R66" s="1630">
        <v>2.3100328264197634</v>
      </c>
      <c r="S66" s="1628">
        <v>0</v>
      </c>
      <c r="T66" s="1628">
        <v>0</v>
      </c>
      <c r="U66" s="1628">
        <v>1.390291667636685</v>
      </c>
      <c r="V66" s="1628">
        <v>0.41895546371039499</v>
      </c>
      <c r="W66" s="1628">
        <v>14.216086204354605</v>
      </c>
      <c r="X66" s="1628">
        <v>0.4134870465919131</v>
      </c>
      <c r="Y66" s="1628">
        <v>0.21898734812755566</v>
      </c>
      <c r="Z66" s="1802" t="s">
        <v>36</v>
      </c>
      <c r="AA66" s="1628">
        <v>0</v>
      </c>
      <c r="AB66" s="1628">
        <v>3.5194956389872827</v>
      </c>
      <c r="AC66" s="1628">
        <v>11.879088494297998</v>
      </c>
      <c r="AD66" s="1628">
        <v>0</v>
      </c>
      <c r="AE66" s="1628">
        <v>0</v>
      </c>
      <c r="AF66" s="1628">
        <v>0</v>
      </c>
      <c r="AG66" s="1628">
        <v>12.368193585733623</v>
      </c>
      <c r="AH66" s="1628">
        <v>0.78779761520279679</v>
      </c>
      <c r="AI66" s="2102">
        <v>1.078629482539126</v>
      </c>
      <c r="AJ66" s="599"/>
      <c r="AK66" s="599"/>
      <c r="AL66" s="599"/>
      <c r="AM66" s="599"/>
      <c r="AN66" s="599"/>
      <c r="AO66" s="599"/>
      <c r="AP66" s="599"/>
      <c r="AQ66" s="599"/>
      <c r="AR66" s="599"/>
      <c r="AS66" s="599"/>
      <c r="AT66" s="599"/>
      <c r="AU66" s="599"/>
      <c r="AV66" s="599"/>
      <c r="AW66" s="599"/>
      <c r="AX66" s="599"/>
      <c r="AY66" s="599"/>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304"/>
      <c r="CF66" s="304"/>
      <c r="CG66" s="304"/>
      <c r="CH66" s="304"/>
      <c r="CI66" s="304"/>
      <c r="CJ66" s="1966"/>
      <c r="CK66" s="1966"/>
      <c r="CL66" s="1966"/>
      <c r="CM66" s="1966"/>
      <c r="CN66" s="1966"/>
      <c r="CO66" s="1966"/>
      <c r="CP66" s="1966"/>
      <c r="CQ66" s="1966"/>
      <c r="CR66" s="1966"/>
      <c r="CS66" s="1966"/>
      <c r="CT66" s="1966"/>
      <c r="CU66" s="1966"/>
      <c r="CV66" s="1966"/>
      <c r="CW66" s="1966"/>
      <c r="CX66" s="1966"/>
      <c r="CY66" s="1966"/>
      <c r="CZ66" s="1966"/>
    </row>
    <row r="67" s="413" customFormat="true" ht="15" customHeight="true" x14ac:dyDescent="0.2">
      <c r="A67" s="2499"/>
      <c r="B67" s="1747" t="s">
        <v>382</v>
      </c>
      <c r="C67" s="1627">
        <v>0</v>
      </c>
      <c r="D67" s="1628">
        <v>0</v>
      </c>
      <c r="E67" s="1628">
        <v>6.1848439812173233E-3</v>
      </c>
      <c r="F67" s="1628">
        <v>0.11392556397566662</v>
      </c>
      <c r="G67" s="1629">
        <v>0.14215707352727469</v>
      </c>
      <c r="H67" s="1630">
        <v>0</v>
      </c>
      <c r="I67" s="1628">
        <v>0.12405256977850862</v>
      </c>
      <c r="J67" s="1628">
        <v>4.8961785905451319E-2</v>
      </c>
      <c r="K67" s="1628">
        <v>0.15567391734417679</v>
      </c>
      <c r="L67" s="1631">
        <v>0.16678596078919639</v>
      </c>
      <c r="M67" s="1632">
        <v>0</v>
      </c>
      <c r="N67" s="1628">
        <v>0</v>
      </c>
      <c r="O67" s="1628">
        <v>0</v>
      </c>
      <c r="P67" s="1628">
        <v>1.3134163601181904E-2</v>
      </c>
      <c r="Q67" s="1629">
        <v>0</v>
      </c>
      <c r="R67" s="1630">
        <v>0</v>
      </c>
      <c r="S67" s="1628">
        <v>0</v>
      </c>
      <c r="T67" s="1628">
        <v>0.30420005212748569</v>
      </c>
      <c r="U67" s="1628">
        <v>0</v>
      </c>
      <c r="V67" s="1628">
        <v>3.2244980570923121E-2</v>
      </c>
      <c r="W67" s="1628">
        <v>0</v>
      </c>
      <c r="X67" s="1628">
        <v>0</v>
      </c>
      <c r="Y67" s="1628">
        <v>0</v>
      </c>
      <c r="Z67" s="1802" t="s">
        <v>36</v>
      </c>
      <c r="AA67" s="1628">
        <v>0</v>
      </c>
      <c r="AB67" s="1628">
        <v>0</v>
      </c>
      <c r="AC67" s="1628">
        <v>0</v>
      </c>
      <c r="AD67" s="1628">
        <v>0</v>
      </c>
      <c r="AE67" s="1628">
        <v>0</v>
      </c>
      <c r="AF67" s="1628">
        <v>0</v>
      </c>
      <c r="AG67" s="1628">
        <v>0.11541012917821679</v>
      </c>
      <c r="AH67" s="1628">
        <v>0</v>
      </c>
      <c r="AI67" s="2102">
        <v>0</v>
      </c>
      <c r="AJ67" s="599"/>
      <c r="AK67" s="599"/>
      <c r="AL67" s="599"/>
      <c r="AM67" s="599"/>
      <c r="AN67" s="599"/>
      <c r="AO67" s="599"/>
      <c r="AP67" s="599"/>
      <c r="AQ67" s="599"/>
      <c r="AR67" s="599"/>
      <c r="AS67" s="599"/>
      <c r="AT67" s="599"/>
      <c r="AU67" s="599"/>
      <c r="AV67" s="599"/>
      <c r="AW67" s="599"/>
      <c r="AX67" s="599"/>
      <c r="AY67" s="599"/>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304"/>
      <c r="CF67" s="304"/>
      <c r="CG67" s="304"/>
      <c r="CH67" s="304"/>
      <c r="CI67" s="304"/>
      <c r="CJ67" s="1966"/>
      <c r="CK67" s="1966"/>
      <c r="CL67" s="1966"/>
      <c r="CM67" s="1966"/>
      <c r="CN67" s="1966"/>
      <c r="CO67" s="1966"/>
      <c r="CP67" s="1966"/>
      <c r="CQ67" s="1966"/>
      <c r="CR67" s="1966"/>
      <c r="CS67" s="1966"/>
      <c r="CT67" s="1966"/>
      <c r="CU67" s="1966"/>
      <c r="CV67" s="1966"/>
      <c r="CW67" s="1966"/>
      <c r="CX67" s="1966"/>
      <c r="CY67" s="1966"/>
      <c r="CZ67" s="1966"/>
    </row>
    <row r="68" s="413" customFormat="true" ht="15" customHeight="true" x14ac:dyDescent="0.2">
      <c r="A68" s="2499"/>
      <c r="B68" s="1747" t="s">
        <v>383</v>
      </c>
      <c r="C68" s="1627">
        <v>6.9310633522822949</v>
      </c>
      <c r="D68" s="1628">
        <v>5.5698886195584185</v>
      </c>
      <c r="E68" s="1628">
        <v>9.1782353178750604</v>
      </c>
      <c r="F68" s="1628">
        <v>1.6652229767348554</v>
      </c>
      <c r="G68" s="1629">
        <v>0.72066133770827645</v>
      </c>
      <c r="H68" s="1630">
        <v>13.282874639220715</v>
      </c>
      <c r="I68" s="1628">
        <v>4.1777497307325353</v>
      </c>
      <c r="J68" s="1628">
        <v>1.255356786865355</v>
      </c>
      <c r="K68" s="1628">
        <v>0.81162543252607555</v>
      </c>
      <c r="L68" s="1631">
        <v>0.6823880223541906</v>
      </c>
      <c r="M68" s="1632">
        <v>5.6408472619274788</v>
      </c>
      <c r="N68" s="1628">
        <v>3.3297749097851348</v>
      </c>
      <c r="O68" s="1628">
        <v>2.9859780227627257</v>
      </c>
      <c r="P68" s="1628">
        <v>8.3158534431952678</v>
      </c>
      <c r="Q68" s="1629">
        <v>8.0234937468837266</v>
      </c>
      <c r="R68" s="1630">
        <v>1.1871368198254364</v>
      </c>
      <c r="S68" s="1628">
        <v>30.811112389461716</v>
      </c>
      <c r="T68" s="1628">
        <v>2.0670662416069718</v>
      </c>
      <c r="U68" s="1628">
        <v>0.37593260383132332</v>
      </c>
      <c r="V68" s="1628">
        <v>0.30280511776690244</v>
      </c>
      <c r="W68" s="1628">
        <v>7.5661678243837249</v>
      </c>
      <c r="X68" s="1628">
        <v>9.6659227859801593</v>
      </c>
      <c r="Y68" s="1628">
        <v>47.286139540202313</v>
      </c>
      <c r="Z68" s="1802" t="s">
        <v>36</v>
      </c>
      <c r="AA68" s="1628">
        <v>8.1583713737180457</v>
      </c>
      <c r="AB68" s="1628">
        <v>1.1580834800593405</v>
      </c>
      <c r="AC68" s="1628">
        <v>0</v>
      </c>
      <c r="AD68" s="1628">
        <v>1.6633205547615233</v>
      </c>
      <c r="AE68" s="1628">
        <v>12.067978836980144</v>
      </c>
      <c r="AF68" s="1628">
        <v>2.2903011137973017</v>
      </c>
      <c r="AG68" s="1628">
        <v>0</v>
      </c>
      <c r="AH68" s="1628">
        <v>5.5568598336717834</v>
      </c>
      <c r="AI68" s="2102">
        <v>2.8547742278280963</v>
      </c>
      <c r="AJ68" s="599"/>
      <c r="AK68" s="599"/>
      <c r="AL68" s="599"/>
      <c r="AM68" s="599"/>
      <c r="AN68" s="599"/>
      <c r="AO68" s="599"/>
      <c r="AP68" s="599"/>
      <c r="AQ68" s="599"/>
      <c r="AR68" s="599"/>
      <c r="AS68" s="599"/>
      <c r="AT68" s="599"/>
      <c r="AU68" s="599"/>
      <c r="AV68" s="599"/>
      <c r="AW68" s="599"/>
      <c r="AX68" s="599"/>
      <c r="AY68" s="599"/>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304"/>
      <c r="CF68" s="304"/>
      <c r="CG68" s="304"/>
      <c r="CH68" s="304"/>
      <c r="CI68" s="304"/>
      <c r="CJ68" s="1966"/>
      <c r="CK68" s="1966"/>
      <c r="CL68" s="1966"/>
      <c r="CM68" s="1966"/>
      <c r="CN68" s="1966"/>
      <c r="CO68" s="1966"/>
      <c r="CP68" s="1966"/>
      <c r="CQ68" s="1966"/>
      <c r="CR68" s="1966"/>
      <c r="CS68" s="1966"/>
      <c r="CT68" s="1966"/>
      <c r="CU68" s="1966"/>
      <c r="CV68" s="1966"/>
      <c r="CW68" s="1966"/>
      <c r="CX68" s="1966"/>
      <c r="CY68" s="1966"/>
      <c r="CZ68" s="1966"/>
    </row>
    <row r="69" s="413" customFormat="true" ht="15" customHeight="true" x14ac:dyDescent="0.2">
      <c r="A69" s="2499"/>
      <c r="B69" s="1747" t="s">
        <v>384</v>
      </c>
      <c r="C69" s="1627">
        <v>3.461280160709463</v>
      </c>
      <c r="D69" s="1628">
        <v>3.0748562500322314</v>
      </c>
      <c r="E69" s="1628">
        <v>4.2622219414263123</v>
      </c>
      <c r="F69" s="1628">
        <v>10.226845259756423</v>
      </c>
      <c r="G69" s="1629">
        <v>6.0232004202905056</v>
      </c>
      <c r="H69" s="1630">
        <v>3.0633548769372672</v>
      </c>
      <c r="I69" s="1628">
        <v>7.037300042234607</v>
      </c>
      <c r="J69" s="1628">
        <v>12.028026136747364</v>
      </c>
      <c r="K69" s="1628">
        <v>8.6331038985283932</v>
      </c>
      <c r="L69" s="1631">
        <v>5.7990233482105618</v>
      </c>
      <c r="M69" s="1632">
        <v>5.6590139284747698</v>
      </c>
      <c r="N69" s="1628">
        <v>1.1702091298052522</v>
      </c>
      <c r="O69" s="1628">
        <v>3.2162925223424836</v>
      </c>
      <c r="P69" s="1628">
        <v>3.8669372705835521</v>
      </c>
      <c r="Q69" s="1629">
        <v>2.9182518739670136</v>
      </c>
      <c r="R69" s="1630">
        <v>0</v>
      </c>
      <c r="S69" s="1628">
        <v>0.3255741738331358</v>
      </c>
      <c r="T69" s="1628">
        <v>0</v>
      </c>
      <c r="U69" s="1628">
        <v>7.8364633762918263</v>
      </c>
      <c r="V69" s="1628">
        <v>3.4662400250322092</v>
      </c>
      <c r="W69" s="1628">
        <v>2.5734614010739265</v>
      </c>
      <c r="X69" s="1628">
        <v>0</v>
      </c>
      <c r="Y69" s="1628">
        <v>2.7838678564091301</v>
      </c>
      <c r="Z69" s="1802" t="s">
        <v>36</v>
      </c>
      <c r="AA69" s="1628">
        <v>0</v>
      </c>
      <c r="AB69" s="1628">
        <v>9.5066609073579279E-5</v>
      </c>
      <c r="AC69" s="1628">
        <v>1.5008217420675809</v>
      </c>
      <c r="AD69" s="1628">
        <v>11.207808956468899</v>
      </c>
      <c r="AE69" s="1628">
        <v>0.61299362276498259</v>
      </c>
      <c r="AF69" s="1628">
        <v>4.6481531485265563E-2</v>
      </c>
      <c r="AG69" s="1628">
        <v>20.190920272039932</v>
      </c>
      <c r="AH69" s="1628">
        <v>12.733186031012437</v>
      </c>
      <c r="AI69" s="2102">
        <v>33.709990276052956</v>
      </c>
      <c r="AJ69" s="599"/>
      <c r="AK69" s="599"/>
      <c r="AL69" s="599"/>
      <c r="AM69" s="599"/>
      <c r="AN69" s="599"/>
      <c r="AO69" s="599"/>
      <c r="AP69" s="599"/>
      <c r="AQ69" s="599"/>
      <c r="AR69" s="599"/>
      <c r="AS69" s="599"/>
      <c r="AT69" s="599"/>
      <c r="AU69" s="599"/>
      <c r="AV69" s="599"/>
      <c r="AW69" s="599"/>
      <c r="AX69" s="599"/>
      <c r="AY69" s="599"/>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304"/>
      <c r="CF69" s="304"/>
      <c r="CG69" s="304"/>
      <c r="CH69" s="304"/>
      <c r="CI69" s="304"/>
      <c r="CJ69" s="1966"/>
      <c r="CK69" s="1966"/>
      <c r="CL69" s="1966"/>
      <c r="CM69" s="1966"/>
      <c r="CN69" s="1966"/>
      <c r="CO69" s="1966"/>
      <c r="CP69" s="1966"/>
      <c r="CQ69" s="1966"/>
      <c r="CR69" s="1966"/>
      <c r="CS69" s="1966"/>
      <c r="CT69" s="1966"/>
      <c r="CU69" s="1966"/>
      <c r="CV69" s="1966"/>
      <c r="CW69" s="1966"/>
      <c r="CX69" s="1966"/>
      <c r="CY69" s="1966"/>
      <c r="CZ69" s="1966"/>
    </row>
    <row r="70" s="413" customFormat="true" ht="15" customHeight="true" x14ac:dyDescent="0.2">
      <c r="A70" s="2499"/>
      <c r="B70" s="1747" t="s">
        <v>385</v>
      </c>
      <c r="C70" s="1627">
        <v>3.5330505816176201</v>
      </c>
      <c r="D70" s="1628">
        <v>10.192268177800321</v>
      </c>
      <c r="E70" s="1628">
        <v>2.5222971255958426</v>
      </c>
      <c r="F70" s="1628">
        <v>2.7522772387383798E-3</v>
      </c>
      <c r="G70" s="1629">
        <v>0</v>
      </c>
      <c r="H70" s="1630">
        <v>1.9989501335697528</v>
      </c>
      <c r="I70" s="1628">
        <v>3.6327933028842112E-3</v>
      </c>
      <c r="J70" s="1628">
        <v>0</v>
      </c>
      <c r="K70" s="1628">
        <v>0</v>
      </c>
      <c r="L70" s="1631">
        <v>0</v>
      </c>
      <c r="M70" s="1632">
        <v>0.89338017984128326</v>
      </c>
      <c r="N70" s="1628">
        <v>4.6122910035175577</v>
      </c>
      <c r="O70" s="1628">
        <v>11.195948151510825</v>
      </c>
      <c r="P70" s="1628">
        <v>10.490782834584822</v>
      </c>
      <c r="Q70" s="1629">
        <v>4.216311104973709</v>
      </c>
      <c r="R70" s="1630">
        <v>0</v>
      </c>
      <c r="S70" s="1628">
        <v>0</v>
      </c>
      <c r="T70" s="1628">
        <v>0</v>
      </c>
      <c r="U70" s="1628">
        <v>0</v>
      </c>
      <c r="V70" s="1628">
        <v>2.7166817605556037</v>
      </c>
      <c r="W70" s="1628">
        <v>0.89002653621129268</v>
      </c>
      <c r="X70" s="1628">
        <v>1.3746186726603131</v>
      </c>
      <c r="Y70" s="1628">
        <v>0</v>
      </c>
      <c r="Z70" s="1802" t="s">
        <v>36</v>
      </c>
      <c r="AA70" s="1628">
        <v>0</v>
      </c>
      <c r="AB70" s="1628">
        <v>5.5756506145122673</v>
      </c>
      <c r="AC70" s="1628">
        <v>0</v>
      </c>
      <c r="AD70" s="1628">
        <v>0</v>
      </c>
      <c r="AE70" s="1628">
        <v>32.014682929014185</v>
      </c>
      <c r="AF70" s="1628">
        <v>1.0454517711962965</v>
      </c>
      <c r="AG70" s="1628">
        <v>1.7491030087117283</v>
      </c>
      <c r="AH70" s="1628">
        <v>0</v>
      </c>
      <c r="AI70" s="2102">
        <v>0</v>
      </c>
      <c r="AJ70" s="599"/>
      <c r="AK70" s="599"/>
      <c r="AL70" s="599"/>
      <c r="AM70" s="599"/>
      <c r="AN70" s="599"/>
      <c r="AO70" s="599"/>
      <c r="AP70" s="599"/>
      <c r="AQ70" s="599"/>
      <c r="AR70" s="599"/>
      <c r="AS70" s="599"/>
      <c r="AT70" s="599"/>
      <c r="AU70" s="599"/>
      <c r="AV70" s="599"/>
      <c r="AW70" s="599"/>
      <c r="AX70" s="599"/>
      <c r="AY70" s="599"/>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304"/>
      <c r="CF70" s="304"/>
      <c r="CG70" s="304"/>
      <c r="CH70" s="304"/>
      <c r="CI70" s="304"/>
      <c r="CJ70" s="1966"/>
      <c r="CK70" s="1966"/>
      <c r="CL70" s="1966"/>
      <c r="CM70" s="1966"/>
      <c r="CN70" s="1966"/>
      <c r="CO70" s="1966"/>
      <c r="CP70" s="1966"/>
      <c r="CQ70" s="1966"/>
      <c r="CR70" s="1966"/>
      <c r="CS70" s="1966"/>
      <c r="CT70" s="1966"/>
      <c r="CU70" s="1966"/>
      <c r="CV70" s="1966"/>
      <c r="CW70" s="1966"/>
      <c r="CX70" s="1966"/>
      <c r="CY70" s="1966"/>
      <c r="CZ70" s="1966"/>
    </row>
    <row r="71" s="413" customFormat="true" ht="15" customHeight="true" x14ac:dyDescent="0.2">
      <c r="A71" s="2499"/>
      <c r="B71" s="1747" t="s">
        <v>386</v>
      </c>
      <c r="C71" s="1627">
        <v>5.9479080684170746</v>
      </c>
      <c r="D71" s="1628">
        <v>3.8476353279898152</v>
      </c>
      <c r="E71" s="1628">
        <v>0.40125895700464359</v>
      </c>
      <c r="F71" s="1628">
        <v>0.14386569974015909</v>
      </c>
      <c r="G71" s="1629">
        <v>1.699261666533692E-2</v>
      </c>
      <c r="H71" s="1630">
        <v>1.0137670770458458</v>
      </c>
      <c r="I71" s="1628">
        <v>0.23283423787170118</v>
      </c>
      <c r="J71" s="1628">
        <v>0.21881098862658296</v>
      </c>
      <c r="K71" s="1628">
        <v>3.2325683587864633E-2</v>
      </c>
      <c r="L71" s="1631">
        <v>0</v>
      </c>
      <c r="M71" s="1632">
        <v>10.21957777031877</v>
      </c>
      <c r="N71" s="1628">
        <v>2.7804481035824589</v>
      </c>
      <c r="O71" s="1628">
        <v>2.633738020362979</v>
      </c>
      <c r="P71" s="1628">
        <v>4.0786349456573756</v>
      </c>
      <c r="Q71" s="1629">
        <v>0.13494010667802675</v>
      </c>
      <c r="R71" s="1630">
        <v>3.8500547106996055</v>
      </c>
      <c r="S71" s="1628">
        <v>0</v>
      </c>
      <c r="T71" s="1628">
        <v>0</v>
      </c>
      <c r="U71" s="1628">
        <v>0.21342187050104011</v>
      </c>
      <c r="V71" s="1628">
        <v>0.25008773652742766</v>
      </c>
      <c r="W71" s="1628">
        <v>0.30249582361984462</v>
      </c>
      <c r="X71" s="1628">
        <v>0</v>
      </c>
      <c r="Y71" s="1628">
        <v>0.3631618442647051</v>
      </c>
      <c r="Z71" s="1802" t="s">
        <v>36</v>
      </c>
      <c r="AA71" s="1628">
        <v>2.339067381788134E-2</v>
      </c>
      <c r="AB71" s="1628">
        <v>0.31909455032515133</v>
      </c>
      <c r="AC71" s="1628">
        <v>0</v>
      </c>
      <c r="AD71" s="1628">
        <v>0</v>
      </c>
      <c r="AE71" s="1628">
        <v>0</v>
      </c>
      <c r="AF71" s="1628">
        <v>1.5704444393958283</v>
      </c>
      <c r="AG71" s="1628">
        <v>0</v>
      </c>
      <c r="AH71" s="1628">
        <v>19.432328314846146</v>
      </c>
      <c r="AI71" s="2102">
        <v>3.375401851972113</v>
      </c>
      <c r="AJ71" s="599"/>
      <c r="AK71" s="599"/>
      <c r="AL71" s="599"/>
      <c r="AM71" s="599"/>
      <c r="AN71" s="599"/>
      <c r="AO71" s="599"/>
      <c r="AP71" s="599"/>
      <c r="AQ71" s="599"/>
      <c r="AR71" s="599"/>
      <c r="AS71" s="599"/>
      <c r="AT71" s="599"/>
      <c r="AU71" s="599"/>
      <c r="AV71" s="599"/>
      <c r="AW71" s="599"/>
      <c r="AX71" s="599"/>
      <c r="AY71" s="599"/>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304"/>
      <c r="CF71" s="304"/>
      <c r="CG71" s="304"/>
      <c r="CH71" s="304"/>
      <c r="CI71" s="304"/>
      <c r="CJ71" s="1966"/>
      <c r="CK71" s="1966"/>
      <c r="CL71" s="1966"/>
      <c r="CM71" s="1966"/>
      <c r="CN71" s="1966"/>
      <c r="CO71" s="1966"/>
      <c r="CP71" s="1966"/>
      <c r="CQ71" s="1966"/>
      <c r="CR71" s="1966"/>
      <c r="CS71" s="1966"/>
      <c r="CT71" s="1966"/>
      <c r="CU71" s="1966"/>
      <c r="CV71" s="1966"/>
      <c r="CW71" s="1966"/>
      <c r="CX71" s="1966"/>
      <c r="CY71" s="1966"/>
      <c r="CZ71" s="1966"/>
    </row>
    <row r="72" s="413" customFormat="true" ht="15" customHeight="true" x14ac:dyDescent="0.2">
      <c r="A72" s="1557"/>
      <c r="B72" s="1748"/>
      <c r="C72" s="1627"/>
      <c r="D72" s="1628"/>
      <c r="E72" s="1628"/>
      <c r="F72" s="1628"/>
      <c r="G72" s="1629"/>
      <c r="H72" s="1630"/>
      <c r="I72" s="1628"/>
      <c r="J72" s="1628"/>
      <c r="K72" s="1628"/>
      <c r="L72" s="1631"/>
      <c r="M72" s="1632"/>
      <c r="N72" s="1628"/>
      <c r="O72" s="1628"/>
      <c r="P72" s="1628"/>
      <c r="Q72" s="1629"/>
      <c r="R72" s="1630"/>
      <c r="S72" s="1628"/>
      <c r="T72" s="1628"/>
      <c r="U72" s="1628"/>
      <c r="V72" s="1628"/>
      <c r="W72" s="1628"/>
      <c r="X72" s="1628"/>
      <c r="Y72" s="1628"/>
      <c r="Z72" s="1628"/>
      <c r="AA72" s="1628"/>
      <c r="AB72" s="1628"/>
      <c r="AC72" s="1628"/>
      <c r="AD72" s="1628"/>
      <c r="AE72" s="1628"/>
      <c r="AF72" s="1628"/>
      <c r="AG72" s="1628"/>
      <c r="AH72" s="1628"/>
      <c r="AI72" s="2102"/>
      <c r="AJ72" s="599"/>
      <c r="AK72" s="599"/>
      <c r="AL72" s="599"/>
      <c r="AM72" s="599"/>
      <c r="AN72" s="599"/>
      <c r="AO72" s="599"/>
      <c r="AP72" s="599"/>
      <c r="AQ72" s="599"/>
      <c r="AR72" s="599"/>
      <c r="AS72" s="599"/>
      <c r="AT72" s="599"/>
      <c r="AU72" s="599"/>
      <c r="AV72" s="599"/>
      <c r="AW72" s="599"/>
      <c r="AX72" s="599"/>
      <c r="AY72" s="599"/>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304"/>
      <c r="CF72" s="304"/>
      <c r="CG72" s="304"/>
      <c r="CH72" s="304"/>
      <c r="CI72" s="304"/>
      <c r="CJ72" s="1966"/>
      <c r="CK72" s="1966"/>
      <c r="CL72" s="1966"/>
      <c r="CM72" s="1966"/>
      <c r="CN72" s="1966"/>
      <c r="CO72" s="1966"/>
      <c r="CP72" s="1966"/>
      <c r="CQ72" s="1966"/>
      <c r="CR72" s="1966"/>
      <c r="CS72" s="1966"/>
      <c r="CT72" s="1966"/>
      <c r="CU72" s="1966"/>
      <c r="CV72" s="1966"/>
      <c r="CW72" s="1966"/>
      <c r="CX72" s="1966"/>
      <c r="CY72" s="1966"/>
      <c r="CZ72" s="1966"/>
    </row>
    <row r="73" s="413" customFormat="true" ht="15" customHeight="true" x14ac:dyDescent="0.2">
      <c r="A73" s="1557"/>
      <c r="B73" s="1748"/>
      <c r="C73" s="1627"/>
      <c r="D73" s="1628"/>
      <c r="E73" s="1628"/>
      <c r="F73" s="1628"/>
      <c r="G73" s="1629"/>
      <c r="H73" s="1630"/>
      <c r="I73" s="1628"/>
      <c r="J73" s="1628"/>
      <c r="K73" s="1628"/>
      <c r="L73" s="1631"/>
      <c r="M73" s="1632"/>
      <c r="N73" s="1628"/>
      <c r="O73" s="1628"/>
      <c r="P73" s="1628"/>
      <c r="Q73" s="1629"/>
      <c r="R73" s="1630"/>
      <c r="S73" s="1628"/>
      <c r="T73" s="1628"/>
      <c r="U73" s="1628"/>
      <c r="V73" s="1628"/>
      <c r="W73" s="1628"/>
      <c r="X73" s="1628"/>
      <c r="Y73" s="1628"/>
      <c r="Z73" s="1628"/>
      <c r="AA73" s="1628"/>
      <c r="AB73" s="1628"/>
      <c r="AC73" s="1628"/>
      <c r="AD73" s="1628"/>
      <c r="AE73" s="1628"/>
      <c r="AF73" s="1628"/>
      <c r="AG73" s="1628"/>
      <c r="AH73" s="1628"/>
      <c r="AI73" s="2102"/>
      <c r="AJ73" s="599"/>
      <c r="AK73" s="599"/>
      <c r="AL73" s="599"/>
      <c r="AM73" s="599"/>
      <c r="AN73" s="599"/>
      <c r="AO73" s="599"/>
      <c r="AP73" s="599"/>
      <c r="AQ73" s="599"/>
      <c r="AR73" s="599"/>
      <c r="AS73" s="599"/>
      <c r="AT73" s="599"/>
      <c r="AU73" s="599"/>
      <c r="AV73" s="599"/>
      <c r="AW73" s="599"/>
      <c r="AX73" s="599"/>
      <c r="AY73" s="599"/>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304"/>
      <c r="CF73" s="304"/>
      <c r="CG73" s="304"/>
      <c r="CH73" s="304"/>
      <c r="CI73" s="304"/>
      <c r="CJ73" s="1966"/>
      <c r="CK73" s="1966"/>
      <c r="CL73" s="1966"/>
      <c r="CM73" s="1966"/>
      <c r="CN73" s="1966"/>
      <c r="CO73" s="1966"/>
      <c r="CP73" s="1966"/>
      <c r="CQ73" s="1966"/>
      <c r="CR73" s="1966"/>
      <c r="CS73" s="1966"/>
      <c r="CT73" s="1966"/>
      <c r="CU73" s="1966"/>
      <c r="CV73" s="1966"/>
      <c r="CW73" s="1966"/>
      <c r="CX73" s="1966"/>
      <c r="CY73" s="1966"/>
      <c r="CZ73" s="1966"/>
    </row>
    <row r="74" s="413" customFormat="true" ht="15" customHeight="true" x14ac:dyDescent="0.2">
      <c r="A74" s="1557"/>
      <c r="B74" s="1748"/>
      <c r="C74" s="1627"/>
      <c r="D74" s="1628"/>
      <c r="E74" s="1628"/>
      <c r="F74" s="1628"/>
      <c r="G74" s="1629"/>
      <c r="H74" s="1630"/>
      <c r="I74" s="1628"/>
      <c r="J74" s="1628"/>
      <c r="K74" s="1628"/>
      <c r="L74" s="1631"/>
      <c r="M74" s="1632"/>
      <c r="N74" s="1628"/>
      <c r="O74" s="1628"/>
      <c r="P74" s="1628"/>
      <c r="Q74" s="1629"/>
      <c r="R74" s="1630"/>
      <c r="S74" s="1628"/>
      <c r="T74" s="1628"/>
      <c r="U74" s="1628"/>
      <c r="V74" s="1628"/>
      <c r="W74" s="1628"/>
      <c r="X74" s="1628"/>
      <c r="Y74" s="1628"/>
      <c r="Z74" s="1628"/>
      <c r="AA74" s="1628"/>
      <c r="AB74" s="1628"/>
      <c r="AC74" s="1628"/>
      <c r="AD74" s="1628"/>
      <c r="AE74" s="1628"/>
      <c r="AF74" s="1628"/>
      <c r="AG74" s="1628"/>
      <c r="AH74" s="1628"/>
      <c r="AI74" s="2102"/>
      <c r="AJ74" s="599"/>
      <c r="AK74" s="599"/>
      <c r="AL74" s="599"/>
      <c r="AM74" s="599"/>
      <c r="AN74" s="599"/>
      <c r="AO74" s="599"/>
      <c r="AP74" s="599"/>
      <c r="AQ74" s="599"/>
      <c r="AR74" s="599"/>
      <c r="AS74" s="599"/>
      <c r="AT74" s="599"/>
      <c r="AU74" s="599"/>
      <c r="AV74" s="599"/>
      <c r="AW74" s="599"/>
      <c r="AX74" s="599"/>
      <c r="AY74" s="599"/>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304"/>
      <c r="CF74" s="304"/>
      <c r="CG74" s="304"/>
      <c r="CH74" s="304"/>
      <c r="CI74" s="304"/>
      <c r="CJ74" s="1966"/>
      <c r="CK74" s="1966"/>
      <c r="CL74" s="1966"/>
      <c r="CM74" s="1966"/>
      <c r="CN74" s="1966"/>
      <c r="CO74" s="1966"/>
      <c r="CP74" s="1966"/>
      <c r="CQ74" s="1966"/>
      <c r="CR74" s="1966"/>
      <c r="CS74" s="1966"/>
      <c r="CT74" s="1966"/>
      <c r="CU74" s="1966"/>
      <c r="CV74" s="1966"/>
      <c r="CW74" s="1966"/>
      <c r="CX74" s="1966"/>
      <c r="CY74" s="1966"/>
      <c r="CZ74" s="1966"/>
    </row>
    <row r="75" s="413" customFormat="true" ht="15" customHeight="true" x14ac:dyDescent="0.2">
      <c r="A75" s="1557"/>
      <c r="B75" s="1748"/>
      <c r="C75" s="1627"/>
      <c r="D75" s="1628"/>
      <c r="E75" s="1628"/>
      <c r="F75" s="1628"/>
      <c r="G75" s="1629"/>
      <c r="H75" s="1630"/>
      <c r="I75" s="1628"/>
      <c r="J75" s="1628"/>
      <c r="K75" s="1628"/>
      <c r="L75" s="1631"/>
      <c r="M75" s="1632"/>
      <c r="N75" s="1628"/>
      <c r="O75" s="1628"/>
      <c r="P75" s="1628"/>
      <c r="Q75" s="1629"/>
      <c r="R75" s="1630"/>
      <c r="S75" s="1628"/>
      <c r="T75" s="1628"/>
      <c r="U75" s="1628"/>
      <c r="V75" s="1628"/>
      <c r="W75" s="1628"/>
      <c r="X75" s="1628"/>
      <c r="Y75" s="1628"/>
      <c r="Z75" s="1628"/>
      <c r="AA75" s="1628"/>
      <c r="AB75" s="1628"/>
      <c r="AC75" s="1628"/>
      <c r="AD75" s="1628"/>
      <c r="AE75" s="1628"/>
      <c r="AF75" s="1628"/>
      <c r="AG75" s="1628"/>
      <c r="AH75" s="1628"/>
      <c r="AI75" s="2102"/>
      <c r="AJ75" s="599"/>
      <c r="AK75" s="599"/>
      <c r="AL75" s="599"/>
      <c r="AM75" s="599"/>
      <c r="AN75" s="599"/>
      <c r="AO75" s="599"/>
      <c r="AP75" s="599"/>
      <c r="AQ75" s="599"/>
      <c r="AR75" s="599"/>
      <c r="AS75" s="599"/>
      <c r="AT75" s="599"/>
      <c r="AU75" s="599"/>
      <c r="AV75" s="599"/>
      <c r="AW75" s="599"/>
      <c r="AX75" s="599"/>
      <c r="AY75" s="599"/>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304"/>
      <c r="CF75" s="304"/>
      <c r="CG75" s="304"/>
      <c r="CH75" s="304"/>
      <c r="CI75" s="304"/>
      <c r="CJ75" s="1966"/>
      <c r="CK75" s="1966"/>
      <c r="CL75" s="1966"/>
      <c r="CM75" s="1966"/>
      <c r="CN75" s="1966"/>
      <c r="CO75" s="1966"/>
      <c r="CP75" s="1966"/>
      <c r="CQ75" s="1966"/>
      <c r="CR75" s="1966"/>
      <c r="CS75" s="1966"/>
      <c r="CT75" s="1966"/>
      <c r="CU75" s="1966"/>
      <c r="CV75" s="1966"/>
      <c r="CW75" s="1966"/>
      <c r="CX75" s="1966"/>
      <c r="CY75" s="1966"/>
      <c r="CZ75" s="1966"/>
    </row>
    <row r="76" s="413" customFormat="true" ht="15" customHeight="true" x14ac:dyDescent="0.2">
      <c r="A76" s="1557"/>
      <c r="B76" s="1748"/>
      <c r="C76" s="1627"/>
      <c r="D76" s="1628"/>
      <c r="E76" s="1628"/>
      <c r="F76" s="1628"/>
      <c r="G76" s="1629"/>
      <c r="H76" s="1630"/>
      <c r="I76" s="1628"/>
      <c r="J76" s="1628"/>
      <c r="K76" s="1628"/>
      <c r="L76" s="1631"/>
      <c r="M76" s="1632"/>
      <c r="N76" s="1628"/>
      <c r="O76" s="1628"/>
      <c r="P76" s="1628"/>
      <c r="Q76" s="1629"/>
      <c r="R76" s="1630"/>
      <c r="S76" s="1628"/>
      <c r="T76" s="1628"/>
      <c r="U76" s="1628"/>
      <c r="V76" s="1628"/>
      <c r="W76" s="1628"/>
      <c r="X76" s="1628"/>
      <c r="Y76" s="1628"/>
      <c r="Z76" s="1628"/>
      <c r="AA76" s="1628"/>
      <c r="AB76" s="1628"/>
      <c r="AC76" s="1628"/>
      <c r="AD76" s="1628"/>
      <c r="AE76" s="1628"/>
      <c r="AF76" s="1628"/>
      <c r="AG76" s="1628"/>
      <c r="AH76" s="1628"/>
      <c r="AI76" s="2102"/>
      <c r="AJ76" s="599"/>
      <c r="AK76" s="599"/>
      <c r="AL76" s="599"/>
      <c r="AM76" s="599"/>
      <c r="AN76" s="599"/>
      <c r="AO76" s="599"/>
      <c r="AP76" s="599"/>
      <c r="AQ76" s="599"/>
      <c r="AR76" s="599"/>
      <c r="AS76" s="599"/>
      <c r="AT76" s="599"/>
      <c r="AU76" s="599"/>
      <c r="AV76" s="599"/>
      <c r="AW76" s="599"/>
      <c r="AX76" s="599"/>
      <c r="AY76" s="599"/>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304"/>
      <c r="CF76" s="304"/>
      <c r="CG76" s="304"/>
      <c r="CH76" s="304"/>
      <c r="CI76" s="304"/>
      <c r="CJ76" s="1966"/>
      <c r="CK76" s="1966"/>
      <c r="CL76" s="1966"/>
      <c r="CM76" s="1966"/>
      <c r="CN76" s="1966"/>
      <c r="CO76" s="1966"/>
      <c r="CP76" s="1966"/>
      <c r="CQ76" s="1966"/>
      <c r="CR76" s="1966"/>
      <c r="CS76" s="1966"/>
      <c r="CT76" s="1966"/>
      <c r="CU76" s="1966"/>
      <c r="CV76" s="1966"/>
      <c r="CW76" s="1966"/>
      <c r="CX76" s="1966"/>
      <c r="CY76" s="1966"/>
      <c r="CZ76" s="1966"/>
    </row>
    <row r="77" s="413" customFormat="true" ht="15" customHeight="true" x14ac:dyDescent="0.2">
      <c r="A77" s="1557"/>
      <c r="B77" s="1748"/>
      <c r="C77" s="1627"/>
      <c r="D77" s="1628"/>
      <c r="E77" s="1628"/>
      <c r="F77" s="1628"/>
      <c r="G77" s="1629"/>
      <c r="H77" s="1630"/>
      <c r="I77" s="1628"/>
      <c r="J77" s="1628"/>
      <c r="K77" s="1628"/>
      <c r="L77" s="1631"/>
      <c r="M77" s="1632"/>
      <c r="N77" s="1628"/>
      <c r="O77" s="1628"/>
      <c r="P77" s="1628"/>
      <c r="Q77" s="1629"/>
      <c r="R77" s="1630"/>
      <c r="S77" s="1628"/>
      <c r="T77" s="1628"/>
      <c r="U77" s="1628"/>
      <c r="V77" s="1628"/>
      <c r="W77" s="1628"/>
      <c r="X77" s="1628"/>
      <c r="Y77" s="1628"/>
      <c r="Z77" s="1628"/>
      <c r="AA77" s="1628"/>
      <c r="AB77" s="1628"/>
      <c r="AC77" s="1628"/>
      <c r="AD77" s="1628"/>
      <c r="AE77" s="1628"/>
      <c r="AF77" s="1628"/>
      <c r="AG77" s="1628"/>
      <c r="AH77" s="1628"/>
      <c r="AI77" s="2102"/>
      <c r="AJ77" s="599"/>
      <c r="AK77" s="599"/>
      <c r="AL77" s="599"/>
      <c r="AM77" s="599"/>
      <c r="AN77" s="599"/>
      <c r="AO77" s="599"/>
      <c r="AP77" s="599"/>
      <c r="AQ77" s="599"/>
      <c r="AR77" s="599"/>
      <c r="AS77" s="599"/>
      <c r="AT77" s="599"/>
      <c r="AU77" s="599"/>
      <c r="AV77" s="599"/>
      <c r="AW77" s="599"/>
      <c r="AX77" s="599"/>
      <c r="AY77" s="599"/>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304"/>
      <c r="CF77" s="304"/>
      <c r="CG77" s="304"/>
      <c r="CH77" s="304"/>
      <c r="CI77" s="304"/>
      <c r="CJ77" s="1966"/>
      <c r="CK77" s="1966"/>
      <c r="CL77" s="1966"/>
      <c r="CM77" s="1966"/>
      <c r="CN77" s="1966"/>
      <c r="CO77" s="1966"/>
      <c r="CP77" s="1966"/>
      <c r="CQ77" s="1966"/>
      <c r="CR77" s="1966"/>
      <c r="CS77" s="1966"/>
      <c r="CT77" s="1966"/>
      <c r="CU77" s="1966"/>
      <c r="CV77" s="1966"/>
      <c r="CW77" s="1966"/>
      <c r="CX77" s="1966"/>
      <c r="CY77" s="1966"/>
      <c r="CZ77" s="1966"/>
    </row>
    <row r="78" s="413" customFormat="true" ht="15" customHeight="true" x14ac:dyDescent="0.2">
      <c r="A78" s="1557"/>
      <c r="B78" s="1748"/>
      <c r="C78" s="1627"/>
      <c r="D78" s="1628"/>
      <c r="E78" s="1628"/>
      <c r="F78" s="1628"/>
      <c r="G78" s="1629"/>
      <c r="H78" s="1630"/>
      <c r="I78" s="1628"/>
      <c r="J78" s="1628"/>
      <c r="K78" s="1628"/>
      <c r="L78" s="1631"/>
      <c r="M78" s="1632"/>
      <c r="N78" s="1628"/>
      <c r="O78" s="1628"/>
      <c r="P78" s="1628"/>
      <c r="Q78" s="1629"/>
      <c r="R78" s="1630"/>
      <c r="S78" s="1628"/>
      <c r="T78" s="1628"/>
      <c r="U78" s="1628"/>
      <c r="V78" s="1628"/>
      <c r="W78" s="1628"/>
      <c r="X78" s="1628"/>
      <c r="Y78" s="1628"/>
      <c r="Z78" s="1628"/>
      <c r="AA78" s="1628"/>
      <c r="AB78" s="1628"/>
      <c r="AC78" s="1628"/>
      <c r="AD78" s="1628"/>
      <c r="AE78" s="1628"/>
      <c r="AF78" s="1628"/>
      <c r="AG78" s="1628"/>
      <c r="AH78" s="1628"/>
      <c r="AI78" s="2102"/>
      <c r="AJ78" s="599"/>
      <c r="AK78" s="599"/>
      <c r="AL78" s="599"/>
      <c r="AM78" s="599"/>
      <c r="AN78" s="599"/>
      <c r="AO78" s="599"/>
      <c r="AP78" s="599"/>
      <c r="AQ78" s="599"/>
      <c r="AR78" s="599"/>
      <c r="AS78" s="599"/>
      <c r="AT78" s="599"/>
      <c r="AU78" s="599"/>
      <c r="AV78" s="599"/>
      <c r="AW78" s="599"/>
      <c r="AX78" s="599"/>
      <c r="AY78" s="599"/>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304"/>
      <c r="CF78" s="304"/>
      <c r="CG78" s="304"/>
      <c r="CH78" s="304"/>
      <c r="CI78" s="304"/>
      <c r="CJ78" s="1966"/>
      <c r="CK78" s="1966"/>
      <c r="CL78" s="1966"/>
      <c r="CM78" s="1966"/>
      <c r="CN78" s="1966"/>
      <c r="CO78" s="1966"/>
      <c r="CP78" s="1966"/>
      <c r="CQ78" s="1966"/>
      <c r="CR78" s="1966"/>
      <c r="CS78" s="1966"/>
      <c r="CT78" s="1966"/>
      <c r="CU78" s="1966"/>
      <c r="CV78" s="1966"/>
      <c r="CW78" s="1966"/>
      <c r="CX78" s="1966"/>
      <c r="CY78" s="1966"/>
      <c r="CZ78" s="1966"/>
    </row>
    <row r="79" s="413" customFormat="true" ht="15" customHeight="true" x14ac:dyDescent="0.2">
      <c r="A79" s="1557"/>
      <c r="B79" s="1748"/>
      <c r="C79" s="1627"/>
      <c r="D79" s="1628"/>
      <c r="E79" s="1628"/>
      <c r="F79" s="1628"/>
      <c r="G79" s="1629"/>
      <c r="H79" s="1630"/>
      <c r="I79" s="1628"/>
      <c r="J79" s="1628"/>
      <c r="K79" s="1628"/>
      <c r="L79" s="1631"/>
      <c r="M79" s="1632"/>
      <c r="N79" s="1628"/>
      <c r="O79" s="1628"/>
      <c r="P79" s="1628"/>
      <c r="Q79" s="1629"/>
      <c r="R79" s="1630"/>
      <c r="S79" s="1628"/>
      <c r="T79" s="1628"/>
      <c r="U79" s="1628"/>
      <c r="V79" s="1628"/>
      <c r="W79" s="1628"/>
      <c r="X79" s="1628"/>
      <c r="Y79" s="1628"/>
      <c r="Z79" s="1628"/>
      <c r="AA79" s="1628"/>
      <c r="AB79" s="1628"/>
      <c r="AC79" s="1628"/>
      <c r="AD79" s="1628"/>
      <c r="AE79" s="1628"/>
      <c r="AF79" s="1628"/>
      <c r="AG79" s="1628"/>
      <c r="AH79" s="1628"/>
      <c r="AI79" s="2102"/>
      <c r="AJ79" s="599"/>
      <c r="AK79" s="599"/>
      <c r="AL79" s="599"/>
      <c r="AM79" s="599"/>
      <c r="AN79" s="599"/>
      <c r="AO79" s="599"/>
      <c r="AP79" s="599"/>
      <c r="AQ79" s="599"/>
      <c r="AR79" s="599"/>
      <c r="AS79" s="599"/>
      <c r="AT79" s="599"/>
      <c r="AU79" s="599"/>
      <c r="AV79" s="599"/>
      <c r="AW79" s="599"/>
      <c r="AX79" s="599"/>
      <c r="AY79" s="599"/>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304"/>
      <c r="CF79" s="304"/>
      <c r="CG79" s="304"/>
      <c r="CH79" s="304"/>
      <c r="CI79" s="304"/>
      <c r="CJ79" s="1966"/>
      <c r="CK79" s="1966"/>
      <c r="CL79" s="1966"/>
      <c r="CM79" s="1966"/>
      <c r="CN79" s="1966"/>
      <c r="CO79" s="1966"/>
      <c r="CP79" s="1966"/>
      <c r="CQ79" s="1966"/>
      <c r="CR79" s="1966"/>
      <c r="CS79" s="1966"/>
      <c r="CT79" s="1966"/>
      <c r="CU79" s="1966"/>
      <c r="CV79" s="1966"/>
      <c r="CW79" s="1966"/>
      <c r="CX79" s="1966"/>
      <c r="CY79" s="1966"/>
      <c r="CZ79" s="1966"/>
    </row>
    <row r="80" s="413" customFormat="true" ht="15" customHeight="true" x14ac:dyDescent="0.2">
      <c r="A80" s="1557"/>
      <c r="B80" s="1748"/>
      <c r="C80" s="1627"/>
      <c r="D80" s="1628"/>
      <c r="E80" s="1628"/>
      <c r="F80" s="1628"/>
      <c r="G80" s="1629"/>
      <c r="H80" s="1630"/>
      <c r="I80" s="1628"/>
      <c r="J80" s="1628"/>
      <c r="K80" s="1628"/>
      <c r="L80" s="1631"/>
      <c r="M80" s="1632"/>
      <c r="N80" s="1628"/>
      <c r="O80" s="1628"/>
      <c r="P80" s="1628"/>
      <c r="Q80" s="1629"/>
      <c r="R80" s="1630"/>
      <c r="S80" s="1628"/>
      <c r="T80" s="1628"/>
      <c r="U80" s="1628"/>
      <c r="V80" s="1628"/>
      <c r="W80" s="1628"/>
      <c r="X80" s="1628"/>
      <c r="Y80" s="1628"/>
      <c r="Z80" s="1628"/>
      <c r="AA80" s="1628"/>
      <c r="AB80" s="1628"/>
      <c r="AC80" s="1628"/>
      <c r="AD80" s="1628"/>
      <c r="AE80" s="1628"/>
      <c r="AF80" s="1628"/>
      <c r="AG80" s="1628"/>
      <c r="AH80" s="1628"/>
      <c r="AI80" s="2102"/>
      <c r="AJ80" s="599"/>
      <c r="AK80" s="599"/>
      <c r="AL80" s="599"/>
      <c r="AM80" s="599"/>
      <c r="AN80" s="599"/>
      <c r="AO80" s="599"/>
      <c r="AP80" s="599"/>
      <c r="AQ80" s="599"/>
      <c r="AR80" s="599"/>
      <c r="AS80" s="599"/>
      <c r="AT80" s="599"/>
      <c r="AU80" s="599"/>
      <c r="AV80" s="599"/>
      <c r="AW80" s="599"/>
      <c r="AX80" s="599"/>
      <c r="AY80" s="599"/>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304"/>
      <c r="CF80" s="304"/>
      <c r="CG80" s="304"/>
      <c r="CH80" s="304"/>
      <c r="CI80" s="304"/>
      <c r="CJ80" s="1966"/>
      <c r="CK80" s="1966"/>
      <c r="CL80" s="1966"/>
      <c r="CM80" s="1966"/>
      <c r="CN80" s="1966"/>
      <c r="CO80" s="1966"/>
      <c r="CP80" s="1966"/>
      <c r="CQ80" s="1966"/>
      <c r="CR80" s="1966"/>
      <c r="CS80" s="1966"/>
      <c r="CT80" s="1966"/>
      <c r="CU80" s="1966"/>
      <c r="CV80" s="1966"/>
      <c r="CW80" s="1966"/>
      <c r="CX80" s="1966"/>
      <c r="CY80" s="1966"/>
      <c r="CZ80" s="1966"/>
    </row>
    <row r="81" s="413" customFormat="true" ht="15" customHeight="true" x14ac:dyDescent="0.2">
      <c r="A81" s="1557"/>
      <c r="B81" s="1748"/>
      <c r="C81" s="1627"/>
      <c r="D81" s="1628"/>
      <c r="E81" s="1628"/>
      <c r="F81" s="1628"/>
      <c r="G81" s="1629"/>
      <c r="H81" s="1630"/>
      <c r="I81" s="1628"/>
      <c r="J81" s="1628"/>
      <c r="K81" s="1628"/>
      <c r="L81" s="1631"/>
      <c r="M81" s="1632"/>
      <c r="N81" s="1628"/>
      <c r="O81" s="1628"/>
      <c r="P81" s="1628"/>
      <c r="Q81" s="1629"/>
      <c r="R81" s="1630"/>
      <c r="S81" s="1628"/>
      <c r="T81" s="1628"/>
      <c r="U81" s="1628"/>
      <c r="V81" s="1628"/>
      <c r="W81" s="1628"/>
      <c r="X81" s="1628"/>
      <c r="Y81" s="1628"/>
      <c r="Z81" s="1628"/>
      <c r="AA81" s="1628"/>
      <c r="AB81" s="1628"/>
      <c r="AC81" s="1628"/>
      <c r="AD81" s="1628"/>
      <c r="AE81" s="1628"/>
      <c r="AF81" s="1628"/>
      <c r="AG81" s="1628"/>
      <c r="AH81" s="1628"/>
      <c r="AI81" s="2102"/>
      <c r="AJ81" s="599"/>
      <c r="AK81" s="599"/>
      <c r="AL81" s="599"/>
      <c r="AM81" s="599"/>
      <c r="AN81" s="599"/>
      <c r="AO81" s="599"/>
      <c r="AP81" s="599"/>
      <c r="AQ81" s="599"/>
      <c r="AR81" s="599"/>
      <c r="AS81" s="599"/>
      <c r="AT81" s="599"/>
      <c r="AU81" s="599"/>
      <c r="AV81" s="599"/>
      <c r="AW81" s="599"/>
      <c r="AX81" s="599"/>
      <c r="AY81" s="599"/>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304"/>
      <c r="CF81" s="304"/>
      <c r="CG81" s="304"/>
      <c r="CH81" s="304"/>
      <c r="CI81" s="304"/>
      <c r="CJ81" s="1966"/>
      <c r="CK81" s="1966"/>
      <c r="CL81" s="1966"/>
      <c r="CM81" s="1966"/>
      <c r="CN81" s="1966"/>
      <c r="CO81" s="1966"/>
      <c r="CP81" s="1966"/>
      <c r="CQ81" s="1966"/>
      <c r="CR81" s="1966"/>
      <c r="CS81" s="1966"/>
      <c r="CT81" s="1966"/>
      <c r="CU81" s="1966"/>
      <c r="CV81" s="1966"/>
      <c r="CW81" s="1966"/>
      <c r="CX81" s="1966"/>
      <c r="CY81" s="1966"/>
      <c r="CZ81" s="1966"/>
    </row>
    <row r="82" s="413" customFormat="true" ht="15" customHeight="true" x14ac:dyDescent="0.2">
      <c r="A82" s="1557"/>
      <c r="B82" s="1748"/>
      <c r="C82" s="1627"/>
      <c r="D82" s="1628"/>
      <c r="E82" s="1628"/>
      <c r="F82" s="1628"/>
      <c r="G82" s="1629"/>
      <c r="H82" s="1630"/>
      <c r="I82" s="1628"/>
      <c r="J82" s="1628"/>
      <c r="K82" s="1628"/>
      <c r="L82" s="1631"/>
      <c r="M82" s="1632"/>
      <c r="N82" s="1628"/>
      <c r="O82" s="1628"/>
      <c r="P82" s="1628"/>
      <c r="Q82" s="1629"/>
      <c r="R82" s="1630"/>
      <c r="S82" s="1628"/>
      <c r="T82" s="1628"/>
      <c r="U82" s="1628"/>
      <c r="V82" s="1628"/>
      <c r="W82" s="1628"/>
      <c r="X82" s="1628"/>
      <c r="Y82" s="1628"/>
      <c r="Z82" s="1628"/>
      <c r="AA82" s="1628"/>
      <c r="AB82" s="1628"/>
      <c r="AC82" s="1628"/>
      <c r="AD82" s="1628"/>
      <c r="AE82" s="1628"/>
      <c r="AF82" s="1628"/>
      <c r="AG82" s="1628"/>
      <c r="AH82" s="1628"/>
      <c r="AI82" s="2102"/>
      <c r="AJ82" s="599"/>
      <c r="AK82" s="599"/>
      <c r="AL82" s="599"/>
      <c r="AM82" s="599"/>
      <c r="AN82" s="599"/>
      <c r="AO82" s="599"/>
      <c r="AP82" s="599"/>
      <c r="AQ82" s="599"/>
      <c r="AR82" s="599"/>
      <c r="AS82" s="599"/>
      <c r="AT82" s="599"/>
      <c r="AU82" s="599"/>
      <c r="AV82" s="599"/>
      <c r="AW82" s="599"/>
      <c r="AX82" s="599"/>
      <c r="AY82" s="599"/>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304"/>
      <c r="CF82" s="304"/>
      <c r="CG82" s="304"/>
      <c r="CH82" s="304"/>
      <c r="CI82" s="304"/>
      <c r="CJ82" s="1966"/>
      <c r="CK82" s="1966"/>
      <c r="CL82" s="1966"/>
      <c r="CM82" s="1966"/>
      <c r="CN82" s="1966"/>
      <c r="CO82" s="1966"/>
      <c r="CP82" s="1966"/>
      <c r="CQ82" s="1966"/>
      <c r="CR82" s="1966"/>
      <c r="CS82" s="1966"/>
      <c r="CT82" s="1966"/>
      <c r="CU82" s="1966"/>
      <c r="CV82" s="1966"/>
      <c r="CW82" s="1966"/>
      <c r="CX82" s="1966"/>
      <c r="CY82" s="1966"/>
      <c r="CZ82" s="1966"/>
    </row>
    <row r="83" s="413" customFormat="true" ht="15" customHeight="true" x14ac:dyDescent="0.2">
      <c r="A83" s="1557"/>
      <c r="B83" s="1748"/>
      <c r="C83" s="1627"/>
      <c r="D83" s="1628"/>
      <c r="E83" s="1628"/>
      <c r="F83" s="1628"/>
      <c r="G83" s="1629"/>
      <c r="H83" s="1630"/>
      <c r="I83" s="1628"/>
      <c r="J83" s="1628"/>
      <c r="K83" s="1628"/>
      <c r="L83" s="1631"/>
      <c r="M83" s="1632"/>
      <c r="N83" s="1628"/>
      <c r="O83" s="1628"/>
      <c r="P83" s="1628"/>
      <c r="Q83" s="1629"/>
      <c r="R83" s="1630"/>
      <c r="S83" s="1628"/>
      <c r="T83" s="1628"/>
      <c r="U83" s="1628"/>
      <c r="V83" s="1628"/>
      <c r="W83" s="1628"/>
      <c r="X83" s="1628"/>
      <c r="Y83" s="1628"/>
      <c r="Z83" s="1628"/>
      <c r="AA83" s="1628"/>
      <c r="AB83" s="1628"/>
      <c r="AC83" s="1628"/>
      <c r="AD83" s="1628"/>
      <c r="AE83" s="1628"/>
      <c r="AF83" s="1628"/>
      <c r="AG83" s="1628"/>
      <c r="AH83" s="1628"/>
      <c r="AI83" s="2102"/>
      <c r="AJ83" s="599"/>
      <c r="AK83" s="599"/>
      <c r="AL83" s="599"/>
      <c r="AM83" s="599"/>
      <c r="AN83" s="599"/>
      <c r="AO83" s="599"/>
      <c r="AP83" s="599"/>
      <c r="AQ83" s="599"/>
      <c r="AR83" s="599"/>
      <c r="AS83" s="599"/>
      <c r="AT83" s="599"/>
      <c r="AU83" s="599"/>
      <c r="AV83" s="599"/>
      <c r="AW83" s="599"/>
      <c r="AX83" s="599"/>
      <c r="AY83" s="599"/>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304"/>
      <c r="CF83" s="304"/>
      <c r="CG83" s="304"/>
      <c r="CH83" s="304"/>
      <c r="CI83" s="304"/>
      <c r="CJ83" s="1966"/>
      <c r="CK83" s="1966"/>
      <c r="CL83" s="1966"/>
      <c r="CM83" s="1966"/>
      <c r="CN83" s="1966"/>
      <c r="CO83" s="1966"/>
      <c r="CP83" s="1966"/>
      <c r="CQ83" s="1966"/>
      <c r="CR83" s="1966"/>
      <c r="CS83" s="1966"/>
      <c r="CT83" s="1966"/>
      <c r="CU83" s="1966"/>
      <c r="CV83" s="1966"/>
      <c r="CW83" s="1966"/>
      <c r="CX83" s="1966"/>
      <c r="CY83" s="1966"/>
      <c r="CZ83" s="1966"/>
    </row>
    <row r="84" s="413" customFormat="true" ht="15" customHeight="true" x14ac:dyDescent="0.2">
      <c r="A84" s="1557"/>
      <c r="B84" s="1748"/>
      <c r="C84" s="1627"/>
      <c r="D84" s="1628"/>
      <c r="E84" s="1628"/>
      <c r="F84" s="1628"/>
      <c r="G84" s="1629"/>
      <c r="H84" s="1630"/>
      <c r="I84" s="1628"/>
      <c r="J84" s="1628"/>
      <c r="K84" s="1628"/>
      <c r="L84" s="1631"/>
      <c r="M84" s="1632"/>
      <c r="N84" s="1628"/>
      <c r="O84" s="1628"/>
      <c r="P84" s="1628"/>
      <c r="Q84" s="1629"/>
      <c r="R84" s="1630"/>
      <c r="S84" s="1628"/>
      <c r="T84" s="1628"/>
      <c r="U84" s="1628"/>
      <c r="V84" s="1628"/>
      <c r="W84" s="1628"/>
      <c r="X84" s="1628"/>
      <c r="Y84" s="1628"/>
      <c r="Z84" s="1628"/>
      <c r="AA84" s="1628"/>
      <c r="AB84" s="1628"/>
      <c r="AC84" s="1628"/>
      <c r="AD84" s="1628"/>
      <c r="AE84" s="1628"/>
      <c r="AF84" s="1628"/>
      <c r="AG84" s="1628"/>
      <c r="AH84" s="1628"/>
      <c r="AI84" s="2102"/>
      <c r="AJ84" s="599"/>
      <c r="AK84" s="599"/>
      <c r="AL84" s="599"/>
      <c r="AM84" s="599"/>
      <c r="AN84" s="599"/>
      <c r="AO84" s="599"/>
      <c r="AP84" s="599"/>
      <c r="AQ84" s="599"/>
      <c r="AR84" s="599"/>
      <c r="AS84" s="599"/>
      <c r="AT84" s="599"/>
      <c r="AU84" s="599"/>
      <c r="AV84" s="599"/>
      <c r="AW84" s="599"/>
      <c r="AX84" s="599"/>
      <c r="AY84" s="599"/>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304"/>
      <c r="CF84" s="304"/>
      <c r="CG84" s="304"/>
      <c r="CH84" s="304"/>
      <c r="CI84" s="304"/>
      <c r="CJ84" s="1966"/>
      <c r="CK84" s="1966"/>
      <c r="CL84" s="1966"/>
      <c r="CM84" s="1966"/>
      <c r="CN84" s="1966"/>
      <c r="CO84" s="1966"/>
      <c r="CP84" s="1966"/>
      <c r="CQ84" s="1966"/>
      <c r="CR84" s="1966"/>
      <c r="CS84" s="1966"/>
      <c r="CT84" s="1966"/>
      <c r="CU84" s="1966"/>
      <c r="CV84" s="1966"/>
      <c r="CW84" s="1966"/>
      <c r="CX84" s="1966"/>
      <c r="CY84" s="1966"/>
      <c r="CZ84" s="1966"/>
    </row>
    <row r="85" s="413" customFormat="true" ht="15" customHeight="true" x14ac:dyDescent="0.2">
      <c r="A85" s="1557"/>
      <c r="B85" s="1748"/>
      <c r="C85" s="1627"/>
      <c r="D85" s="1628"/>
      <c r="E85" s="1628"/>
      <c r="F85" s="1628"/>
      <c r="G85" s="1629"/>
      <c r="H85" s="1630"/>
      <c r="I85" s="1628"/>
      <c r="J85" s="1628"/>
      <c r="K85" s="1628"/>
      <c r="L85" s="1631"/>
      <c r="M85" s="1632"/>
      <c r="N85" s="1628"/>
      <c r="O85" s="1628"/>
      <c r="P85" s="1628"/>
      <c r="Q85" s="1629"/>
      <c r="R85" s="1630"/>
      <c r="S85" s="1628"/>
      <c r="T85" s="1628"/>
      <c r="U85" s="1628"/>
      <c r="V85" s="1628"/>
      <c r="W85" s="1628"/>
      <c r="X85" s="1628"/>
      <c r="Y85" s="1628"/>
      <c r="Z85" s="1628"/>
      <c r="AA85" s="1628"/>
      <c r="AB85" s="1628"/>
      <c r="AC85" s="1628"/>
      <c r="AD85" s="1628"/>
      <c r="AE85" s="1628"/>
      <c r="AF85" s="1628"/>
      <c r="AG85" s="1628"/>
      <c r="AH85" s="1628"/>
      <c r="AI85" s="2102"/>
      <c r="AJ85" s="599"/>
      <c r="AK85" s="599"/>
      <c r="AL85" s="599"/>
      <c r="AM85" s="599"/>
      <c r="AN85" s="599"/>
      <c r="AO85" s="599"/>
      <c r="AP85" s="599"/>
      <c r="AQ85" s="599"/>
      <c r="AR85" s="599"/>
      <c r="AS85" s="599"/>
      <c r="AT85" s="599"/>
      <c r="AU85" s="599"/>
      <c r="AV85" s="599"/>
      <c r="AW85" s="599"/>
      <c r="AX85" s="599"/>
      <c r="AY85" s="599"/>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304"/>
      <c r="CF85" s="304"/>
      <c r="CG85" s="304"/>
      <c r="CH85" s="304"/>
      <c r="CI85" s="304"/>
      <c r="CJ85" s="1966"/>
      <c r="CK85" s="1966"/>
      <c r="CL85" s="1966"/>
      <c r="CM85" s="1966"/>
      <c r="CN85" s="1966"/>
      <c r="CO85" s="1966"/>
      <c r="CP85" s="1966"/>
      <c r="CQ85" s="1966"/>
      <c r="CR85" s="1966"/>
      <c r="CS85" s="1966"/>
      <c r="CT85" s="1966"/>
      <c r="CU85" s="1966"/>
      <c r="CV85" s="1966"/>
      <c r="CW85" s="1966"/>
      <c r="CX85" s="1966"/>
      <c r="CY85" s="1966"/>
      <c r="CZ85" s="1966"/>
    </row>
    <row r="86" s="413" customFormat="true" ht="15" customHeight="true" x14ac:dyDescent="0.2">
      <c r="A86" s="1558"/>
      <c r="B86" s="1749"/>
      <c r="C86" s="1633"/>
      <c r="D86" s="1634"/>
      <c r="E86" s="1634"/>
      <c r="F86" s="1634"/>
      <c r="G86" s="1635"/>
      <c r="H86" s="1636"/>
      <c r="I86" s="1634"/>
      <c r="J86" s="1634"/>
      <c r="K86" s="1634"/>
      <c r="L86" s="1637"/>
      <c r="M86" s="1638"/>
      <c r="N86" s="1634"/>
      <c r="O86" s="1634"/>
      <c r="P86" s="1634"/>
      <c r="Q86" s="1635"/>
      <c r="R86" s="1636"/>
      <c r="S86" s="1634"/>
      <c r="T86" s="1634"/>
      <c r="U86" s="1634"/>
      <c r="V86" s="1634"/>
      <c r="W86" s="1634"/>
      <c r="X86" s="1634"/>
      <c r="Y86" s="1634"/>
      <c r="Z86" s="1634"/>
      <c r="AA86" s="1634"/>
      <c r="AB86" s="1634"/>
      <c r="AC86" s="1634"/>
      <c r="AD86" s="1634"/>
      <c r="AE86" s="1634"/>
      <c r="AF86" s="1634"/>
      <c r="AG86" s="1634"/>
      <c r="AH86" s="1634"/>
      <c r="AI86" s="2103"/>
      <c r="AJ86" s="599"/>
      <c r="AK86" s="599"/>
      <c r="AL86" s="599"/>
      <c r="AM86" s="599"/>
      <c r="AN86" s="599"/>
      <c r="AO86" s="599"/>
      <c r="AP86" s="599"/>
      <c r="AQ86" s="599"/>
      <c r="AR86" s="599"/>
      <c r="AS86" s="599"/>
      <c r="AT86" s="599"/>
      <c r="AU86" s="599"/>
      <c r="AV86" s="599"/>
      <c r="AW86" s="599"/>
      <c r="AX86" s="599"/>
      <c r="AY86" s="599"/>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304"/>
      <c r="CF86" s="304"/>
      <c r="CG86" s="304"/>
      <c r="CH86" s="304"/>
      <c r="CI86" s="304"/>
      <c r="CJ86" s="1966"/>
      <c r="CK86" s="1966"/>
      <c r="CL86" s="1966"/>
      <c r="CM86" s="1966"/>
      <c r="CN86" s="1966"/>
      <c r="CO86" s="1966"/>
      <c r="CP86" s="1966"/>
      <c r="CQ86" s="1966"/>
      <c r="CR86" s="1966"/>
      <c r="CS86" s="1966"/>
      <c r="CT86" s="1966"/>
      <c r="CU86" s="1966"/>
      <c r="CV86" s="1966"/>
      <c r="CW86" s="1966"/>
      <c r="CX86" s="1966"/>
      <c r="CY86" s="1966"/>
      <c r="CZ86" s="1966"/>
    </row>
    <row r="87" s="413" customFormat="true" ht="15" customHeight="true" x14ac:dyDescent="0.2">
      <c r="A87" s="1213"/>
      <c r="B87" s="1230"/>
      <c r="C87" s="1285"/>
      <c r="D87" s="1286"/>
      <c r="E87" s="1286"/>
      <c r="F87" s="1286"/>
      <c r="G87" s="1287"/>
      <c r="H87" s="1288"/>
      <c r="I87" s="1286"/>
      <c r="J87" s="1286"/>
      <c r="K87" s="1286"/>
      <c r="L87" s="1289"/>
      <c r="M87" s="1290"/>
      <c r="N87" s="1286"/>
      <c r="O87" s="1286"/>
      <c r="P87" s="1286"/>
      <c r="Q87" s="1287"/>
      <c r="R87" s="1288"/>
      <c r="S87" s="1286"/>
      <c r="T87" s="1286"/>
      <c r="U87" s="1286"/>
      <c r="V87" s="1286"/>
      <c r="W87" s="1286"/>
      <c r="X87" s="1286"/>
      <c r="Y87" s="1286"/>
      <c r="Z87" s="1286"/>
      <c r="AA87" s="1286"/>
      <c r="AB87" s="1639"/>
      <c r="AC87" s="858"/>
      <c r="AD87" s="858"/>
      <c r="AE87" s="858"/>
      <c r="AF87" s="858"/>
      <c r="AG87" s="858"/>
      <c r="AH87" s="858"/>
      <c r="AI87" s="904"/>
      <c r="AJ87" s="599"/>
      <c r="AK87" s="599"/>
      <c r="AL87" s="599"/>
      <c r="AM87" s="599"/>
      <c r="AN87" s="599"/>
      <c r="AO87" s="599"/>
      <c r="AP87" s="599"/>
      <c r="AQ87" s="599"/>
      <c r="AR87" s="599"/>
      <c r="AS87" s="599"/>
      <c r="AT87" s="599"/>
      <c r="AU87" s="599"/>
      <c r="AV87" s="599"/>
      <c r="AW87" s="599"/>
      <c r="AX87" s="599"/>
      <c r="AY87" s="599"/>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304"/>
      <c r="CF87" s="304"/>
      <c r="CG87" s="304"/>
      <c r="CH87" s="304"/>
      <c r="CI87" s="304"/>
      <c r="CJ87" s="1966"/>
      <c r="CK87" s="1966"/>
      <c r="CL87" s="1966"/>
      <c r="CM87" s="1966"/>
      <c r="CN87" s="1966"/>
      <c r="CO87" s="1966"/>
      <c r="CP87" s="1966"/>
      <c r="CQ87" s="1966"/>
      <c r="CR87" s="1966"/>
      <c r="CS87" s="1966"/>
      <c r="CT87" s="1966"/>
      <c r="CU87" s="1966"/>
      <c r="CV87" s="1966"/>
      <c r="CW87" s="1966"/>
      <c r="CX87" s="1966"/>
      <c r="CY87" s="1966"/>
      <c r="CZ87" s="1966"/>
    </row>
    <row r="88" s="413" customFormat="true" ht="15" customHeight="true" x14ac:dyDescent="0.2">
      <c r="A88" s="1213"/>
      <c r="B88" s="1230"/>
      <c r="C88" s="1285"/>
      <c r="D88" s="1286"/>
      <c r="E88" s="1286"/>
      <c r="F88" s="1286"/>
      <c r="G88" s="1287"/>
      <c r="H88" s="1288"/>
      <c r="I88" s="1286"/>
      <c r="J88" s="1286"/>
      <c r="K88" s="1286"/>
      <c r="L88" s="1289"/>
      <c r="M88" s="1290"/>
      <c r="N88" s="1286"/>
      <c r="O88" s="1286"/>
      <c r="P88" s="1286"/>
      <c r="Q88" s="1287"/>
      <c r="R88" s="1288"/>
      <c r="S88" s="1286"/>
      <c r="T88" s="1286"/>
      <c r="U88" s="1286"/>
      <c r="V88" s="1286"/>
      <c r="W88" s="1286"/>
      <c r="X88" s="1286"/>
      <c r="Y88" s="1286"/>
      <c r="Z88" s="1286"/>
      <c r="AA88" s="1286"/>
      <c r="AB88" s="1639"/>
      <c r="AC88" s="858"/>
      <c r="AD88" s="858"/>
      <c r="AE88" s="858"/>
      <c r="AF88" s="858"/>
      <c r="AG88" s="858"/>
      <c r="AH88" s="858"/>
      <c r="AI88" s="904"/>
      <c r="AJ88" s="599"/>
      <c r="AK88" s="599"/>
      <c r="AL88" s="599"/>
      <c r="AM88" s="599"/>
      <c r="AN88" s="599"/>
      <c r="AO88" s="599"/>
      <c r="AP88" s="599"/>
      <c r="AQ88" s="599"/>
      <c r="AR88" s="599"/>
      <c r="AS88" s="599"/>
      <c r="AT88" s="599"/>
      <c r="AU88" s="599"/>
      <c r="AV88" s="599"/>
      <c r="AW88" s="599"/>
      <c r="AX88" s="599"/>
      <c r="AY88" s="599"/>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304"/>
      <c r="CF88" s="304"/>
      <c r="CG88" s="304"/>
      <c r="CH88" s="304"/>
      <c r="CI88" s="304"/>
      <c r="CJ88" s="1966"/>
      <c r="CK88" s="1966"/>
      <c r="CL88" s="1966"/>
      <c r="CM88" s="1966"/>
      <c r="CN88" s="1966"/>
      <c r="CO88" s="1966"/>
      <c r="CP88" s="1966"/>
      <c r="CQ88" s="1966"/>
      <c r="CR88" s="1966"/>
      <c r="CS88" s="1966"/>
      <c r="CT88" s="1966"/>
      <c r="CU88" s="1966"/>
      <c r="CV88" s="1966"/>
      <c r="CW88" s="1966"/>
      <c r="CX88" s="1966"/>
      <c r="CY88" s="1966"/>
      <c r="CZ88" s="1966"/>
    </row>
    <row r="89" s="413" customFormat="true" ht="15" customHeight="true" x14ac:dyDescent="0.2">
      <c r="A89" s="1213"/>
      <c r="B89" s="1230"/>
      <c r="C89" s="1285"/>
      <c r="D89" s="1286"/>
      <c r="E89" s="1286"/>
      <c r="F89" s="1286"/>
      <c r="G89" s="1287"/>
      <c r="H89" s="1288"/>
      <c r="I89" s="1286"/>
      <c r="J89" s="1286"/>
      <c r="K89" s="1286"/>
      <c r="L89" s="1289"/>
      <c r="M89" s="1290"/>
      <c r="N89" s="1286"/>
      <c r="O89" s="1286"/>
      <c r="P89" s="1286"/>
      <c r="Q89" s="1287"/>
      <c r="R89" s="1288"/>
      <c r="S89" s="1286"/>
      <c r="T89" s="1286"/>
      <c r="U89" s="1286"/>
      <c r="V89" s="1286"/>
      <c r="W89" s="1286"/>
      <c r="X89" s="1286"/>
      <c r="Y89" s="1286"/>
      <c r="Z89" s="1286"/>
      <c r="AA89" s="1286"/>
      <c r="AB89" s="1639"/>
      <c r="AC89" s="858"/>
      <c r="AD89" s="858"/>
      <c r="AE89" s="858"/>
      <c r="AF89" s="858"/>
      <c r="AG89" s="858"/>
      <c r="AH89" s="858"/>
      <c r="AI89" s="904"/>
      <c r="AJ89" s="599"/>
      <c r="AK89" s="599"/>
      <c r="AL89" s="599"/>
      <c r="AM89" s="599"/>
      <c r="AN89" s="599"/>
      <c r="AO89" s="599"/>
      <c r="AP89" s="599"/>
      <c r="AQ89" s="599"/>
      <c r="AR89" s="599"/>
      <c r="AS89" s="599"/>
      <c r="AT89" s="599"/>
      <c r="AU89" s="599"/>
      <c r="AV89" s="599"/>
      <c r="AW89" s="599"/>
      <c r="AX89" s="599"/>
      <c r="AY89" s="599"/>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304"/>
      <c r="CF89" s="304"/>
      <c r="CG89" s="304"/>
      <c r="CH89" s="304"/>
      <c r="CI89" s="304"/>
      <c r="CJ89" s="1966"/>
      <c r="CK89" s="1966"/>
      <c r="CL89" s="1966"/>
      <c r="CM89" s="1966"/>
      <c r="CN89" s="1966"/>
      <c r="CO89" s="1966"/>
      <c r="CP89" s="1966"/>
      <c r="CQ89" s="1966"/>
      <c r="CR89" s="1966"/>
      <c r="CS89" s="1966"/>
      <c r="CT89" s="1966"/>
      <c r="CU89" s="1966"/>
      <c r="CV89" s="1966"/>
      <c r="CW89" s="1966"/>
      <c r="CX89" s="1966"/>
      <c r="CY89" s="1966"/>
      <c r="CZ89" s="1966"/>
    </row>
    <row r="90" s="413" customFormat="true" ht="15" customHeight="true" x14ac:dyDescent="0.2">
      <c r="A90" s="1214"/>
      <c r="B90" s="1231"/>
      <c r="C90" s="1291"/>
      <c r="D90" s="1292"/>
      <c r="E90" s="1292"/>
      <c r="F90" s="1292"/>
      <c r="G90" s="1293"/>
      <c r="H90" s="1294"/>
      <c r="I90" s="1292"/>
      <c r="J90" s="1292"/>
      <c r="K90" s="1292"/>
      <c r="L90" s="1295"/>
      <c r="M90" s="1296"/>
      <c r="N90" s="1292"/>
      <c r="O90" s="1292"/>
      <c r="P90" s="1292"/>
      <c r="Q90" s="1293"/>
      <c r="R90" s="1294"/>
      <c r="S90" s="1292"/>
      <c r="T90" s="1292"/>
      <c r="U90" s="1292"/>
      <c r="V90" s="1292"/>
      <c r="W90" s="1292"/>
      <c r="X90" s="1292"/>
      <c r="Y90" s="1292"/>
      <c r="Z90" s="1292"/>
      <c r="AA90" s="1292"/>
      <c r="AB90" s="1640"/>
      <c r="AC90" s="858"/>
      <c r="AD90" s="858"/>
      <c r="AE90" s="858"/>
      <c r="AF90" s="858"/>
      <c r="AG90" s="858"/>
      <c r="AH90" s="858"/>
      <c r="AI90" s="904"/>
      <c r="AJ90" s="599"/>
      <c r="AK90" s="599"/>
      <c r="AL90" s="599"/>
      <c r="AM90" s="599"/>
      <c r="AN90" s="599"/>
      <c r="AO90" s="599"/>
      <c r="AP90" s="599"/>
      <c r="AQ90" s="599"/>
      <c r="AR90" s="599"/>
      <c r="AS90" s="599"/>
      <c r="AT90" s="599"/>
      <c r="AU90" s="599"/>
      <c r="AV90" s="599"/>
      <c r="AW90" s="599"/>
      <c r="AX90" s="599"/>
      <c r="AY90" s="599"/>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304"/>
      <c r="CF90" s="304"/>
      <c r="CG90" s="304"/>
      <c r="CH90" s="304"/>
      <c r="CI90" s="304"/>
      <c r="CJ90" s="1966"/>
      <c r="CK90" s="1966"/>
      <c r="CL90" s="1966"/>
      <c r="CM90" s="1966"/>
      <c r="CN90" s="1966"/>
      <c r="CO90" s="1966"/>
      <c r="CP90" s="1966"/>
      <c r="CQ90" s="1966"/>
      <c r="CR90" s="1966"/>
      <c r="CS90" s="1966"/>
      <c r="CT90" s="1966"/>
      <c r="CU90" s="1966"/>
      <c r="CV90" s="1966"/>
      <c r="CW90" s="1966"/>
      <c r="CX90" s="1966"/>
      <c r="CY90" s="1966"/>
      <c r="CZ90" s="1966"/>
    </row>
    <row r="91" s="413" customFormat="true" ht="15" customHeight="true" x14ac:dyDescent="0.2">
      <c r="A91" s="710"/>
      <c r="B91" s="795"/>
      <c r="C91" s="902"/>
      <c r="D91" s="858"/>
      <c r="E91" s="858"/>
      <c r="F91" s="858"/>
      <c r="G91" s="859"/>
      <c r="H91" s="903"/>
      <c r="I91" s="858"/>
      <c r="J91" s="858"/>
      <c r="K91" s="858"/>
      <c r="L91" s="904"/>
      <c r="M91" s="902"/>
      <c r="N91" s="858"/>
      <c r="O91" s="858"/>
      <c r="P91" s="858"/>
      <c r="Q91" s="859"/>
      <c r="R91" s="903"/>
      <c r="S91" s="858"/>
      <c r="T91" s="858"/>
      <c r="U91" s="858"/>
      <c r="V91" s="858"/>
      <c r="W91" s="858"/>
      <c r="X91" s="858"/>
      <c r="Y91" s="858"/>
      <c r="Z91" s="858"/>
      <c r="AA91" s="858"/>
      <c r="AB91" s="858"/>
      <c r="AC91" s="858"/>
      <c r="AD91" s="858"/>
      <c r="AE91" s="858"/>
      <c r="AF91" s="858"/>
      <c r="AG91" s="858"/>
      <c r="AH91" s="858"/>
      <c r="AI91" s="904"/>
      <c r="AJ91" s="599"/>
      <c r="AK91" s="599"/>
      <c r="AL91" s="599"/>
      <c r="AM91" s="599"/>
      <c r="AN91" s="599"/>
      <c r="AO91" s="599"/>
      <c r="AP91" s="599"/>
      <c r="AQ91" s="599"/>
      <c r="AR91" s="599"/>
      <c r="AS91" s="599"/>
      <c r="AT91" s="599"/>
      <c r="AU91" s="599"/>
      <c r="AV91" s="599"/>
      <c r="AW91" s="599"/>
      <c r="AX91" s="599"/>
      <c r="AY91" s="599"/>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304"/>
      <c r="CF91" s="304"/>
      <c r="CG91" s="304"/>
      <c r="CH91" s="304"/>
      <c r="CI91" s="304"/>
      <c r="CJ91" s="1966"/>
      <c r="CK91" s="1966"/>
      <c r="CL91" s="1966"/>
      <c r="CM91" s="1966"/>
      <c r="CN91" s="1966"/>
      <c r="CO91" s="1966"/>
      <c r="CP91" s="1966"/>
      <c r="CQ91" s="1966"/>
      <c r="CR91" s="1966"/>
      <c r="CS91" s="1966"/>
      <c r="CT91" s="1966"/>
      <c r="CU91" s="1966"/>
      <c r="CV91" s="1966"/>
      <c r="CW91" s="1966"/>
      <c r="CX91" s="1966"/>
      <c r="CY91" s="1966"/>
      <c r="CZ91" s="1966"/>
    </row>
    <row r="92" s="413" customFormat="true" ht="15" customHeight="true" x14ac:dyDescent="0.2">
      <c r="A92" s="710"/>
      <c r="B92" s="795"/>
      <c r="C92" s="902"/>
      <c r="D92" s="858"/>
      <c r="E92" s="858"/>
      <c r="F92" s="858"/>
      <c r="G92" s="859"/>
      <c r="H92" s="903"/>
      <c r="I92" s="858"/>
      <c r="J92" s="858"/>
      <c r="K92" s="858"/>
      <c r="L92" s="904"/>
      <c r="M92" s="902"/>
      <c r="N92" s="858"/>
      <c r="O92" s="858"/>
      <c r="P92" s="858"/>
      <c r="Q92" s="859"/>
      <c r="R92" s="903"/>
      <c r="S92" s="858"/>
      <c r="T92" s="858"/>
      <c r="U92" s="858"/>
      <c r="V92" s="858"/>
      <c r="W92" s="858"/>
      <c r="X92" s="858"/>
      <c r="Y92" s="858"/>
      <c r="Z92" s="858"/>
      <c r="AA92" s="858"/>
      <c r="AB92" s="858"/>
      <c r="AC92" s="858"/>
      <c r="AD92" s="858"/>
      <c r="AE92" s="858"/>
      <c r="AF92" s="858"/>
      <c r="AG92" s="858"/>
      <c r="AH92" s="858"/>
      <c r="AI92" s="904"/>
      <c r="AJ92" s="599"/>
      <c r="AK92" s="599"/>
      <c r="AL92" s="599"/>
      <c r="AM92" s="599"/>
      <c r="AN92" s="599"/>
      <c r="AO92" s="599"/>
      <c r="AP92" s="599"/>
      <c r="AQ92" s="599"/>
      <c r="AR92" s="599"/>
      <c r="AS92" s="599"/>
      <c r="AT92" s="599"/>
      <c r="AU92" s="599"/>
      <c r="AV92" s="599"/>
      <c r="AW92" s="599"/>
      <c r="AX92" s="599"/>
      <c r="AY92" s="599"/>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304"/>
      <c r="CF92" s="304"/>
      <c r="CG92" s="304"/>
      <c r="CH92" s="304"/>
      <c r="CI92" s="304"/>
      <c r="CJ92" s="1966"/>
      <c r="CK92" s="1966"/>
      <c r="CL92" s="1966"/>
      <c r="CM92" s="1966"/>
      <c r="CN92" s="1966"/>
      <c r="CO92" s="1966"/>
      <c r="CP92" s="1966"/>
      <c r="CQ92" s="1966"/>
      <c r="CR92" s="1966"/>
      <c r="CS92" s="1966"/>
      <c r="CT92" s="1966"/>
      <c r="CU92" s="1966"/>
      <c r="CV92" s="1966"/>
      <c r="CW92" s="1966"/>
      <c r="CX92" s="1966"/>
      <c r="CY92" s="1966"/>
      <c r="CZ92" s="1966"/>
    </row>
    <row r="93" s="413" customFormat="true" ht="15" customHeight="true" x14ac:dyDescent="0.2">
      <c r="A93" s="775"/>
      <c r="B93" s="791"/>
      <c r="C93" s="712"/>
      <c r="D93" s="812"/>
      <c r="E93" s="812"/>
      <c r="F93" s="812"/>
      <c r="G93" s="813"/>
      <c r="H93" s="750"/>
      <c r="I93" s="812"/>
      <c r="J93" s="812"/>
      <c r="K93" s="812"/>
      <c r="L93" s="907"/>
      <c r="M93" s="712"/>
      <c r="N93" s="812"/>
      <c r="O93" s="812"/>
      <c r="P93" s="812"/>
      <c r="Q93" s="813"/>
      <c r="R93" s="750"/>
      <c r="S93" s="812"/>
      <c r="T93" s="812"/>
      <c r="U93" s="812"/>
      <c r="V93" s="812"/>
      <c r="W93" s="812"/>
      <c r="X93" s="812"/>
      <c r="Y93" s="812"/>
      <c r="Z93" s="812"/>
      <c r="AA93" s="812"/>
      <c r="AB93" s="812"/>
      <c r="AC93" s="858"/>
      <c r="AD93" s="858"/>
      <c r="AE93" s="858"/>
      <c r="AF93" s="858"/>
      <c r="AG93" s="858"/>
      <c r="AH93" s="858"/>
      <c r="AI93" s="904"/>
      <c r="AJ93" s="599"/>
      <c r="AK93" s="599"/>
      <c r="AL93" s="599"/>
      <c r="AM93" s="599"/>
      <c r="AN93" s="599"/>
      <c r="AO93" s="599"/>
      <c r="AP93" s="599"/>
      <c r="AQ93" s="599"/>
      <c r="AR93" s="599"/>
      <c r="AS93" s="599"/>
      <c r="AT93" s="599"/>
      <c r="AU93" s="599"/>
      <c r="AV93" s="599"/>
      <c r="AW93" s="599"/>
      <c r="AX93" s="599"/>
      <c r="AY93" s="599"/>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304"/>
      <c r="CF93" s="304"/>
      <c r="CG93" s="304"/>
      <c r="CH93" s="304"/>
      <c r="CI93" s="304"/>
      <c r="CJ93" s="1966"/>
      <c r="CK93" s="1966"/>
      <c r="CL93" s="1966"/>
      <c r="CM93" s="1966"/>
      <c r="CN93" s="1966"/>
      <c r="CO93" s="1966"/>
      <c r="CP93" s="1966"/>
      <c r="CQ93" s="1966"/>
      <c r="CR93" s="1966"/>
      <c r="CS93" s="1966"/>
      <c r="CT93" s="1966"/>
      <c r="CU93" s="1966"/>
      <c r="CV93" s="1966"/>
      <c r="CW93" s="1966"/>
      <c r="CX93" s="1966"/>
      <c r="CY93" s="1966"/>
      <c r="CZ93" s="1966"/>
    </row>
    <row r="94" s="413" customFormat="true" ht="15" customHeight="true" x14ac:dyDescent="0.2">
      <c r="A94" s="967"/>
      <c r="B94" s="791"/>
      <c r="C94" s="712"/>
      <c r="D94" s="713"/>
      <c r="E94" s="713"/>
      <c r="F94" s="713"/>
      <c r="G94" s="760"/>
      <c r="H94" s="750"/>
      <c r="I94" s="713"/>
      <c r="J94" s="713"/>
      <c r="K94" s="713"/>
      <c r="L94" s="728"/>
      <c r="M94" s="712"/>
      <c r="N94" s="713"/>
      <c r="O94" s="713"/>
      <c r="P94" s="713"/>
      <c r="Q94" s="760"/>
      <c r="R94" s="750"/>
      <c r="S94" s="713"/>
      <c r="T94" s="713"/>
      <c r="U94" s="713"/>
      <c r="V94" s="713"/>
      <c r="W94" s="713"/>
      <c r="X94" s="713"/>
      <c r="Y94" s="713"/>
      <c r="Z94" s="713"/>
      <c r="AA94" s="713"/>
      <c r="AB94" s="713"/>
      <c r="AC94" s="858"/>
      <c r="AD94" s="858"/>
      <c r="AE94" s="858"/>
      <c r="AF94" s="858"/>
      <c r="AG94" s="858"/>
      <c r="AH94" s="858"/>
      <c r="AI94" s="904"/>
      <c r="AJ94" s="599"/>
      <c r="AK94" s="599"/>
      <c r="AL94" s="599"/>
      <c r="AM94" s="599"/>
      <c r="AN94" s="599"/>
      <c r="AO94" s="599"/>
      <c r="AP94" s="599"/>
      <c r="AQ94" s="599"/>
      <c r="AR94" s="599"/>
      <c r="AS94" s="599"/>
      <c r="AT94" s="599"/>
      <c r="AU94" s="599"/>
      <c r="AV94" s="599"/>
      <c r="AW94" s="599"/>
      <c r="AX94" s="599"/>
      <c r="AY94" s="599"/>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304"/>
      <c r="CF94" s="304"/>
      <c r="CG94" s="304"/>
      <c r="CH94" s="304"/>
      <c r="CI94" s="304"/>
      <c r="CJ94" s="1966"/>
      <c r="CK94" s="1966"/>
      <c r="CL94" s="1966"/>
      <c r="CM94" s="1966"/>
      <c r="CN94" s="1966"/>
      <c r="CO94" s="1966"/>
      <c r="CP94" s="1966"/>
      <c r="CQ94" s="1966"/>
      <c r="CR94" s="1966"/>
      <c r="CS94" s="1966"/>
      <c r="CT94" s="1966"/>
      <c r="CU94" s="1966"/>
      <c r="CV94" s="1966"/>
      <c r="CW94" s="1966"/>
      <c r="CX94" s="1966"/>
      <c r="CY94" s="1966"/>
      <c r="CZ94" s="1966"/>
    </row>
    <row r="95" s="413" customFormat="true" ht="15" customHeight="true" x14ac:dyDescent="0.2">
      <c r="A95" s="775"/>
      <c r="B95" s="792"/>
      <c r="C95" s="860"/>
      <c r="D95" s="861"/>
      <c r="E95" s="861"/>
      <c r="F95" s="861"/>
      <c r="G95" s="862"/>
      <c r="H95" s="863"/>
      <c r="I95" s="861"/>
      <c r="J95" s="861"/>
      <c r="K95" s="861"/>
      <c r="L95" s="864"/>
      <c r="M95" s="860"/>
      <c r="N95" s="861"/>
      <c r="O95" s="861"/>
      <c r="P95" s="861"/>
      <c r="Q95" s="862"/>
      <c r="R95" s="863"/>
      <c r="S95" s="861"/>
      <c r="T95" s="861"/>
      <c r="U95" s="861"/>
      <c r="V95" s="861"/>
      <c r="W95" s="861"/>
      <c r="X95" s="861"/>
      <c r="Y95" s="861"/>
      <c r="Z95" s="861"/>
      <c r="AA95" s="861"/>
      <c r="AB95" s="861"/>
      <c r="AC95" s="858"/>
      <c r="AD95" s="858"/>
      <c r="AE95" s="858"/>
      <c r="AF95" s="858"/>
      <c r="AG95" s="858"/>
      <c r="AH95" s="858"/>
      <c r="AI95" s="904"/>
      <c r="AJ95" s="599"/>
      <c r="AK95" s="599"/>
      <c r="AL95" s="599"/>
      <c r="AM95" s="599"/>
      <c r="AN95" s="599"/>
      <c r="AO95" s="599"/>
      <c r="AP95" s="599"/>
      <c r="AQ95" s="599"/>
      <c r="AR95" s="599"/>
      <c r="AS95" s="599"/>
      <c r="AT95" s="599"/>
      <c r="AU95" s="599"/>
      <c r="AV95" s="599"/>
      <c r="AW95" s="599"/>
      <c r="AX95" s="599"/>
      <c r="AY95" s="599"/>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304"/>
      <c r="CF95" s="304"/>
      <c r="CG95" s="304"/>
      <c r="CH95" s="304"/>
      <c r="CI95" s="304"/>
      <c r="CJ95" s="1966"/>
      <c r="CK95" s="1966"/>
      <c r="CL95" s="1966"/>
      <c r="CM95" s="1966"/>
      <c r="CN95" s="1966"/>
      <c r="CO95" s="1966"/>
      <c r="CP95" s="1966"/>
      <c r="CQ95" s="1966"/>
      <c r="CR95" s="1966"/>
      <c r="CS95" s="1966"/>
      <c r="CT95" s="1966"/>
      <c r="CU95" s="1966"/>
      <c r="CV95" s="1966"/>
      <c r="CW95" s="1966"/>
      <c r="CX95" s="1966"/>
      <c r="CY95" s="1966"/>
      <c r="CZ95" s="1966"/>
    </row>
    <row r="96" s="131" customFormat="true" ht="15" customHeight="true" x14ac:dyDescent="0.2">
      <c r="A96" s="967"/>
      <c r="B96" s="792"/>
      <c r="C96" s="860"/>
      <c r="D96" s="861"/>
      <c r="E96" s="861"/>
      <c r="F96" s="861"/>
      <c r="G96" s="862"/>
      <c r="H96" s="863"/>
      <c r="I96" s="861"/>
      <c r="J96" s="861"/>
      <c r="K96" s="861"/>
      <c r="L96" s="864"/>
      <c r="M96" s="860"/>
      <c r="N96" s="861"/>
      <c r="O96" s="861"/>
      <c r="P96" s="861"/>
      <c r="Q96" s="862"/>
      <c r="R96" s="863"/>
      <c r="S96" s="861"/>
      <c r="T96" s="861"/>
      <c r="U96" s="861"/>
      <c r="V96" s="861"/>
      <c r="W96" s="861"/>
      <c r="X96" s="861"/>
      <c r="Y96" s="861"/>
      <c r="Z96" s="861"/>
      <c r="AA96" s="861"/>
      <c r="AB96" s="861"/>
      <c r="AC96" s="858"/>
      <c r="AD96" s="858"/>
      <c r="AE96" s="858"/>
      <c r="AF96" s="858"/>
      <c r="AG96" s="858"/>
      <c r="AH96" s="858"/>
      <c r="AI96" s="904"/>
      <c r="AJ96" s="599"/>
      <c r="AK96" s="599"/>
      <c r="AL96" s="599"/>
      <c r="AM96" s="599"/>
      <c r="AN96" s="599"/>
      <c r="AO96" s="599"/>
      <c r="AP96" s="599"/>
      <c r="AQ96" s="599"/>
      <c r="AR96" s="599"/>
      <c r="AS96" s="599"/>
      <c r="AT96" s="599"/>
      <c r="AU96" s="599"/>
      <c r="AV96" s="599"/>
      <c r="AW96" s="599"/>
      <c r="AX96" s="599"/>
      <c r="AY96" s="599"/>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304"/>
      <c r="CF96" s="304"/>
      <c r="CG96" s="304"/>
      <c r="CH96" s="304"/>
      <c r="CI96" s="304"/>
      <c r="CJ96" s="1966"/>
      <c r="CK96" s="1966"/>
      <c r="CL96" s="1966"/>
      <c r="CM96" s="1966"/>
      <c r="CN96" s="1966"/>
      <c r="CO96" s="1966"/>
      <c r="CP96" s="1966"/>
      <c r="CQ96" s="1966"/>
      <c r="CR96" s="1966"/>
      <c r="CS96" s="1966"/>
      <c r="CT96" s="1966"/>
      <c r="CU96" s="1966"/>
      <c r="CV96" s="1966"/>
      <c r="CW96" s="1966"/>
      <c r="CX96" s="1966"/>
      <c r="CY96" s="1966"/>
      <c r="CZ96" s="1966"/>
    </row>
    <row r="97" s="131" customFormat="true" ht="15" customHeight="true" x14ac:dyDescent="0.2">
      <c r="A97" s="775"/>
      <c r="B97" s="792"/>
      <c r="C97" s="860"/>
      <c r="D97" s="861"/>
      <c r="E97" s="861"/>
      <c r="F97" s="861"/>
      <c r="G97" s="862"/>
      <c r="H97" s="863"/>
      <c r="I97" s="861"/>
      <c r="J97" s="861"/>
      <c r="K97" s="861"/>
      <c r="L97" s="864"/>
      <c r="M97" s="860"/>
      <c r="N97" s="861"/>
      <c r="O97" s="861"/>
      <c r="P97" s="861"/>
      <c r="Q97" s="862"/>
      <c r="R97" s="863"/>
      <c r="S97" s="861"/>
      <c r="T97" s="861"/>
      <c r="U97" s="861"/>
      <c r="V97" s="861"/>
      <c r="W97" s="861"/>
      <c r="X97" s="861"/>
      <c r="Y97" s="861"/>
      <c r="Z97" s="861"/>
      <c r="AA97" s="861"/>
      <c r="AB97" s="861"/>
      <c r="AC97" s="858"/>
      <c r="AD97" s="858"/>
      <c r="AE97" s="858"/>
      <c r="AF97" s="858"/>
      <c r="AG97" s="858"/>
      <c r="AH97" s="858"/>
      <c r="AI97" s="904"/>
      <c r="AJ97" s="599"/>
      <c r="AK97" s="599"/>
      <c r="AL97" s="599"/>
      <c r="AM97" s="599"/>
      <c r="AN97" s="599"/>
      <c r="AO97" s="599"/>
      <c r="AP97" s="599"/>
      <c r="AQ97" s="599"/>
      <c r="AR97" s="599"/>
      <c r="AS97" s="599"/>
      <c r="AT97" s="599"/>
      <c r="AU97" s="599"/>
      <c r="AV97" s="599"/>
      <c r="AW97" s="599"/>
      <c r="AX97" s="599"/>
      <c r="AY97" s="599"/>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304"/>
      <c r="CF97" s="304"/>
      <c r="CG97" s="304"/>
      <c r="CH97" s="304"/>
      <c r="CI97" s="304"/>
      <c r="CJ97" s="1966"/>
      <c r="CK97" s="1966"/>
      <c r="CL97" s="1966"/>
      <c r="CM97" s="1966"/>
      <c r="CN97" s="1966"/>
      <c r="CO97" s="1966"/>
      <c r="CP97" s="1966"/>
      <c r="CQ97" s="1966"/>
      <c r="CR97" s="1966"/>
      <c r="CS97" s="1966"/>
      <c r="CT97" s="1966"/>
      <c r="CU97" s="1966"/>
      <c r="CV97" s="1966"/>
      <c r="CW97" s="1966"/>
      <c r="CX97" s="1966"/>
      <c r="CY97" s="1966"/>
      <c r="CZ97" s="1966"/>
    </row>
    <row r="98" s="131" customFormat="true" ht="15" customHeight="true" x14ac:dyDescent="0.2">
      <c r="A98" s="967"/>
      <c r="B98" s="792"/>
      <c r="C98" s="860"/>
      <c r="D98" s="861"/>
      <c r="E98" s="861"/>
      <c r="F98" s="861"/>
      <c r="G98" s="862"/>
      <c r="H98" s="863"/>
      <c r="I98" s="861"/>
      <c r="J98" s="861"/>
      <c r="K98" s="861"/>
      <c r="L98" s="864"/>
      <c r="M98" s="860"/>
      <c r="N98" s="861"/>
      <c r="O98" s="861"/>
      <c r="P98" s="861"/>
      <c r="Q98" s="862"/>
      <c r="R98" s="863"/>
      <c r="S98" s="861"/>
      <c r="T98" s="861"/>
      <c r="U98" s="861"/>
      <c r="V98" s="861"/>
      <c r="W98" s="861"/>
      <c r="X98" s="861"/>
      <c r="Y98" s="861"/>
      <c r="Z98" s="861"/>
      <c r="AA98" s="861"/>
      <c r="AB98" s="861"/>
      <c r="AC98" s="858"/>
      <c r="AD98" s="858"/>
      <c r="AE98" s="858"/>
      <c r="AF98" s="858"/>
      <c r="AG98" s="858"/>
      <c r="AH98" s="858"/>
      <c r="AI98" s="904"/>
      <c r="AJ98" s="599"/>
      <c r="AK98" s="599"/>
      <c r="AL98" s="599"/>
      <c r="AM98" s="599"/>
      <c r="AN98" s="599"/>
      <c r="AO98" s="599"/>
      <c r="AP98" s="599"/>
      <c r="AQ98" s="599"/>
      <c r="AR98" s="599"/>
      <c r="AS98" s="599"/>
      <c r="AT98" s="599"/>
      <c r="AU98" s="599"/>
      <c r="AV98" s="599"/>
      <c r="AW98" s="599"/>
      <c r="AX98" s="599"/>
      <c r="AY98" s="599"/>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304"/>
      <c r="CF98" s="304"/>
      <c r="CG98" s="304"/>
      <c r="CH98" s="304"/>
      <c r="CI98" s="304"/>
      <c r="CJ98" s="1966"/>
      <c r="CK98" s="1966"/>
      <c r="CL98" s="1966"/>
      <c r="CM98" s="1966"/>
      <c r="CN98" s="1966"/>
      <c r="CO98" s="1966"/>
      <c r="CP98" s="1966"/>
      <c r="CQ98" s="1966"/>
      <c r="CR98" s="1966"/>
      <c r="CS98" s="1966"/>
      <c r="CT98" s="1966"/>
      <c r="CU98" s="1966"/>
      <c r="CV98" s="1966"/>
      <c r="CW98" s="1966"/>
      <c r="CX98" s="1966"/>
      <c r="CY98" s="1966"/>
      <c r="CZ98" s="1966"/>
    </row>
    <row r="99" s="131" customFormat="true" ht="15" customHeight="true" x14ac:dyDescent="0.2">
      <c r="A99" s="967"/>
      <c r="B99" s="792"/>
      <c r="C99" s="860"/>
      <c r="D99" s="861"/>
      <c r="E99" s="861"/>
      <c r="F99" s="861"/>
      <c r="G99" s="862"/>
      <c r="H99" s="863"/>
      <c r="I99" s="861"/>
      <c r="J99" s="861"/>
      <c r="K99" s="861"/>
      <c r="L99" s="864"/>
      <c r="M99" s="860"/>
      <c r="N99" s="861"/>
      <c r="O99" s="861"/>
      <c r="P99" s="861"/>
      <c r="Q99" s="862"/>
      <c r="R99" s="863"/>
      <c r="S99" s="861"/>
      <c r="T99" s="861"/>
      <c r="U99" s="861"/>
      <c r="V99" s="861"/>
      <c r="W99" s="861"/>
      <c r="X99" s="861"/>
      <c r="Y99" s="861"/>
      <c r="Z99" s="861"/>
      <c r="AA99" s="861"/>
      <c r="AB99" s="861"/>
      <c r="AC99" s="858"/>
      <c r="AD99" s="858"/>
      <c r="AE99" s="858"/>
      <c r="AF99" s="858"/>
      <c r="AG99" s="858"/>
      <c r="AH99" s="858"/>
      <c r="AI99" s="904"/>
      <c r="AJ99" s="599"/>
      <c r="AK99" s="599"/>
      <c r="AL99" s="599"/>
      <c r="AM99" s="599"/>
      <c r="AN99" s="599"/>
      <c r="AO99" s="599"/>
      <c r="AP99" s="599"/>
      <c r="AQ99" s="599"/>
      <c r="AR99" s="599"/>
      <c r="AS99" s="599"/>
      <c r="AT99" s="599"/>
      <c r="AU99" s="599"/>
      <c r="AV99" s="599"/>
      <c r="AW99" s="599"/>
      <c r="AX99" s="599"/>
      <c r="AY99" s="599"/>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304"/>
      <c r="CF99" s="304"/>
      <c r="CG99" s="304"/>
      <c r="CH99" s="304"/>
      <c r="CI99" s="304"/>
      <c r="CJ99" s="1966"/>
      <c r="CK99" s="1966"/>
      <c r="CL99" s="1966"/>
      <c r="CM99" s="1966"/>
      <c r="CN99" s="1966"/>
      <c r="CO99" s="1966"/>
      <c r="CP99" s="1966"/>
      <c r="CQ99" s="1966"/>
      <c r="CR99" s="1966"/>
      <c r="CS99" s="1966"/>
      <c r="CT99" s="1966"/>
      <c r="CU99" s="1966"/>
      <c r="CV99" s="1966"/>
      <c r="CW99" s="1966"/>
      <c r="CX99" s="1966"/>
      <c r="CY99" s="1966"/>
      <c r="CZ99" s="1966"/>
    </row>
    <row r="100" s="131" customFormat="true" ht="15" customHeight="true" x14ac:dyDescent="0.2">
      <c r="A100" s="967"/>
      <c r="B100" s="792"/>
      <c r="C100" s="860"/>
      <c r="D100" s="861"/>
      <c r="E100" s="861"/>
      <c r="F100" s="861"/>
      <c r="G100" s="862"/>
      <c r="H100" s="863"/>
      <c r="I100" s="861"/>
      <c r="J100" s="861"/>
      <c r="K100" s="861"/>
      <c r="L100" s="864"/>
      <c r="M100" s="860"/>
      <c r="N100" s="861"/>
      <c r="O100" s="861"/>
      <c r="P100" s="861"/>
      <c r="Q100" s="862"/>
      <c r="R100" s="863"/>
      <c r="S100" s="861"/>
      <c r="T100" s="861"/>
      <c r="U100" s="861"/>
      <c r="V100" s="861"/>
      <c r="W100" s="861"/>
      <c r="X100" s="861"/>
      <c r="Y100" s="861"/>
      <c r="Z100" s="861"/>
      <c r="AA100" s="861"/>
      <c r="AB100" s="861"/>
      <c r="AC100" s="858"/>
      <c r="AD100" s="858"/>
      <c r="AE100" s="858"/>
      <c r="AF100" s="858"/>
      <c r="AG100" s="858"/>
      <c r="AH100" s="858"/>
      <c r="AI100" s="904"/>
      <c r="AJ100" s="599"/>
      <c r="AK100" s="599"/>
      <c r="AL100" s="599"/>
      <c r="AM100" s="599"/>
      <c r="AN100" s="599"/>
      <c r="AO100" s="599"/>
      <c r="AP100" s="599"/>
      <c r="AQ100" s="599"/>
      <c r="AR100" s="599"/>
      <c r="AS100" s="599"/>
      <c r="AT100" s="599"/>
      <c r="AU100" s="599"/>
      <c r="AV100" s="599"/>
      <c r="AW100" s="599"/>
      <c r="AX100" s="599"/>
      <c r="AY100" s="599"/>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304"/>
      <c r="CF100" s="304"/>
      <c r="CG100" s="304"/>
      <c r="CH100" s="304"/>
      <c r="CI100" s="304"/>
      <c r="CJ100" s="1966"/>
      <c r="CK100" s="1966"/>
      <c r="CL100" s="1966"/>
      <c r="CM100" s="1966"/>
      <c r="CN100" s="1966"/>
      <c r="CO100" s="1966"/>
      <c r="CP100" s="1966"/>
      <c r="CQ100" s="1966"/>
      <c r="CR100" s="1966"/>
      <c r="CS100" s="1966"/>
      <c r="CT100" s="1966"/>
      <c r="CU100" s="1966"/>
      <c r="CV100" s="1966"/>
      <c r="CW100" s="1966"/>
      <c r="CX100" s="1966"/>
      <c r="CY100" s="1966"/>
      <c r="CZ100" s="1966"/>
    </row>
    <row r="101" s="131" customFormat="true" ht="15" customHeight="true" x14ac:dyDescent="0.2">
      <c r="A101" s="775"/>
      <c r="B101" s="792"/>
      <c r="C101" s="860"/>
      <c r="D101" s="861"/>
      <c r="E101" s="861"/>
      <c r="F101" s="861"/>
      <c r="G101" s="862"/>
      <c r="H101" s="863"/>
      <c r="I101" s="861"/>
      <c r="J101" s="861"/>
      <c r="K101" s="861"/>
      <c r="L101" s="864"/>
      <c r="M101" s="860"/>
      <c r="N101" s="861"/>
      <c r="O101" s="861"/>
      <c r="P101" s="861"/>
      <c r="Q101" s="862"/>
      <c r="R101" s="863"/>
      <c r="S101" s="861"/>
      <c r="T101" s="861"/>
      <c r="U101" s="861"/>
      <c r="V101" s="861"/>
      <c r="W101" s="861"/>
      <c r="X101" s="861"/>
      <c r="Y101" s="861"/>
      <c r="Z101" s="861"/>
      <c r="AA101" s="861"/>
      <c r="AB101" s="861"/>
      <c r="AC101" s="858"/>
      <c r="AD101" s="858"/>
      <c r="AE101" s="858"/>
      <c r="AF101" s="858"/>
      <c r="AG101" s="858"/>
      <c r="AH101" s="858"/>
      <c r="AI101" s="904"/>
      <c r="AJ101" s="599"/>
      <c r="AK101" s="599"/>
      <c r="AL101" s="599"/>
      <c r="AM101" s="599"/>
      <c r="AN101" s="599"/>
      <c r="AO101" s="599"/>
      <c r="AP101" s="599"/>
      <c r="AQ101" s="599"/>
      <c r="AR101" s="599"/>
      <c r="AS101" s="599"/>
      <c r="AT101" s="599"/>
      <c r="AU101" s="599"/>
      <c r="AV101" s="599"/>
      <c r="AW101" s="599"/>
      <c r="AX101" s="599"/>
      <c r="AY101" s="599"/>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304"/>
      <c r="CF101" s="304"/>
      <c r="CG101" s="304"/>
      <c r="CH101" s="304"/>
      <c r="CI101" s="304"/>
      <c r="CJ101" s="1966"/>
      <c r="CK101" s="1966"/>
      <c r="CL101" s="1966"/>
      <c r="CM101" s="1966"/>
      <c r="CN101" s="1966"/>
      <c r="CO101" s="1966"/>
      <c r="CP101" s="1966"/>
      <c r="CQ101" s="1966"/>
      <c r="CR101" s="1966"/>
      <c r="CS101" s="1966"/>
      <c r="CT101" s="1966"/>
      <c r="CU101" s="1966"/>
      <c r="CV101" s="1966"/>
      <c r="CW101" s="1966"/>
      <c r="CX101" s="1966"/>
      <c r="CY101" s="1966"/>
      <c r="CZ101" s="1966"/>
    </row>
    <row r="102" s="131" customFormat="true" ht="15" customHeight="true" x14ac:dyDescent="0.2">
      <c r="A102" s="967"/>
      <c r="B102" s="792"/>
      <c r="C102" s="860"/>
      <c r="D102" s="861"/>
      <c r="E102" s="861"/>
      <c r="F102" s="861"/>
      <c r="G102" s="862"/>
      <c r="H102" s="863"/>
      <c r="I102" s="861"/>
      <c r="J102" s="861"/>
      <c r="K102" s="861"/>
      <c r="L102" s="864"/>
      <c r="M102" s="860"/>
      <c r="N102" s="861"/>
      <c r="O102" s="861"/>
      <c r="P102" s="861"/>
      <c r="Q102" s="862"/>
      <c r="R102" s="863"/>
      <c r="S102" s="861"/>
      <c r="T102" s="861"/>
      <c r="U102" s="861"/>
      <c r="V102" s="861"/>
      <c r="W102" s="861"/>
      <c r="X102" s="861"/>
      <c r="Y102" s="861"/>
      <c r="Z102" s="861"/>
      <c r="AA102" s="861"/>
      <c r="AB102" s="861"/>
      <c r="AC102" s="858"/>
      <c r="AD102" s="858"/>
      <c r="AE102" s="858"/>
      <c r="AF102" s="858"/>
      <c r="AG102" s="858"/>
      <c r="AH102" s="858"/>
      <c r="AI102" s="904"/>
      <c r="AJ102" s="599"/>
      <c r="AK102" s="599"/>
      <c r="AL102" s="599"/>
      <c r="AM102" s="599"/>
      <c r="AN102" s="599"/>
      <c r="AO102" s="599"/>
      <c r="AP102" s="599"/>
      <c r="AQ102" s="599"/>
      <c r="AR102" s="599"/>
      <c r="AS102" s="599"/>
      <c r="AT102" s="599"/>
      <c r="AU102" s="599"/>
      <c r="AV102" s="599"/>
      <c r="AW102" s="599"/>
      <c r="AX102" s="599"/>
      <c r="AY102" s="599"/>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304"/>
      <c r="CF102" s="304"/>
      <c r="CG102" s="304"/>
      <c r="CH102" s="304"/>
      <c r="CI102" s="304"/>
      <c r="CJ102" s="1966"/>
      <c r="CK102" s="1966"/>
      <c r="CL102" s="1966"/>
      <c r="CM102" s="1966"/>
      <c r="CN102" s="1966"/>
      <c r="CO102" s="1966"/>
      <c r="CP102" s="1966"/>
      <c r="CQ102" s="1966"/>
      <c r="CR102" s="1966"/>
      <c r="CS102" s="1966"/>
      <c r="CT102" s="1966"/>
      <c r="CU102" s="1966"/>
      <c r="CV102" s="1966"/>
      <c r="CW102" s="1966"/>
      <c r="CX102" s="1966"/>
      <c r="CY102" s="1966"/>
      <c r="CZ102" s="1966"/>
    </row>
    <row r="103" s="131" customFormat="true" ht="15" customHeight="true" x14ac:dyDescent="0.2">
      <c r="A103" s="967"/>
      <c r="B103" s="792"/>
      <c r="C103" s="860"/>
      <c r="D103" s="861"/>
      <c r="E103" s="861"/>
      <c r="F103" s="861"/>
      <c r="G103" s="862"/>
      <c r="H103" s="863"/>
      <c r="I103" s="861"/>
      <c r="J103" s="861"/>
      <c r="K103" s="861"/>
      <c r="L103" s="864"/>
      <c r="M103" s="860"/>
      <c r="N103" s="861"/>
      <c r="O103" s="861"/>
      <c r="P103" s="861"/>
      <c r="Q103" s="862"/>
      <c r="R103" s="863"/>
      <c r="S103" s="861"/>
      <c r="T103" s="861"/>
      <c r="U103" s="861"/>
      <c r="V103" s="861"/>
      <c r="W103" s="861"/>
      <c r="X103" s="861"/>
      <c r="Y103" s="861"/>
      <c r="Z103" s="861"/>
      <c r="AA103" s="861"/>
      <c r="AB103" s="861"/>
      <c r="AC103" s="858"/>
      <c r="AD103" s="858"/>
      <c r="AE103" s="858"/>
      <c r="AF103" s="858"/>
      <c r="AG103" s="858"/>
      <c r="AH103" s="858"/>
      <c r="AI103" s="904"/>
      <c r="AJ103" s="599"/>
      <c r="AK103" s="599"/>
      <c r="AL103" s="599"/>
      <c r="AM103" s="599"/>
      <c r="AN103" s="599"/>
      <c r="AO103" s="599"/>
      <c r="AP103" s="599"/>
      <c r="AQ103" s="599"/>
      <c r="AR103" s="599"/>
      <c r="AS103" s="599"/>
      <c r="AT103" s="599"/>
      <c r="AU103" s="599"/>
      <c r="AV103" s="599"/>
      <c r="AW103" s="599"/>
      <c r="AX103" s="599"/>
      <c r="AY103" s="599"/>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304"/>
      <c r="CF103" s="304"/>
      <c r="CG103" s="304"/>
      <c r="CH103" s="304"/>
      <c r="CI103" s="304"/>
      <c r="CJ103" s="1966"/>
      <c r="CK103" s="1966"/>
      <c r="CL103" s="1966"/>
      <c r="CM103" s="1966"/>
      <c r="CN103" s="1966"/>
      <c r="CO103" s="1966"/>
      <c r="CP103" s="1966"/>
      <c r="CQ103" s="1966"/>
      <c r="CR103" s="1966"/>
      <c r="CS103" s="1966"/>
      <c r="CT103" s="1966"/>
      <c r="CU103" s="1966"/>
      <c r="CV103" s="1966"/>
      <c r="CW103" s="1966"/>
      <c r="CX103" s="1966"/>
      <c r="CY103" s="1966"/>
      <c r="CZ103" s="1966"/>
    </row>
    <row r="104" s="131" customFormat="true" ht="15" customHeight="true" x14ac:dyDescent="0.2">
      <c r="A104" s="967"/>
      <c r="B104" s="792"/>
      <c r="C104" s="860"/>
      <c r="D104" s="861"/>
      <c r="E104" s="861"/>
      <c r="F104" s="861"/>
      <c r="G104" s="862"/>
      <c r="H104" s="863"/>
      <c r="I104" s="861"/>
      <c r="J104" s="861"/>
      <c r="K104" s="861"/>
      <c r="L104" s="864"/>
      <c r="M104" s="860"/>
      <c r="N104" s="861"/>
      <c r="O104" s="861"/>
      <c r="P104" s="861"/>
      <c r="Q104" s="862"/>
      <c r="R104" s="863"/>
      <c r="S104" s="861"/>
      <c r="T104" s="861"/>
      <c r="U104" s="861"/>
      <c r="V104" s="861"/>
      <c r="W104" s="861"/>
      <c r="X104" s="861"/>
      <c r="Y104" s="861"/>
      <c r="Z104" s="861"/>
      <c r="AA104" s="861"/>
      <c r="AB104" s="861"/>
      <c r="AC104" s="858"/>
      <c r="AD104" s="858"/>
      <c r="AE104" s="858"/>
      <c r="AF104" s="858"/>
      <c r="AG104" s="858"/>
      <c r="AH104" s="858"/>
      <c r="AI104" s="904"/>
      <c r="AJ104" s="599"/>
      <c r="AK104" s="599"/>
      <c r="AL104" s="599"/>
      <c r="AM104" s="599"/>
      <c r="AN104" s="599"/>
      <c r="AO104" s="599"/>
      <c r="AP104" s="599"/>
      <c r="AQ104" s="599"/>
      <c r="AR104" s="599"/>
      <c r="AS104" s="599"/>
      <c r="AT104" s="599"/>
      <c r="AU104" s="599"/>
      <c r="AV104" s="599"/>
      <c r="AW104" s="599"/>
      <c r="AX104" s="599"/>
      <c r="AY104" s="599"/>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304"/>
      <c r="CF104" s="304"/>
      <c r="CG104" s="304"/>
      <c r="CH104" s="304"/>
      <c r="CI104" s="304"/>
      <c r="CJ104" s="1966"/>
      <c r="CK104" s="1966"/>
      <c r="CL104" s="1966"/>
      <c r="CM104" s="1966"/>
      <c r="CN104" s="1966"/>
      <c r="CO104" s="1966"/>
      <c r="CP104" s="1966"/>
      <c r="CQ104" s="1966"/>
      <c r="CR104" s="1966"/>
      <c r="CS104" s="1966"/>
      <c r="CT104" s="1966"/>
      <c r="CU104" s="1966"/>
      <c r="CV104" s="1966"/>
      <c r="CW104" s="1966"/>
      <c r="CX104" s="1966"/>
      <c r="CY104" s="1966"/>
      <c r="CZ104" s="1966"/>
    </row>
    <row r="105" s="131" customFormat="true" ht="15" customHeight="true" x14ac:dyDescent="0.2">
      <c r="A105" s="789"/>
      <c r="B105" s="793"/>
      <c r="C105" s="865"/>
      <c r="D105" s="866"/>
      <c r="E105" s="866"/>
      <c r="F105" s="866"/>
      <c r="G105" s="867"/>
      <c r="H105" s="868"/>
      <c r="I105" s="866"/>
      <c r="J105" s="866"/>
      <c r="K105" s="866"/>
      <c r="L105" s="869"/>
      <c r="M105" s="865"/>
      <c r="N105" s="866"/>
      <c r="O105" s="866"/>
      <c r="P105" s="866"/>
      <c r="Q105" s="867"/>
      <c r="R105" s="868"/>
      <c r="S105" s="866"/>
      <c r="T105" s="866"/>
      <c r="U105" s="866"/>
      <c r="V105" s="866"/>
      <c r="W105" s="866"/>
      <c r="X105" s="866"/>
      <c r="Y105" s="866"/>
      <c r="Z105" s="866"/>
      <c r="AA105" s="866"/>
      <c r="AB105" s="866"/>
      <c r="AC105" s="870"/>
      <c r="AD105" s="870"/>
      <c r="AE105" s="870"/>
      <c r="AF105" s="870"/>
      <c r="AG105" s="870"/>
      <c r="AH105" s="870"/>
      <c r="AI105" s="1365"/>
      <c r="AJ105" s="599"/>
      <c r="AK105" s="599"/>
      <c r="AL105" s="599"/>
      <c r="AM105" s="599"/>
      <c r="AN105" s="599"/>
      <c r="AO105" s="599"/>
      <c r="AP105" s="599"/>
      <c r="AQ105" s="599"/>
      <c r="AR105" s="599"/>
      <c r="AS105" s="599"/>
      <c r="AT105" s="599"/>
      <c r="AU105" s="599"/>
      <c r="AV105" s="599"/>
      <c r="AW105" s="599"/>
      <c r="AX105" s="599"/>
      <c r="AY105" s="599"/>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333"/>
      <c r="CF105" s="333"/>
      <c r="CG105" s="333"/>
      <c r="CH105" s="333"/>
      <c r="CI105" s="333"/>
      <c r="CJ105" s="1966"/>
      <c r="CK105" s="1966"/>
      <c r="CL105" s="1966"/>
      <c r="CM105" s="1966"/>
      <c r="CN105" s="1966"/>
      <c r="CO105" s="1966"/>
      <c r="CP105" s="1966"/>
      <c r="CQ105" s="1966"/>
      <c r="CR105" s="1966"/>
      <c r="CS105" s="1966"/>
      <c r="CT105" s="1966"/>
      <c r="CU105" s="1966"/>
      <c r="CV105" s="1966"/>
      <c r="CW105" s="1966"/>
      <c r="CX105" s="1966"/>
      <c r="CY105" s="1966"/>
      <c r="CZ105" s="1966"/>
    </row>
    <row r="106" s="131" customFormat="true" ht="250.15" customHeight="true" x14ac:dyDescent="0.2">
      <c r="A106" s="388"/>
      <c r="B106" s="646"/>
      <c r="C106" s="647"/>
      <c r="D106" s="647"/>
      <c r="E106" s="647"/>
      <c r="F106" s="647"/>
      <c r="G106" s="647"/>
      <c r="H106" s="647"/>
      <c r="I106" s="647"/>
      <c r="J106" s="647"/>
      <c r="K106" s="647"/>
      <c r="L106" s="647"/>
      <c r="M106" s="647"/>
      <c r="N106" s="647"/>
      <c r="O106" s="647"/>
      <c r="P106" s="647"/>
      <c r="Q106" s="647"/>
      <c r="R106" s="647"/>
      <c r="S106" s="647"/>
      <c r="T106" s="647"/>
      <c r="U106" s="647"/>
      <c r="V106" s="647"/>
      <c r="W106" s="647"/>
      <c r="X106" s="647"/>
      <c r="Y106" s="647"/>
      <c r="Z106" s="647"/>
      <c r="AA106" s="647"/>
      <c r="AB106" s="647"/>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99"/>
      <c r="CF106" s="299"/>
      <c r="CG106" s="299"/>
      <c r="CH106" s="299"/>
      <c r="CI106" s="299"/>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8"/>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241" t="str">
        <f>A1026</f>
        <v>Somalia</v>
      </c>
      <c r="B108" s="2242"/>
      <c r="C108" s="113"/>
      <c r="D108" s="113"/>
      <c r="E108" s="113"/>
      <c r="F108" s="113"/>
      <c r="G108" s="113"/>
      <c r="H108" s="113"/>
      <c r="I108" s="113"/>
      <c r="J108" s="113"/>
      <c r="K108" s="113"/>
      <c r="L108" s="113"/>
      <c r="M108" s="113"/>
      <c r="N108" s="113"/>
      <c r="O108" s="113"/>
      <c r="P108" s="113"/>
      <c r="Q108" s="113"/>
      <c r="R108" s="113"/>
      <c r="S108" s="113"/>
      <c r="T108" s="113"/>
      <c r="U108" s="113"/>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2017</v>
      </c>
      <c r="B109" s="139"/>
      <c r="C109" s="113"/>
      <c r="D109" s="113"/>
      <c r="E109" s="113"/>
      <c r="F109" s="113"/>
      <c r="G109" s="113"/>
      <c r="H109" s="113"/>
      <c r="I109" s="113"/>
      <c r="J109" s="113"/>
      <c r="K109" s="113"/>
      <c r="L109" s="113"/>
      <c r="M109" s="113"/>
      <c r="N109" s="113"/>
      <c r="O109" s="113"/>
      <c r="P109" s="113"/>
      <c r="Q109" s="113"/>
      <c r="R109" s="113"/>
      <c r="S109" s="113"/>
      <c r="T109" s="113"/>
      <c r="U109" s="113"/>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97</v>
      </c>
      <c r="B112" s="222"/>
      <c r="C112" s="113"/>
      <c r="D112" s="113"/>
      <c r="E112" s="113"/>
      <c r="F112" s="113"/>
      <c r="G112" s="113"/>
      <c r="H112" s="113"/>
      <c r="I112" s="113"/>
      <c r="J112" s="113"/>
      <c r="K112" s="113"/>
      <c r="L112" s="113"/>
      <c r="M112" s="113"/>
      <c r="N112" s="113"/>
      <c r="O112" s="113"/>
      <c r="P112" s="113"/>
      <c r="Q112" s="113"/>
      <c r="R112" s="113"/>
      <c r="S112" s="113"/>
      <c r="T112" s="113"/>
      <c r="U112" s="113"/>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SHFS17</v>
      </c>
      <c r="C115" s="113"/>
      <c r="D115" s="113"/>
      <c r="E115" s="113"/>
      <c r="F115" s="113"/>
      <c r="G115" s="113"/>
      <c r="H115" s="113"/>
      <c r="I115" s="113"/>
      <c r="J115" s="113"/>
      <c r="K115" s="113"/>
      <c r="L115" s="113"/>
      <c r="M115" s="113"/>
      <c r="N115" s="113"/>
      <c r="O115" s="113"/>
      <c r="P115" s="113"/>
      <c r="Q115" s="113"/>
      <c r="R115" s="113"/>
      <c r="S115" s="113"/>
      <c r="T115" s="113"/>
      <c r="U115" s="113"/>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8" t="str">
        <f>B1030</f>
        <v/>
      </c>
      <c r="B116" s="639"/>
      <c r="C116" s="113"/>
      <c r="D116" s="113"/>
      <c r="E116" s="113"/>
      <c r="F116" s="113"/>
      <c r="G116" s="113"/>
      <c r="H116" s="113"/>
      <c r="I116" s="113"/>
      <c r="J116" s="113"/>
      <c r="K116" s="113"/>
      <c r="L116" s="113"/>
      <c r="M116" s="113"/>
      <c r="N116" s="113"/>
      <c r="O116" s="113"/>
      <c r="P116" s="113"/>
      <c r="Q116" s="113"/>
      <c r="R116" s="113"/>
      <c r="S116" s="113"/>
      <c r="T116" s="113"/>
      <c r="U116" s="113"/>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8" t="str">
        <f>B1029</f>
        <v/>
      </c>
      <c r="B117" s="640"/>
      <c r="C117" s="113"/>
      <c r="D117" s="113"/>
      <c r="E117" s="113"/>
      <c r="F117" s="113"/>
      <c r="G117" s="113"/>
      <c r="H117" s="113"/>
      <c r="I117" s="113"/>
      <c r="J117" s="113"/>
      <c r="K117" s="113"/>
      <c r="L117" s="113"/>
      <c r="M117" s="113"/>
      <c r="N117" s="113"/>
      <c r="O117" s="113"/>
      <c r="P117" s="113"/>
      <c r="Q117" s="113"/>
      <c r="R117" s="113"/>
      <c r="S117" s="113"/>
      <c r="T117" s="113"/>
      <c r="U117" s="113"/>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41"/>
      <c r="B118" s="639"/>
      <c r="C118" s="113"/>
      <c r="D118" s="113"/>
      <c r="E118" s="113"/>
      <c r="F118" s="113"/>
      <c r="G118" s="113"/>
      <c r="H118" s="113"/>
      <c r="I118" s="113"/>
      <c r="J118" s="113"/>
      <c r="K118" s="113"/>
      <c r="L118" s="113"/>
      <c r="M118" s="113"/>
      <c r="N118" s="113"/>
      <c r="O118" s="113"/>
      <c r="P118" s="113"/>
      <c r="Q118" s="113"/>
      <c r="R118" s="113"/>
      <c r="S118" s="113"/>
      <c r="T118" s="113"/>
      <c r="U118" s="113"/>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42"/>
      <c r="B119" s="643"/>
      <c r="C119" s="113"/>
      <c r="D119" s="113"/>
      <c r="E119" s="113"/>
      <c r="F119" s="113"/>
      <c r="G119" s="113"/>
      <c r="H119" s="113"/>
      <c r="I119" s="113"/>
      <c r="J119" s="113"/>
      <c r="K119" s="113"/>
      <c r="L119" s="113"/>
      <c r="M119" s="113"/>
      <c r="N119" s="113"/>
      <c r="O119" s="113"/>
      <c r="P119" s="113"/>
      <c r="Q119" s="113"/>
      <c r="R119" s="113"/>
      <c r="S119" s="113"/>
      <c r="T119" s="113"/>
      <c r="U119" s="113"/>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13" customFormat="true" ht="15" customHeight="true" x14ac:dyDescent="0.2">
      <c r="A120" s="116" t="s">
        <v>98</v>
      </c>
      <c r="B120" s="207"/>
      <c r="C120" s="2280" t="s">
        <v>114</v>
      </c>
      <c r="D120" s="2281"/>
      <c r="E120" s="2281"/>
      <c r="F120" s="2281"/>
      <c r="G120" s="2282"/>
      <c r="H120" s="2495" t="s">
        <v>39</v>
      </c>
      <c r="I120" s="2496"/>
      <c r="J120" s="2496"/>
      <c r="K120" s="2496"/>
      <c r="L120" s="2497"/>
      <c r="M120" s="2489" t="s">
        <v>38</v>
      </c>
      <c r="N120" s="2490"/>
      <c r="O120" s="2490"/>
      <c r="P120" s="2490"/>
      <c r="Q120" s="2491"/>
      <c r="R120" s="2079" t="s">
        <v>137</v>
      </c>
      <c r="S120" s="2088"/>
      <c r="T120" s="2088"/>
      <c r="U120" s="2088"/>
      <c r="V120" s="2088"/>
      <c r="W120" s="2088"/>
      <c r="X120" s="2088"/>
      <c r="Y120" s="2088"/>
      <c r="Z120" s="2088"/>
      <c r="AA120" s="2088"/>
      <c r="AB120" s="2088"/>
      <c r="AC120" s="2088"/>
      <c r="AD120" s="2088"/>
      <c r="AE120" s="2088"/>
      <c r="AF120" s="2088"/>
      <c r="AG120" s="2088"/>
      <c r="AH120" s="2088"/>
      <c r="AI120" s="2089"/>
      <c r="AJ120" s="599"/>
      <c r="AK120" s="599"/>
      <c r="AL120" s="599"/>
      <c r="AM120" s="599"/>
      <c r="AN120" s="599"/>
      <c r="AO120" s="599"/>
      <c r="AP120" s="599"/>
      <c r="AQ120" s="599"/>
      <c r="AR120" s="599"/>
      <c r="AS120" s="599"/>
      <c r="AT120" s="599"/>
      <c r="AU120" s="599"/>
      <c r="AV120" s="599"/>
      <c r="AW120" s="599"/>
      <c r="AX120" s="599"/>
      <c r="AY120" s="599"/>
      <c r="AZ120" s="216"/>
      <c r="BA120" s="217" t="s">
        <v>128</v>
      </c>
      <c r="BB120" s="116" t="s">
        <v>98</v>
      </c>
      <c r="BC120" s="2335" t="s">
        <v>114</v>
      </c>
      <c r="BD120" s="2336"/>
      <c r="BE120" s="2336"/>
      <c r="BF120" s="2336"/>
      <c r="BG120" s="2337"/>
      <c r="BH120" s="2338" t="s">
        <v>39</v>
      </c>
      <c r="BI120" s="2336"/>
      <c r="BJ120" s="2336"/>
      <c r="BK120" s="2336"/>
      <c r="BL120" s="2337"/>
      <c r="BM120" s="2338" t="s">
        <v>38</v>
      </c>
      <c r="BN120" s="2336"/>
      <c r="BO120" s="2336"/>
      <c r="BP120" s="2336"/>
      <c r="BQ120" s="2339"/>
      <c r="BR120" s="1827" t="s">
        <v>137</v>
      </c>
      <c r="BS120" s="1828"/>
      <c r="BT120" s="1828"/>
      <c r="BU120" s="1828"/>
      <c r="BV120" s="1828"/>
      <c r="BW120" s="1828"/>
      <c r="BX120" s="1828"/>
      <c r="BY120" s="1829"/>
      <c r="BZ120" s="313"/>
      <c r="CA120" s="313"/>
      <c r="CB120" s="313"/>
      <c r="CC120" s="313"/>
      <c r="CD120" s="313"/>
      <c r="CE120" s="313"/>
      <c r="CF120" s="313"/>
      <c r="CG120" s="313"/>
      <c r="CH120" s="313"/>
      <c r="CI120" s="313"/>
      <c r="CJ120" s="215"/>
      <c r="CK120" s="215"/>
      <c r="CL120" s="215"/>
      <c r="CM120" s="215"/>
      <c r="CN120" s="215"/>
      <c r="CO120" s="215"/>
      <c r="CP120" s="215"/>
      <c r="CQ120" s="215"/>
      <c r="CR120" s="215"/>
      <c r="CS120" s="215"/>
      <c r="CT120" s="215"/>
      <c r="CU120" s="215"/>
      <c r="CV120" s="215"/>
      <c r="CW120" s="215"/>
      <c r="CX120" s="215"/>
      <c r="CY120" s="215"/>
      <c r="CZ120" s="215"/>
    </row>
    <row r="121" s="413" customFormat="true" ht="36" x14ac:dyDescent="0.2">
      <c r="A121" s="187" t="s">
        <v>87</v>
      </c>
      <c r="B121" s="245"/>
      <c r="C121" s="279" t="s">
        <v>0</v>
      </c>
      <c r="D121" s="280" t="s">
        <v>1</v>
      </c>
      <c r="E121" s="280" t="s">
        <v>2</v>
      </c>
      <c r="F121" s="280" t="s">
        <v>3</v>
      </c>
      <c r="G121" s="281" t="s">
        <v>4</v>
      </c>
      <c r="H121" s="1536" t="s">
        <v>341</v>
      </c>
      <c r="I121" s="1491" t="s">
        <v>342</v>
      </c>
      <c r="J121" s="1491" t="s">
        <v>343</v>
      </c>
      <c r="K121" s="1491" t="s">
        <v>344</v>
      </c>
      <c r="L121" s="1492" t="s">
        <v>345</v>
      </c>
      <c r="M121" s="1524" t="s">
        <v>341</v>
      </c>
      <c r="N121" s="1491" t="s">
        <v>342</v>
      </c>
      <c r="O121" s="1491" t="s">
        <v>343</v>
      </c>
      <c r="P121" s="1491" t="s">
        <v>344</v>
      </c>
      <c r="Q121" s="1550" t="s">
        <v>345</v>
      </c>
      <c r="R121" s="1536" t="s">
        <v>346</v>
      </c>
      <c r="S121" s="1491" t="s">
        <v>347</v>
      </c>
      <c r="T121" s="1491" t="s">
        <v>348</v>
      </c>
      <c r="U121" s="1491" t="s">
        <v>349</v>
      </c>
      <c r="V121" s="1491" t="s">
        <v>350</v>
      </c>
      <c r="W121" s="1491" t="s">
        <v>351</v>
      </c>
      <c r="X121" s="1491" t="s">
        <v>352</v>
      </c>
      <c r="Y121" s="1491" t="s">
        <v>353</v>
      </c>
      <c r="Z121" s="1491" t="s">
        <v>354</v>
      </c>
      <c r="AA121" s="1491" t="s">
        <v>355</v>
      </c>
      <c r="AB121" s="1491" t="s">
        <v>356</v>
      </c>
      <c r="AC121" s="1491" t="s">
        <v>357</v>
      </c>
      <c r="AD121" s="1491" t="s">
        <v>358</v>
      </c>
      <c r="AE121" s="1491" t="s">
        <v>359</v>
      </c>
      <c r="AF121" s="1491" t="s">
        <v>360</v>
      </c>
      <c r="AG121" s="1491" t="s">
        <v>361</v>
      </c>
      <c r="AH121" s="1491" t="s">
        <v>362</v>
      </c>
      <c r="AI121" s="1493" t="s">
        <v>363</v>
      </c>
      <c r="AJ121" s="599"/>
      <c r="AK121" s="599"/>
      <c r="AL121" s="599"/>
      <c r="AM121" s="599"/>
      <c r="AN121" s="599"/>
      <c r="AO121" s="599"/>
      <c r="AP121" s="599"/>
      <c r="AQ121" s="599"/>
      <c r="AR121" s="599"/>
      <c r="AS121" s="599"/>
      <c r="AT121" s="599"/>
      <c r="AU121" s="599"/>
      <c r="AV121" s="599"/>
      <c r="AW121" s="599"/>
      <c r="AX121" s="599"/>
      <c r="AY121" s="599"/>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346</v>
      </c>
      <c r="BS121" s="172" t="s">
        <v>347</v>
      </c>
      <c r="BT121" s="172" t="s">
        <v>348</v>
      </c>
      <c r="BU121" s="172" t="s">
        <v>349</v>
      </c>
      <c r="BV121" s="172" t="s">
        <v>350</v>
      </c>
      <c r="BW121" s="172" t="s">
        <v>351</v>
      </c>
      <c r="BX121" s="172" t="s">
        <v>352</v>
      </c>
      <c r="BY121" s="173" t="s">
        <v>353</v>
      </c>
      <c r="BZ121" s="173" t="s">
        <v>354</v>
      </c>
      <c r="CA121" s="173" t="s">
        <v>355</v>
      </c>
      <c r="CB121" s="173" t="s">
        <v>356</v>
      </c>
      <c r="CC121" s="173" t="s">
        <v>357</v>
      </c>
      <c r="CD121" s="173" t="s">
        <v>358</v>
      </c>
      <c r="CE121" s="173" t="s">
        <v>359</v>
      </c>
      <c r="CF121" s="173" t="s">
        <v>360</v>
      </c>
      <c r="CG121" s="173" t="s">
        <v>361</v>
      </c>
      <c r="CH121" s="173" t="s">
        <v>362</v>
      </c>
      <c r="CI121" s="173" t="s">
        <v>363</v>
      </c>
      <c r="CJ121" s="1970"/>
      <c r="CK121" s="1970"/>
      <c r="CL121" s="1970"/>
      <c r="CM121" s="1970"/>
      <c r="CN121" s="1970"/>
      <c r="CO121" s="1970"/>
      <c r="CP121" s="1970"/>
      <c r="CQ121" s="1970"/>
      <c r="CR121" s="1970"/>
      <c r="CS121" s="1970"/>
      <c r="CT121" s="1970"/>
      <c r="CU121" s="1970"/>
      <c r="CV121" s="1970"/>
      <c r="CW121" s="1970"/>
      <c r="CX121" s="1970"/>
      <c r="CY121" s="1970"/>
      <c r="CZ121" s="1970"/>
    </row>
    <row r="122" s="413" customFormat="true" ht="15" customHeight="true" x14ac:dyDescent="0.2">
      <c r="A122" s="2492" t="s">
        <v>18</v>
      </c>
      <c r="B122" s="1750" t="s">
        <v>364</v>
      </c>
      <c r="C122" s="1641">
        <v>13.028178981878725</v>
      </c>
      <c r="D122" s="1642">
        <v>29.704222733839678</v>
      </c>
      <c r="E122" s="1642">
        <v>68.518274867406177</v>
      </c>
      <c r="F122" s="1642">
        <v>94.810233812028159</v>
      </c>
      <c r="G122" s="1643">
        <v>97.105662775300672</v>
      </c>
      <c r="H122" s="1644">
        <v>80.128379391627305</v>
      </c>
      <c r="I122" s="1642">
        <v>85.087373645098467</v>
      </c>
      <c r="J122" s="1642">
        <v>96.268210426347366</v>
      </c>
      <c r="K122" s="1642">
        <v>96.996603601748163</v>
      </c>
      <c r="L122" s="1645">
        <v>96.905026385796987</v>
      </c>
      <c r="M122" s="1646">
        <v>6.0352752859379137</v>
      </c>
      <c r="N122" s="1642">
        <v>3.8621693466423843</v>
      </c>
      <c r="O122" s="1642">
        <v>21.41481834080038</v>
      </c>
      <c r="P122" s="1642">
        <v>33.929015430359492</v>
      </c>
      <c r="Q122" s="1643">
        <v>75.346424256031753</v>
      </c>
      <c r="R122" s="1644">
        <v>24.294028333365468</v>
      </c>
      <c r="S122" s="1642">
        <v>43.243336065433319</v>
      </c>
      <c r="T122" s="1642">
        <v>98.344569205832457</v>
      </c>
      <c r="U122" s="1642">
        <v>62.980573406354168</v>
      </c>
      <c r="V122" s="1642">
        <v>32.951086967909283</v>
      </c>
      <c r="W122" s="1642">
        <v>43.763191508497719</v>
      </c>
      <c r="X122" s="1642">
        <v>41.51158868782823</v>
      </c>
      <c r="Y122" s="1642">
        <v>66.84690031539526</v>
      </c>
      <c r="Z122" s="1803" t="s">
        <v>36</v>
      </c>
      <c r="AA122" s="1642">
        <v>85.758610665904811</v>
      </c>
      <c r="AB122" s="1642">
        <v>62.941039866963642</v>
      </c>
      <c r="AC122" s="1642">
        <v>56.539846234368611</v>
      </c>
      <c r="AD122" s="1642">
        <v>58.872334065224209</v>
      </c>
      <c r="AE122" s="1642">
        <v>49.876848617344969</v>
      </c>
      <c r="AF122" s="1642">
        <v>87.373079518250947</v>
      </c>
      <c r="AG122" s="1642">
        <v>32.655432678986493</v>
      </c>
      <c r="AH122" s="1642">
        <v>58.89066631255708</v>
      </c>
      <c r="AI122" s="2104">
        <v>68.774620459486414</v>
      </c>
      <c r="AJ122" s="599"/>
      <c r="AK122" s="599"/>
      <c r="AL122" s="599"/>
      <c r="AM122" s="599"/>
      <c r="AN122" s="599"/>
      <c r="AO122" s="599"/>
      <c r="AP122" s="599"/>
      <c r="AQ122" s="599"/>
      <c r="AR122" s="599"/>
      <c r="AS122" s="599"/>
      <c r="AT122" s="599"/>
      <c r="AU122" s="599"/>
      <c r="AV122" s="599"/>
      <c r="AW122" s="599"/>
      <c r="AX122" s="599"/>
      <c r="AY122" s="599"/>
      <c r="AZ122" s="216"/>
      <c r="BA122" s="2340" t="s">
        <v>18</v>
      </c>
      <c r="BB122" s="155" t="s">
        <v>14</v>
      </c>
      <c r="BC122" s="368">
        <v>2727.4332099607595</v>
      </c>
      <c r="BD122" s="370">
        <v>6146.4517853307716</v>
      </c>
      <c r="BE122" s="370">
        <v>14275.345871273586</v>
      </c>
      <c r="BF122" s="370">
        <v>19728.123900149771</v>
      </c>
      <c r="BG122" s="372">
        <v>20207.938421168306</v>
      </c>
      <c r="BH122" s="374">
        <v>8616.3534141358759</v>
      </c>
      <c r="BI122" s="370">
        <v>9158.1131694772848</v>
      </c>
      <c r="BJ122" s="370">
        <v>10328.003734080205</v>
      </c>
      <c r="BK122" s="370">
        <v>10610.760772076846</v>
      </c>
      <c r="BL122" s="372">
        <v>10259.373083944331</v>
      </c>
      <c r="BM122" s="374">
        <v>611.01839992523185</v>
      </c>
      <c r="BN122" s="370">
        <v>386.5127770504356</v>
      </c>
      <c r="BO122" s="370">
        <v>2206.343636107445</v>
      </c>
      <c r="BP122" s="370">
        <v>3330.4371396362785</v>
      </c>
      <c r="BQ122" s="372">
        <v>7578.3770614492896</v>
      </c>
      <c r="BR122" s="374">
        <v>1589.9363366889957</v>
      </c>
      <c r="BS122" s="370">
        <v>526.70740091323853</v>
      </c>
      <c r="BT122" s="370">
        <v>15550.07813377144</v>
      </c>
      <c r="BU122" s="370">
        <v>4128.3762739598778</v>
      </c>
      <c r="BV122" s="370">
        <v>4378.1439877104767</v>
      </c>
      <c r="BW122" s="370">
        <v>1718.8161485561704</v>
      </c>
      <c r="BX122" s="370">
        <v>2607.7228620147712</v>
      </c>
      <c r="BY122" s="376">
        <v>1765.9644648218157</v>
      </c>
      <c r="BZ122" s="376">
        <v>0</v>
      </c>
      <c r="CA122" s="376">
        <v>2515.6649006527682</v>
      </c>
      <c r="CB122" s="376">
        <v>5965.9409137910652</v>
      </c>
      <c r="CC122" s="376">
        <v>1220.7229752540588</v>
      </c>
      <c r="CD122" s="376">
        <v>1232.8731033205984</v>
      </c>
      <c r="CE122" s="376">
        <v>3509.1845146101741</v>
      </c>
      <c r="CF122" s="376">
        <v>5611.6694579887389</v>
      </c>
      <c r="CG122" s="376">
        <v>610.41845624923712</v>
      </c>
      <c r="CH122" s="376">
        <v>4329.4939508152002</v>
      </c>
      <c r="CI122" s="376">
        <v>5823.5793067645991</v>
      </c>
      <c r="CJ122" s="1972"/>
      <c r="CK122" s="1972"/>
      <c r="CL122" s="1972"/>
      <c r="CM122" s="1972"/>
      <c r="CN122" s="1972"/>
      <c r="CO122" s="1972"/>
      <c r="CP122" s="1972"/>
      <c r="CQ122" s="1972"/>
      <c r="CR122" s="1972"/>
      <c r="CS122" s="1972"/>
      <c r="CT122" s="1972"/>
      <c r="CU122" s="1972"/>
      <c r="CV122" s="1972"/>
      <c r="CW122" s="1972"/>
      <c r="CX122" s="1972"/>
      <c r="CY122" s="1972"/>
      <c r="CZ122" s="1973"/>
    </row>
    <row r="123" s="413" customFormat="true" ht="15" customHeight="true" x14ac:dyDescent="0.2">
      <c r="A123" s="2493"/>
      <c r="B123" s="1751" t="s">
        <v>365</v>
      </c>
      <c r="C123" s="1647">
        <v>86.97182101812129</v>
      </c>
      <c r="D123" s="1648">
        <v>70.2957772661603</v>
      </c>
      <c r="E123" s="1648">
        <v>31.481725132594036</v>
      </c>
      <c r="F123" s="1648">
        <v>5.1897661879718564</v>
      </c>
      <c r="G123" s="1649">
        <v>2.8943372246993269</v>
      </c>
      <c r="H123" s="1650">
        <v>19.87162060837273</v>
      </c>
      <c r="I123" s="1648">
        <v>14.912626354901445</v>
      </c>
      <c r="J123" s="1648">
        <v>3.7317895736526401</v>
      </c>
      <c r="K123" s="1648">
        <v>3.0033963982518515</v>
      </c>
      <c r="L123" s="1651">
        <v>3.0949736142029831</v>
      </c>
      <c r="M123" s="1652">
        <v>93.964724714062058</v>
      </c>
      <c r="N123" s="1648">
        <v>96.137830653357582</v>
      </c>
      <c r="O123" s="1648">
        <v>78.585181659199549</v>
      </c>
      <c r="P123" s="1648">
        <v>66.07098456964043</v>
      </c>
      <c r="Q123" s="1649">
        <v>24.653575743968265</v>
      </c>
      <c r="R123" s="1650">
        <v>75.705971666634554</v>
      </c>
      <c r="S123" s="1648">
        <v>56.756663934566674</v>
      </c>
      <c r="T123" s="1648">
        <v>1.6554307941675526</v>
      </c>
      <c r="U123" s="1648">
        <v>37.019426593645782</v>
      </c>
      <c r="V123" s="1648">
        <v>67.048913032090653</v>
      </c>
      <c r="W123" s="1648">
        <v>56.236808491502202</v>
      </c>
      <c r="X123" s="1648">
        <v>58.488411312171841</v>
      </c>
      <c r="Y123" s="1648">
        <v>33.153099684604648</v>
      </c>
      <c r="Z123" s="1804" t="s">
        <v>36</v>
      </c>
      <c r="AA123" s="1648">
        <v>14.241389334095228</v>
      </c>
      <c r="AB123" s="1648">
        <v>37.058960133036408</v>
      </c>
      <c r="AC123" s="1648">
        <v>43.460153765631411</v>
      </c>
      <c r="AD123" s="1648">
        <v>41.127665934775848</v>
      </c>
      <c r="AE123" s="1648">
        <v>50.12315138265506</v>
      </c>
      <c r="AF123" s="1648">
        <v>12.626920481749091</v>
      </c>
      <c r="AG123" s="1648">
        <v>67.344567321013528</v>
      </c>
      <c r="AH123" s="1648">
        <v>41.109333687442913</v>
      </c>
      <c r="AI123" s="2105">
        <v>31.225379540513455</v>
      </c>
      <c r="AJ123" s="599"/>
      <c r="AK123" s="599"/>
      <c r="AL123" s="599"/>
      <c r="AM123" s="599"/>
      <c r="AN123" s="599"/>
      <c r="AO123" s="599"/>
      <c r="AP123" s="599"/>
      <c r="AQ123" s="599"/>
      <c r="AR123" s="599"/>
      <c r="AS123" s="599"/>
      <c r="AT123" s="599"/>
      <c r="AU123" s="599"/>
      <c r="AV123" s="599"/>
      <c r="AW123" s="599"/>
      <c r="AX123" s="599"/>
      <c r="AY123" s="599"/>
      <c r="AZ123" s="216"/>
      <c r="BA123" s="2341"/>
      <c r="BB123" s="156" t="s">
        <v>52</v>
      </c>
      <c r="BC123" s="369">
        <v>18207.443519583918</v>
      </c>
      <c r="BD123" s="371">
        <v>14545.730065058473</v>
      </c>
      <c r="BE123" s="371">
        <v>6559.0167843809731</v>
      </c>
      <c r="BF123" s="371">
        <v>1079.887120330334</v>
      </c>
      <c r="BG123" s="373">
        <v>602.31902790427216</v>
      </c>
      <c r="BH123" s="375">
        <v>2136.8322605967528</v>
      </c>
      <c r="BI123" s="371">
        <v>1605.0738665640351</v>
      </c>
      <c r="BJ123" s="371">
        <v>400.35995767235755</v>
      </c>
      <c r="BK123" s="371">
        <v>328.55089252829544</v>
      </c>
      <c r="BL123" s="373">
        <v>327.66606828689572</v>
      </c>
      <c r="BM123" s="375">
        <v>9513.0997384618258</v>
      </c>
      <c r="BN123" s="371">
        <v>9621.1472284968168</v>
      </c>
      <c r="BO123" s="371">
        <v>8096.5391667965059</v>
      </c>
      <c r="BP123" s="371">
        <v>6485.4596595859575</v>
      </c>
      <c r="BQ123" s="373">
        <v>2479.6676782685536</v>
      </c>
      <c r="BR123" s="375">
        <v>4954.6198598861693</v>
      </c>
      <c r="BS123" s="371">
        <v>691.30084922790525</v>
      </c>
      <c r="BT123" s="371">
        <v>261.75393722534182</v>
      </c>
      <c r="BU123" s="371">
        <v>2426.6232293367375</v>
      </c>
      <c r="BV123" s="371">
        <v>8908.6528696262849</v>
      </c>
      <c r="BW123" s="371">
        <v>2208.7222445759162</v>
      </c>
      <c r="BX123" s="371">
        <v>3674.1924884796163</v>
      </c>
      <c r="BY123" s="377">
        <v>875.84010126829128</v>
      </c>
      <c r="BZ123" s="377">
        <v>0</v>
      </c>
      <c r="CA123" s="377">
        <v>417.76053746819491</v>
      </c>
      <c r="CB123" s="377">
        <v>3512.6773715138429</v>
      </c>
      <c r="CC123" s="377">
        <v>938.32600799560555</v>
      </c>
      <c r="CD123" s="377">
        <v>861.2737024688721</v>
      </c>
      <c r="CE123" s="377">
        <v>3526.5136337083536</v>
      </c>
      <c r="CF123" s="377">
        <v>810.98325029373166</v>
      </c>
      <c r="CG123" s="377">
        <v>1258.8523087406156</v>
      </c>
      <c r="CH123" s="377">
        <v>3022.2550136756886</v>
      </c>
      <c r="CI123" s="377">
        <v>2644.0491117668148</v>
      </c>
      <c r="CJ123" s="1975"/>
      <c r="CK123" s="1975"/>
      <c r="CL123" s="1975"/>
      <c r="CM123" s="1975"/>
      <c r="CN123" s="1975"/>
      <c r="CO123" s="1975"/>
      <c r="CP123" s="1975"/>
      <c r="CQ123" s="1975"/>
      <c r="CR123" s="1975"/>
      <c r="CS123" s="1975"/>
      <c r="CT123" s="1975"/>
      <c r="CU123" s="1975"/>
      <c r="CV123" s="1975"/>
      <c r="CW123" s="1975"/>
      <c r="CX123" s="1975"/>
      <c r="CY123" s="1975"/>
      <c r="CZ123" s="1976"/>
    </row>
    <row r="124" s="413" customFormat="true" ht="15" customHeight="true" x14ac:dyDescent="0.2">
      <c r="A124" s="2493" t="s">
        <v>51</v>
      </c>
      <c r="B124" s="1751" t="s">
        <v>366</v>
      </c>
      <c r="C124" s="1647">
        <v>3.9857584093509009</v>
      </c>
      <c r="D124" s="1648">
        <v>17.398212880201974</v>
      </c>
      <c r="E124" s="1648">
        <v>36.919212549344557</v>
      </c>
      <c r="F124" s="1648">
        <v>37.532899144983197</v>
      </c>
      <c r="G124" s="1649">
        <v>36.015904405753894</v>
      </c>
      <c r="H124" s="1650">
        <v>33.142642143165034</v>
      </c>
      <c r="I124" s="1648">
        <v>36.156619269364541</v>
      </c>
      <c r="J124" s="1648">
        <v>36.792625712521811</v>
      </c>
      <c r="K124" s="1648">
        <v>31.997541241929419</v>
      </c>
      <c r="L124" s="1651">
        <v>37.474847841014984</v>
      </c>
      <c r="M124" s="1652">
        <v>2.8189253209627245</v>
      </c>
      <c r="N124" s="1648">
        <v>2.8815615087489643</v>
      </c>
      <c r="O124" s="1648">
        <v>14.749876576091889</v>
      </c>
      <c r="P124" s="1648">
        <v>25.394315553372245</v>
      </c>
      <c r="Q124" s="1649">
        <v>39.474003550680465</v>
      </c>
      <c r="R124" s="1650">
        <v>13.859450297030362</v>
      </c>
      <c r="S124" s="1648">
        <v>2.8186230475429079</v>
      </c>
      <c r="T124" s="1648">
        <v>23.293210204252759</v>
      </c>
      <c r="U124" s="1648">
        <v>19.354708402549566</v>
      </c>
      <c r="V124" s="1648">
        <v>15.827116092012341</v>
      </c>
      <c r="W124" s="1648">
        <v>22.06839319465664</v>
      </c>
      <c r="X124" s="1648">
        <v>19.88569978062235</v>
      </c>
      <c r="Y124" s="1648">
        <v>31.761321864526</v>
      </c>
      <c r="Z124" s="1804" t="s">
        <v>36</v>
      </c>
      <c r="AA124" s="1648">
        <v>26.919581914894703</v>
      </c>
      <c r="AB124" s="1648">
        <v>26.49242815912131</v>
      </c>
      <c r="AC124" s="1648">
        <v>32.6184769353736</v>
      </c>
      <c r="AD124" s="1648">
        <v>18.269195301088953</v>
      </c>
      <c r="AE124" s="1648">
        <v>32.641560008916585</v>
      </c>
      <c r="AF124" s="1648">
        <v>43.85038241904136</v>
      </c>
      <c r="AG124" s="1648">
        <v>21.305827830680951</v>
      </c>
      <c r="AH124" s="1648">
        <v>39.511983514599159</v>
      </c>
      <c r="AI124" s="2105">
        <v>43.376133391312322</v>
      </c>
      <c r="AJ124" s="599"/>
      <c r="AK124" s="599"/>
      <c r="AL124" s="599"/>
      <c r="AM124" s="599"/>
      <c r="AN124" s="599"/>
      <c r="AO124" s="599"/>
      <c r="AP124" s="599"/>
      <c r="AQ124" s="599"/>
      <c r="AR124" s="599"/>
      <c r="AS124" s="599"/>
      <c r="AT124" s="599"/>
      <c r="AU124" s="599"/>
      <c r="AV124" s="599"/>
      <c r="AW124" s="599"/>
      <c r="AX124" s="599"/>
      <c r="AY124" s="599"/>
      <c r="AZ124" s="216"/>
      <c r="BA124" s="2341" t="s">
        <v>51</v>
      </c>
      <c r="BB124" s="156" t="s">
        <v>15</v>
      </c>
      <c r="BC124" s="369">
        <v>834.41360973507165</v>
      </c>
      <c r="BD124" s="371">
        <v>3597.7253110629326</v>
      </c>
      <c r="BE124" s="371">
        <v>7682.254896047717</v>
      </c>
      <c r="BF124" s="371">
        <v>7788.9052230286607</v>
      </c>
      <c r="BG124" s="373">
        <v>7495.0024294492578</v>
      </c>
      <c r="BH124" s="375">
        <v>3555.2469593584551</v>
      </c>
      <c r="BI124" s="371">
        <v>3890.174853031634</v>
      </c>
      <c r="BJ124" s="371">
        <v>3947.2466981846078</v>
      </c>
      <c r="BK124" s="371">
        <v>3483.7203488072732</v>
      </c>
      <c r="BL124" s="373">
        <v>3967.4768131673359</v>
      </c>
      <c r="BM124" s="375">
        <v>285.39132972717289</v>
      </c>
      <c r="BN124" s="371">
        <v>288.3768786463142</v>
      </c>
      <c r="BO124" s="371">
        <v>1517.6748431277274</v>
      </c>
      <c r="BP124" s="371">
        <v>2492.6798075878623</v>
      </c>
      <c r="BQ124" s="373">
        <v>3970.3129376852503</v>
      </c>
      <c r="BR124" s="375">
        <v>907.03951322555542</v>
      </c>
      <c r="BS124" s="371">
        <v>33.596025028228759</v>
      </c>
      <c r="BT124" s="371">
        <v>3683.0832814407327</v>
      </c>
      <c r="BU124" s="371">
        <v>1268.701039651633</v>
      </c>
      <c r="BV124" s="371">
        <v>2102.9167635205381</v>
      </c>
      <c r="BW124" s="371">
        <v>866.74461546748876</v>
      </c>
      <c r="BX124" s="371">
        <v>1249.2028270721435</v>
      </c>
      <c r="BY124" s="377">
        <v>839.07205126762403</v>
      </c>
      <c r="BZ124" s="377">
        <v>0</v>
      </c>
      <c r="CA124" s="377">
        <v>789.66586372733127</v>
      </c>
      <c r="CB124" s="377">
        <v>2511.1161397117376</v>
      </c>
      <c r="CC124" s="377">
        <v>704.24889462471003</v>
      </c>
      <c r="CD124" s="377">
        <v>382.58376984119417</v>
      </c>
      <c r="CE124" s="377">
        <v>2292.1629434460406</v>
      </c>
      <c r="CF124" s="377">
        <v>2816.3577740287797</v>
      </c>
      <c r="CG124" s="377">
        <v>398.26361087799069</v>
      </c>
      <c r="CH124" s="377">
        <v>2904.8218388843543</v>
      </c>
      <c r="CI124" s="377">
        <v>3648.7245175075536</v>
      </c>
      <c r="CJ124" s="1975"/>
      <c r="CK124" s="1975"/>
      <c r="CL124" s="1975"/>
      <c r="CM124" s="1975"/>
      <c r="CN124" s="1975"/>
      <c r="CO124" s="1975"/>
      <c r="CP124" s="1975"/>
      <c r="CQ124" s="1975"/>
      <c r="CR124" s="1975"/>
      <c r="CS124" s="1975"/>
      <c r="CT124" s="1975"/>
      <c r="CU124" s="1975"/>
      <c r="CV124" s="1975"/>
      <c r="CW124" s="1975"/>
      <c r="CX124" s="1975"/>
      <c r="CY124" s="1975"/>
      <c r="CZ124" s="1976"/>
    </row>
    <row r="125" s="413" customFormat="true" ht="15" customHeight="true" x14ac:dyDescent="0.2">
      <c r="A125" s="2493"/>
      <c r="B125" s="1751" t="s">
        <v>367</v>
      </c>
      <c r="C125" s="1647">
        <v>9.0424205725278206</v>
      </c>
      <c r="D125" s="1648">
        <v>12.26020006431682</v>
      </c>
      <c r="E125" s="1648">
        <v>31.559608050339172</v>
      </c>
      <c r="F125" s="1648">
        <v>57.263379251691902</v>
      </c>
      <c r="G125" s="1649">
        <v>61.089758369546828</v>
      </c>
      <c r="H125" s="1650">
        <v>46.937428877918663</v>
      </c>
      <c r="I125" s="1648">
        <v>48.925273734149997</v>
      </c>
      <c r="J125" s="1648">
        <v>59.475584713825484</v>
      </c>
      <c r="K125" s="1648">
        <v>64.984759378915157</v>
      </c>
      <c r="L125" s="1651">
        <v>59.430178544781889</v>
      </c>
      <c r="M125" s="1652">
        <v>3.2163499649751897</v>
      </c>
      <c r="N125" s="1648">
        <v>0.98060783789341943</v>
      </c>
      <c r="O125" s="1648">
        <v>6.5620210648892865</v>
      </c>
      <c r="P125" s="1648">
        <v>8.5346998769872489</v>
      </c>
      <c r="Q125" s="1649">
        <v>35.872420705351296</v>
      </c>
      <c r="R125" s="1650">
        <v>10.434578036335102</v>
      </c>
      <c r="S125" s="1648">
        <v>39.182952889415837</v>
      </c>
      <c r="T125" s="1648">
        <v>75.051359001579627</v>
      </c>
      <c r="U125" s="1648">
        <v>43.625865003804606</v>
      </c>
      <c r="V125" s="1648">
        <v>17.123970875896926</v>
      </c>
      <c r="W125" s="1648">
        <v>21.694798313841144</v>
      </c>
      <c r="X125" s="1648">
        <v>21.625888907205855</v>
      </c>
      <c r="Y125" s="1648">
        <v>35.085578450869264</v>
      </c>
      <c r="Z125" s="1804" t="s">
        <v>36</v>
      </c>
      <c r="AA125" s="1648">
        <v>58.839028751010069</v>
      </c>
      <c r="AB125" s="1648">
        <v>36.448611707842282</v>
      </c>
      <c r="AC125" s="1648">
        <v>23.921369298994993</v>
      </c>
      <c r="AD125" s="1648">
        <v>40.603138764135267</v>
      </c>
      <c r="AE125" s="1648">
        <v>17.139101646883585</v>
      </c>
      <c r="AF125" s="1648">
        <v>43.522697099209587</v>
      </c>
      <c r="AG125" s="1648">
        <v>11.349604848305539</v>
      </c>
      <c r="AH125" s="1648">
        <v>19.378682797957943</v>
      </c>
      <c r="AI125" s="2105">
        <v>25.191340964487409</v>
      </c>
      <c r="AJ125" s="599"/>
      <c r="AK125" s="599"/>
      <c r="AL125" s="599"/>
      <c r="AM125" s="599"/>
      <c r="AN125" s="599"/>
      <c r="AO125" s="599"/>
      <c r="AP125" s="599"/>
      <c r="AQ125" s="599"/>
      <c r="AR125" s="599"/>
      <c r="AS125" s="599"/>
      <c r="AT125" s="599"/>
      <c r="AU125" s="599"/>
      <c r="AV125" s="599"/>
      <c r="AW125" s="599"/>
      <c r="AX125" s="599"/>
      <c r="AY125" s="599"/>
      <c r="AZ125" s="216"/>
      <c r="BA125" s="2341"/>
      <c r="BB125" s="156" t="s">
        <v>16</v>
      </c>
      <c r="BC125" s="369">
        <v>1893.0196002256869</v>
      </c>
      <c r="BD125" s="371">
        <v>2535.2507406252612</v>
      </c>
      <c r="BE125" s="371">
        <v>6567.0131273254729</v>
      </c>
      <c r="BF125" s="371">
        <v>11883.41545423599</v>
      </c>
      <c r="BG125" s="373">
        <v>12712.93599171906</v>
      </c>
      <c r="BH125" s="375">
        <v>5035.0286068770265</v>
      </c>
      <c r="BI125" s="371">
        <v>5263.9841169980191</v>
      </c>
      <c r="BJ125" s="371">
        <v>6380.75703589559</v>
      </c>
      <c r="BK125" s="371">
        <v>7075.1913998320715</v>
      </c>
      <c r="BL125" s="373">
        <v>6291.8962707769824</v>
      </c>
      <c r="BM125" s="375">
        <v>325.62707019805907</v>
      </c>
      <c r="BN125" s="371">
        <v>98.135898404121392</v>
      </c>
      <c r="BO125" s="371">
        <v>675.19305933713918</v>
      </c>
      <c r="BP125" s="371">
        <v>837.75733204841606</v>
      </c>
      <c r="BQ125" s="373">
        <v>3608.0641237640402</v>
      </c>
      <c r="BR125" s="375">
        <v>682.89682346343989</v>
      </c>
      <c r="BS125" s="371">
        <v>467.03352798461907</v>
      </c>
      <c r="BT125" s="371">
        <v>11866.994852330698</v>
      </c>
      <c r="BU125" s="371">
        <v>2859.6752343082453</v>
      </c>
      <c r="BV125" s="371">
        <v>2275.2272241899368</v>
      </c>
      <c r="BW125" s="371">
        <v>852.07153308868419</v>
      </c>
      <c r="BX125" s="371">
        <v>1358.5200349426268</v>
      </c>
      <c r="BY125" s="377">
        <v>926.89241355419165</v>
      </c>
      <c r="BZ125" s="377">
        <v>0</v>
      </c>
      <c r="CA125" s="377">
        <v>1725.999036925436</v>
      </c>
      <c r="CB125" s="377">
        <v>3454.8247740793222</v>
      </c>
      <c r="CC125" s="377">
        <v>516.47408062934869</v>
      </c>
      <c r="CD125" s="377">
        <v>850.28933347940449</v>
      </c>
      <c r="CE125" s="377">
        <v>1203.5458375215533</v>
      </c>
      <c r="CF125" s="377">
        <v>2795.3116839599602</v>
      </c>
      <c r="CG125" s="377">
        <v>212.15484537124632</v>
      </c>
      <c r="CH125" s="377">
        <v>1424.672111930847</v>
      </c>
      <c r="CI125" s="377">
        <v>2119.051566371917</v>
      </c>
      <c r="CJ125" s="1975"/>
      <c r="CK125" s="1975"/>
      <c r="CL125" s="1975"/>
      <c r="CM125" s="1975"/>
      <c r="CN125" s="1975"/>
      <c r="CO125" s="1975"/>
      <c r="CP125" s="1975"/>
      <c r="CQ125" s="1975"/>
      <c r="CR125" s="1975"/>
      <c r="CS125" s="1975"/>
      <c r="CT125" s="1975"/>
      <c r="CU125" s="1975"/>
      <c r="CV125" s="1975"/>
      <c r="CW125" s="1975"/>
      <c r="CX125" s="1975"/>
      <c r="CY125" s="1975"/>
      <c r="CZ125" s="1976"/>
    </row>
    <row r="126" s="413" customFormat="true" ht="15" customHeight="true" x14ac:dyDescent="0.2">
      <c r="A126" s="2493"/>
      <c r="B126" s="1751" t="s">
        <v>368</v>
      </c>
      <c r="C126" s="1647">
        <v>19.783838628083217</v>
      </c>
      <c r="D126" s="1648">
        <v>36.600464392451229</v>
      </c>
      <c r="E126" s="1648">
        <v>24.936434065258311</v>
      </c>
      <c r="F126" s="1648">
        <v>5.06203411071162</v>
      </c>
      <c r="G126" s="1649">
        <v>2.8636177413423671</v>
      </c>
      <c r="H126" s="1650">
        <v>18.699166964994316</v>
      </c>
      <c r="I126" s="1648">
        <v>14.662238136825072</v>
      </c>
      <c r="J126" s="1648">
        <v>3.7317895736526401</v>
      </c>
      <c r="K126" s="1648">
        <v>3.0176993791554318</v>
      </c>
      <c r="L126" s="1651">
        <v>3.0345903145694768</v>
      </c>
      <c r="M126" s="1652">
        <v>21.5636122220819</v>
      </c>
      <c r="N126" s="1648">
        <v>23.884279390509796</v>
      </c>
      <c r="O126" s="1648">
        <v>37.847012194437404</v>
      </c>
      <c r="P126" s="1648">
        <v>37.841292179300822</v>
      </c>
      <c r="Q126" s="1649">
        <v>17.198097436541779</v>
      </c>
      <c r="R126" s="1650">
        <v>5.0371915305250416</v>
      </c>
      <c r="S126" s="1648">
        <v>36.98827010509104</v>
      </c>
      <c r="T126" s="1648">
        <v>1.6554307941675526</v>
      </c>
      <c r="U126" s="1648">
        <v>9.6009533805725695</v>
      </c>
      <c r="V126" s="1648">
        <v>52.505912374893057</v>
      </c>
      <c r="W126" s="1648">
        <v>8.3583109275353635</v>
      </c>
      <c r="X126" s="1648">
        <v>22.441124719412883</v>
      </c>
      <c r="Y126" s="1648">
        <v>25.832060849883927</v>
      </c>
      <c r="Z126" s="1804" t="s">
        <v>36</v>
      </c>
      <c r="AA126" s="1648">
        <v>14.223019925930991</v>
      </c>
      <c r="AB126" s="1648">
        <v>18.324351966171395</v>
      </c>
      <c r="AC126" s="1648">
        <v>0.98341308905068681</v>
      </c>
      <c r="AD126" s="1648">
        <v>2.3761721045055078</v>
      </c>
      <c r="AE126" s="1648">
        <v>15.427541911660256</v>
      </c>
      <c r="AF126" s="1648">
        <v>10.163852961373006</v>
      </c>
      <c r="AG126" s="1648">
        <v>25.678505341642783</v>
      </c>
      <c r="AH126" s="1648">
        <v>24.869617219668541</v>
      </c>
      <c r="AI126" s="2105">
        <v>14.473002326796735</v>
      </c>
      <c r="AJ126" s="599"/>
      <c r="AK126" s="599"/>
      <c r="AL126" s="599"/>
      <c r="AM126" s="599"/>
      <c r="AN126" s="599"/>
      <c r="AO126" s="599"/>
      <c r="AP126" s="599"/>
      <c r="AQ126" s="599"/>
      <c r="AR126" s="599"/>
      <c r="AS126" s="599"/>
      <c r="AT126" s="599"/>
      <c r="AU126" s="599"/>
      <c r="AV126" s="599"/>
      <c r="AW126" s="599"/>
      <c r="AX126" s="599"/>
      <c r="AY126" s="599"/>
      <c r="AZ126" s="216"/>
      <c r="BA126" s="2341"/>
      <c r="BB126" s="156" t="s">
        <v>22</v>
      </c>
      <c r="BC126" s="369">
        <v>4141.7222291612634</v>
      </c>
      <c r="BD126" s="371">
        <v>7568.5024690794999</v>
      </c>
      <c r="BE126" s="371">
        <v>5188.8442211967695</v>
      </c>
      <c r="BF126" s="371">
        <v>1050.4838374400142</v>
      </c>
      <c r="BG126" s="373">
        <v>595.9262243306639</v>
      </c>
      <c r="BH126" s="375">
        <v>2005.8798030543328</v>
      </c>
      <c r="BI126" s="371">
        <v>1577.5443401968475</v>
      </c>
      <c r="BJ126" s="371">
        <v>400.35995767235755</v>
      </c>
      <c r="BK126" s="371">
        <v>328.55089252829544</v>
      </c>
      <c r="BL126" s="373">
        <v>321.27326471328735</v>
      </c>
      <c r="BM126" s="375">
        <v>2183.1255762672426</v>
      </c>
      <c r="BN126" s="371">
        <v>2390.2574761772148</v>
      </c>
      <c r="BO126" s="371">
        <v>3894.2331482386589</v>
      </c>
      <c r="BP126" s="371">
        <v>3714.4621878123262</v>
      </c>
      <c r="BQ126" s="373">
        <v>1729.7923345476393</v>
      </c>
      <c r="BR126" s="375">
        <v>329.66183044433592</v>
      </c>
      <c r="BS126" s="371">
        <v>440.87443664550784</v>
      </c>
      <c r="BT126" s="371">
        <v>261.75393722534182</v>
      </c>
      <c r="BU126" s="371">
        <v>629.34244640827183</v>
      </c>
      <c r="BV126" s="371">
        <v>6976.3539153432903</v>
      </c>
      <c r="BW126" s="371">
        <v>328.2758706963063</v>
      </c>
      <c r="BX126" s="371">
        <v>1409.7324585723875</v>
      </c>
      <c r="BY126" s="377">
        <v>682.43256304740908</v>
      </c>
      <c r="BZ126" s="377">
        <v>0</v>
      </c>
      <c r="CA126" s="377">
        <v>417.22168457627288</v>
      </c>
      <c r="CB126" s="377">
        <v>1736.8953761291505</v>
      </c>
      <c r="CC126" s="377">
        <v>21.232370300292967</v>
      </c>
      <c r="CD126" s="377">
        <v>49.760532226562503</v>
      </c>
      <c r="CE126" s="377">
        <v>1083.3563061541324</v>
      </c>
      <c r="CF126" s="377">
        <v>652.78897748947134</v>
      </c>
      <c r="CG126" s="377">
        <v>480.00079323768614</v>
      </c>
      <c r="CH126" s="377">
        <v>1828.3518264198299</v>
      </c>
      <c r="CI126" s="377">
        <v>1217.4436562919616</v>
      </c>
      <c r="CJ126" s="1975"/>
      <c r="CK126" s="1975"/>
      <c r="CL126" s="1975"/>
      <c r="CM126" s="1975"/>
      <c r="CN126" s="1975"/>
      <c r="CO126" s="1975"/>
      <c r="CP126" s="1975"/>
      <c r="CQ126" s="1975"/>
      <c r="CR126" s="1975"/>
      <c r="CS126" s="1975"/>
      <c r="CT126" s="1975"/>
      <c r="CU126" s="1975"/>
      <c r="CV126" s="1975"/>
      <c r="CW126" s="1975"/>
      <c r="CX126" s="1975"/>
      <c r="CY126" s="1975"/>
      <c r="CZ126" s="1976"/>
    </row>
    <row r="127" s="413" customFormat="true" ht="15" customHeight="true" x14ac:dyDescent="0.2">
      <c r="A127" s="2493"/>
      <c r="B127" s="1751" t="s">
        <v>387</v>
      </c>
      <c r="C127" s="1647">
        <v>67.187982390038187</v>
      </c>
      <c r="D127" s="1648">
        <v>33.741122663029969</v>
      </c>
      <c r="E127" s="1648">
        <v>6.5847453350581455</v>
      </c>
      <c r="F127" s="1648">
        <v>0.14168749261332783</v>
      </c>
      <c r="G127" s="1649">
        <v>3.0719483356960092E-2</v>
      </c>
      <c r="H127" s="1650">
        <v>1.220762013921979</v>
      </c>
      <c r="I127" s="1648">
        <v>0.2558688596602875</v>
      </c>
      <c r="J127" s="1648">
        <v>0</v>
      </c>
      <c r="K127" s="1648">
        <v>0</v>
      </c>
      <c r="L127" s="1651">
        <v>6.0383299633506207E-2</v>
      </c>
      <c r="M127" s="1652">
        <v>72.401112491980115</v>
      </c>
      <c r="N127" s="1648">
        <v>72.253551262847779</v>
      </c>
      <c r="O127" s="1648">
        <v>40.841090164581331</v>
      </c>
      <c r="P127" s="1648">
        <v>28.229692390339533</v>
      </c>
      <c r="Q127" s="1649">
        <v>7.4554783074264677</v>
      </c>
      <c r="R127" s="1650">
        <v>70.668780136109518</v>
      </c>
      <c r="S127" s="1648">
        <v>21.010153957950209</v>
      </c>
      <c r="T127" s="1648">
        <v>0</v>
      </c>
      <c r="U127" s="1648">
        <v>27.418473213073241</v>
      </c>
      <c r="V127" s="1648">
        <v>14.543000657197616</v>
      </c>
      <c r="W127" s="1648">
        <v>47.878497563966874</v>
      </c>
      <c r="X127" s="1648">
        <v>36.047286592758951</v>
      </c>
      <c r="Y127" s="1648">
        <v>7.3210388347207322</v>
      </c>
      <c r="Z127" s="1804" t="s">
        <v>36</v>
      </c>
      <c r="AA127" s="1648">
        <v>1.8369408164236999E-2</v>
      </c>
      <c r="AB127" s="1648">
        <v>18.734608166865012</v>
      </c>
      <c r="AC127" s="1648">
        <v>42.476740676580718</v>
      </c>
      <c r="AD127" s="1648">
        <v>38.751493830270334</v>
      </c>
      <c r="AE127" s="1648">
        <v>34.791796432539634</v>
      </c>
      <c r="AF127" s="1648">
        <v>2.4630675203760815</v>
      </c>
      <c r="AG127" s="1648">
        <v>41.666061979370753</v>
      </c>
      <c r="AH127" s="1648">
        <v>16.239716467774379</v>
      </c>
      <c r="AI127" s="2105">
        <v>16.95952331740348</v>
      </c>
      <c r="AJ127" s="599"/>
      <c r="AK127" s="599"/>
      <c r="AL127" s="599"/>
      <c r="AM127" s="599"/>
      <c r="AN127" s="599"/>
      <c r="AO127" s="599"/>
      <c r="AP127" s="599"/>
      <c r="AQ127" s="599"/>
      <c r="AR127" s="599"/>
      <c r="AS127" s="599"/>
      <c r="AT127" s="599"/>
      <c r="AU127" s="599"/>
      <c r="AV127" s="599"/>
      <c r="AW127" s="599"/>
      <c r="AX127" s="599"/>
      <c r="AY127" s="599"/>
      <c r="AZ127" s="216"/>
      <c r="BA127" s="2341"/>
      <c r="BB127" s="156" t="s">
        <v>19</v>
      </c>
      <c r="BC127" s="369">
        <v>14065.72129042268</v>
      </c>
      <c r="BD127" s="371">
        <v>6977.2275959789758</v>
      </c>
      <c r="BE127" s="371">
        <v>1370.1725631842023</v>
      </c>
      <c r="BF127" s="371">
        <v>29.403282890319822</v>
      </c>
      <c r="BG127" s="373">
        <v>6.3928035736083988</v>
      </c>
      <c r="BH127" s="375">
        <v>130.95245754241944</v>
      </c>
      <c r="BI127" s="371">
        <v>27.529526367187501</v>
      </c>
      <c r="BJ127" s="371">
        <v>0</v>
      </c>
      <c r="BK127" s="371">
        <v>0</v>
      </c>
      <c r="BL127" s="373">
        <v>6.3928035736083988</v>
      </c>
      <c r="BM127" s="375">
        <v>7329.9741621945786</v>
      </c>
      <c r="BN127" s="371">
        <v>7230.889752319601</v>
      </c>
      <c r="BO127" s="371">
        <v>4202.3060185578461</v>
      </c>
      <c r="BP127" s="371">
        <v>2770.9974717736231</v>
      </c>
      <c r="BQ127" s="373">
        <v>749.87534372091261</v>
      </c>
      <c r="BR127" s="375">
        <v>4624.9580294418338</v>
      </c>
      <c r="BS127" s="371">
        <v>250.42641258239746</v>
      </c>
      <c r="BT127" s="371">
        <v>0</v>
      </c>
      <c r="BU127" s="371">
        <v>1797.2807829284675</v>
      </c>
      <c r="BV127" s="371">
        <v>1932.2989542829987</v>
      </c>
      <c r="BW127" s="371">
        <v>1880.4463738796112</v>
      </c>
      <c r="BX127" s="371">
        <v>2264.4600299072285</v>
      </c>
      <c r="BY127" s="377">
        <v>193.40753822088243</v>
      </c>
      <c r="BZ127" s="377">
        <v>0</v>
      </c>
      <c r="CA127" s="377">
        <v>0.53885289192199703</v>
      </c>
      <c r="CB127" s="377">
        <v>1775.7819953846927</v>
      </c>
      <c r="CC127" s="377">
        <v>917.09363769531251</v>
      </c>
      <c r="CD127" s="377">
        <v>811.51317024230957</v>
      </c>
      <c r="CE127" s="377">
        <v>2443.1573275542246</v>
      </c>
      <c r="CF127" s="377">
        <v>158.19427280426024</v>
      </c>
      <c r="CG127" s="377">
        <v>778.8515155029296</v>
      </c>
      <c r="CH127" s="377">
        <v>1193.9031872558594</v>
      </c>
      <c r="CI127" s="377">
        <v>1426.6054554748534</v>
      </c>
      <c r="CJ127" s="1975"/>
      <c r="CK127" s="1975"/>
      <c r="CL127" s="1975"/>
      <c r="CM127" s="1975"/>
      <c r="CN127" s="1975"/>
      <c r="CO127" s="1975"/>
      <c r="CP127" s="1975"/>
      <c r="CQ127" s="1975"/>
      <c r="CR127" s="1975"/>
      <c r="CS127" s="1975"/>
      <c r="CT127" s="1975"/>
      <c r="CU127" s="1975"/>
      <c r="CV127" s="1975"/>
      <c r="CW127" s="1975"/>
      <c r="CX127" s="1975"/>
      <c r="CY127" s="1975"/>
      <c r="CZ127" s="1976"/>
    </row>
    <row r="128" s="413" customFormat="true" ht="15" customHeight="true" x14ac:dyDescent="0.2">
      <c r="A128" s="2493" t="s">
        <v>166</v>
      </c>
      <c r="B128" s="1751" t="s">
        <v>370</v>
      </c>
      <c r="C128" s="1647">
        <v>69.406634535073451</v>
      </c>
      <c r="D128" s="1648">
        <v>41.338017941997265</v>
      </c>
      <c r="E128" s="1648">
        <v>46.08666997177361</v>
      </c>
      <c r="F128" s="1648">
        <v>60.406779907617548</v>
      </c>
      <c r="G128" s="1649">
        <v>62.910603381500565</v>
      </c>
      <c r="H128" s="1650">
        <v>58.613120941864324</v>
      </c>
      <c r="I128" s="1648">
        <v>57.503743754419055</v>
      </c>
      <c r="J128" s="1648">
        <v>61.781126345263182</v>
      </c>
      <c r="K128" s="1648">
        <v>67.006823887355651</v>
      </c>
      <c r="L128" s="1651">
        <v>61.328272393404305</v>
      </c>
      <c r="M128" s="1652">
        <v>53.292514634240952</v>
      </c>
      <c r="N128" s="1648">
        <v>25.390078732459536</v>
      </c>
      <c r="O128" s="1648">
        <v>30.790411888385822</v>
      </c>
      <c r="P128" s="1648">
        <v>25.154575718546923</v>
      </c>
      <c r="Q128" s="1649">
        <v>47.609984228919238</v>
      </c>
      <c r="R128" s="1650">
        <v>42.951205510879518</v>
      </c>
      <c r="S128" s="1648">
        <v>93.289244546982104</v>
      </c>
      <c r="T128" s="1648">
        <v>76.314695979296246</v>
      </c>
      <c r="U128" s="1648">
        <v>69.268764389184099</v>
      </c>
      <c r="V128" s="1648">
        <v>51.967848261193275</v>
      </c>
      <c r="W128" s="1648">
        <v>49.573163121863622</v>
      </c>
      <c r="X128" s="1648">
        <v>52.096028099129022</v>
      </c>
      <c r="Y128" s="1648">
        <v>52.48647025565797</v>
      </c>
      <c r="Z128" s="1804" t="s">
        <v>36</v>
      </c>
      <c r="AA128" s="1648">
        <v>68.610053607599781</v>
      </c>
      <c r="AB128" s="1648">
        <v>57.909134937844186</v>
      </c>
      <c r="AC128" s="1648">
        <v>42.308868686759929</v>
      </c>
      <c r="AD128" s="1648">
        <v>68.968114495259115</v>
      </c>
      <c r="AE128" s="1648">
        <v>34.429236327530042</v>
      </c>
      <c r="AF128" s="1648">
        <v>49.812479243241441</v>
      </c>
      <c r="AG128" s="1648">
        <v>34.755640691935824</v>
      </c>
      <c r="AH128" s="1648">
        <v>32.906204007112557</v>
      </c>
      <c r="AI128" s="2105">
        <v>36.739490846298942</v>
      </c>
      <c r="AJ128" s="599"/>
      <c r="AK128" s="599"/>
      <c r="AL128" s="599"/>
      <c r="AM128" s="599"/>
      <c r="AN128" s="599"/>
      <c r="AO128" s="599"/>
      <c r="AP128" s="599"/>
      <c r="AQ128" s="599"/>
      <c r="AR128" s="599"/>
      <c r="AS128" s="599"/>
      <c r="AT128" s="599"/>
      <c r="AU128" s="599"/>
      <c r="AV128" s="599"/>
      <c r="AW128" s="599"/>
      <c r="AX128" s="599"/>
      <c r="AY128" s="599"/>
      <c r="AZ128" s="216"/>
      <c r="BA128" s="2341" t="s">
        <v>108</v>
      </c>
      <c r="BB128" s="156" t="s">
        <v>50</v>
      </c>
      <c r="BC128" s="1044" t="s">
        <v>36</v>
      </c>
      <c r="BD128" s="1063" t="s">
        <v>36</v>
      </c>
      <c r="BE128" s="1063" t="s">
        <v>36</v>
      </c>
      <c r="BF128" s="1063" t="s">
        <v>36</v>
      </c>
      <c r="BG128" s="1083" t="s">
        <v>36</v>
      </c>
      <c r="BH128" s="1103" t="s">
        <v>36</v>
      </c>
      <c r="BI128" s="1063" t="s">
        <v>36</v>
      </c>
      <c r="BJ128" s="1063" t="s">
        <v>36</v>
      </c>
      <c r="BK128" s="1063" t="s">
        <v>36</v>
      </c>
      <c r="BL128" s="1083" t="s">
        <v>36</v>
      </c>
      <c r="BM128" s="1103" t="s">
        <v>36</v>
      </c>
      <c r="BN128" s="1063" t="s">
        <v>36</v>
      </c>
      <c r="BO128" s="1063" t="s">
        <v>36</v>
      </c>
      <c r="BP128" s="1063" t="s">
        <v>36</v>
      </c>
      <c r="BQ128" s="1083" t="s">
        <v>36</v>
      </c>
      <c r="BR128" s="1103" t="s">
        <v>36</v>
      </c>
      <c r="BS128" s="1063" t="s">
        <v>36</v>
      </c>
      <c r="BT128" s="1063" t="s">
        <v>36</v>
      </c>
      <c r="BU128" s="1063" t="s">
        <v>36</v>
      </c>
      <c r="BV128" s="1063" t="s">
        <v>36</v>
      </c>
      <c r="BW128" s="1063" t="s">
        <v>36</v>
      </c>
      <c r="BX128" s="1063" t="s">
        <v>36</v>
      </c>
      <c r="BY128" s="1121" t="s">
        <v>36</v>
      </c>
      <c r="BZ128" s="1121" t="s">
        <v>36</v>
      </c>
      <c r="CA128" s="1121" t="s">
        <v>36</v>
      </c>
      <c r="CB128" s="1121" t="s">
        <v>36</v>
      </c>
      <c r="CC128" s="1121" t="s">
        <v>36</v>
      </c>
      <c r="CD128" s="1121" t="s">
        <v>36</v>
      </c>
      <c r="CE128" s="1121" t="s">
        <v>36</v>
      </c>
      <c r="CF128" s="1121" t="s">
        <v>36</v>
      </c>
      <c r="CG128" s="1121" t="s">
        <v>36</v>
      </c>
      <c r="CH128" s="1121" t="s">
        <v>36</v>
      </c>
      <c r="CI128" s="1121" t="s">
        <v>36</v>
      </c>
      <c r="CJ128" s="1976"/>
      <c r="CK128" s="1976"/>
      <c r="CL128" s="1976"/>
      <c r="CM128" s="1976"/>
      <c r="CN128" s="1976"/>
      <c r="CO128" s="1976"/>
      <c r="CP128" s="1976"/>
      <c r="CQ128" s="1976"/>
      <c r="CR128" s="1976"/>
      <c r="CS128" s="1976"/>
      <c r="CT128" s="1976"/>
      <c r="CU128" s="1976"/>
      <c r="CV128" s="1976"/>
      <c r="CW128" s="1976"/>
      <c r="CX128" s="1976"/>
      <c r="CY128" s="1976"/>
      <c r="CZ128" s="1976"/>
    </row>
    <row r="129" s="413" customFormat="true" ht="15" customHeight="true" x14ac:dyDescent="0.2">
      <c r="A129" s="2494"/>
      <c r="B129" s="1752" t="s">
        <v>371</v>
      </c>
      <c r="C129" s="1653">
        <v>30.593365464926514</v>
      </c>
      <c r="D129" s="1654">
        <v>58.661982058002728</v>
      </c>
      <c r="E129" s="1654">
        <v>53.913330028226355</v>
      </c>
      <c r="F129" s="1654">
        <v>39.593220092382495</v>
      </c>
      <c r="G129" s="1655">
        <v>37.089396618499492</v>
      </c>
      <c r="H129" s="1656">
        <v>41.386879058135612</v>
      </c>
      <c r="I129" s="1654">
        <v>42.496256245580931</v>
      </c>
      <c r="J129" s="1654">
        <v>38.218873654736754</v>
      </c>
      <c r="K129" s="1654">
        <v>32.993176112644335</v>
      </c>
      <c r="L129" s="1657">
        <v>38.671727606595582</v>
      </c>
      <c r="M129" s="1658">
        <v>46.707485365759069</v>
      </c>
      <c r="N129" s="1654">
        <v>74.609921267540457</v>
      </c>
      <c r="O129" s="1654">
        <v>69.209588111614167</v>
      </c>
      <c r="P129" s="1654">
        <v>74.845424281453077</v>
      </c>
      <c r="Q129" s="1655">
        <v>52.390015771080769</v>
      </c>
      <c r="R129" s="1656">
        <v>57.048794489120461</v>
      </c>
      <c r="S129" s="1654">
        <v>6.710755453017887</v>
      </c>
      <c r="T129" s="1654">
        <v>23.685304020703693</v>
      </c>
      <c r="U129" s="1654">
        <v>30.731235610815911</v>
      </c>
      <c r="V129" s="1654">
        <v>48.032151738806682</v>
      </c>
      <c r="W129" s="1654">
        <v>50.426836878136513</v>
      </c>
      <c r="X129" s="1654">
        <v>47.903971900870943</v>
      </c>
      <c r="Y129" s="1654">
        <v>47.513529744342037</v>
      </c>
      <c r="Z129" s="1805" t="s">
        <v>36</v>
      </c>
      <c r="AA129" s="1654">
        <v>31.38994639240018</v>
      </c>
      <c r="AB129" s="1654">
        <v>42.090865062155721</v>
      </c>
      <c r="AC129" s="1654">
        <v>57.691131313240064</v>
      </c>
      <c r="AD129" s="1654">
        <v>31.031885504740909</v>
      </c>
      <c r="AE129" s="1654">
        <v>65.570763672469894</v>
      </c>
      <c r="AF129" s="1654">
        <v>50.187520756758573</v>
      </c>
      <c r="AG129" s="1654">
        <v>65.244359308064162</v>
      </c>
      <c r="AH129" s="1654">
        <v>67.093795992887479</v>
      </c>
      <c r="AI129" s="2106">
        <v>63.260509153701094</v>
      </c>
      <c r="AJ129" s="599"/>
      <c r="AK129" s="599"/>
      <c r="AL129" s="599"/>
      <c r="AM129" s="599"/>
      <c r="AN129" s="599"/>
      <c r="AO129" s="599"/>
      <c r="AP129" s="599"/>
      <c r="AQ129" s="599"/>
      <c r="AR129" s="599"/>
      <c r="AS129" s="599"/>
      <c r="AT129" s="599"/>
      <c r="AU129" s="599"/>
      <c r="AV129" s="599"/>
      <c r="AW129" s="599"/>
      <c r="AX129" s="599"/>
      <c r="AY129" s="599"/>
      <c r="AZ129" s="216"/>
      <c r="BA129" s="2342"/>
      <c r="BB129" s="157" t="s">
        <v>49</v>
      </c>
      <c r="BC129" s="1045" t="s">
        <v>36</v>
      </c>
      <c r="BD129" s="1064" t="s">
        <v>36</v>
      </c>
      <c r="BE129" s="1064" t="s">
        <v>36</v>
      </c>
      <c r="BF129" s="1064" t="s">
        <v>36</v>
      </c>
      <c r="BG129" s="1084" t="s">
        <v>36</v>
      </c>
      <c r="BH129" s="1104" t="s">
        <v>36</v>
      </c>
      <c r="BI129" s="1064" t="s">
        <v>36</v>
      </c>
      <c r="BJ129" s="1064" t="s">
        <v>36</v>
      </c>
      <c r="BK129" s="1064" t="s">
        <v>36</v>
      </c>
      <c r="BL129" s="1084" t="s">
        <v>36</v>
      </c>
      <c r="BM129" s="1104" t="s">
        <v>36</v>
      </c>
      <c r="BN129" s="1064" t="s">
        <v>36</v>
      </c>
      <c r="BO129" s="1064" t="s">
        <v>36</v>
      </c>
      <c r="BP129" s="1064" t="s">
        <v>36</v>
      </c>
      <c r="BQ129" s="1084" t="s">
        <v>36</v>
      </c>
      <c r="BR129" s="1104" t="s">
        <v>36</v>
      </c>
      <c r="BS129" s="1064" t="s">
        <v>36</v>
      </c>
      <c r="BT129" s="1064" t="s">
        <v>36</v>
      </c>
      <c r="BU129" s="1064" t="s">
        <v>36</v>
      </c>
      <c r="BV129" s="1064" t="s">
        <v>36</v>
      </c>
      <c r="BW129" s="1064" t="s">
        <v>36</v>
      </c>
      <c r="BX129" s="1064" t="s">
        <v>36</v>
      </c>
      <c r="BY129" s="1122" t="s">
        <v>36</v>
      </c>
      <c r="BZ129" s="1122" t="s">
        <v>36</v>
      </c>
      <c r="CA129" s="1122" t="s">
        <v>36</v>
      </c>
      <c r="CB129" s="1122" t="s">
        <v>36</v>
      </c>
      <c r="CC129" s="1122" t="s">
        <v>36</v>
      </c>
      <c r="CD129" s="1122" t="s">
        <v>36</v>
      </c>
      <c r="CE129" s="1122" t="s">
        <v>36</v>
      </c>
      <c r="CF129" s="1122" t="s">
        <v>36</v>
      </c>
      <c r="CG129" s="1122" t="s">
        <v>36</v>
      </c>
      <c r="CH129" s="1122" t="s">
        <v>36</v>
      </c>
      <c r="CI129" s="1122" t="s">
        <v>36</v>
      </c>
      <c r="CJ129" s="1979"/>
      <c r="CK129" s="1979"/>
      <c r="CL129" s="1979"/>
      <c r="CM129" s="1979"/>
      <c r="CN129" s="1979"/>
      <c r="CO129" s="1979"/>
      <c r="CP129" s="1979"/>
      <c r="CQ129" s="1979"/>
      <c r="CR129" s="1979"/>
      <c r="CS129" s="1979"/>
      <c r="CT129" s="1979"/>
      <c r="CU129" s="1979"/>
      <c r="CV129" s="1979"/>
      <c r="CW129" s="1979"/>
      <c r="CX129" s="1979"/>
      <c r="CY129" s="1979"/>
      <c r="CZ129" s="1979"/>
    </row>
    <row r="130" s="131" customFormat="true" ht="15" customHeight="true" x14ac:dyDescent="0.2">
      <c r="A130" s="2270" t="s">
        <v>48</v>
      </c>
      <c r="B130" s="248" t="s">
        <v>43</v>
      </c>
      <c r="C130" s="254">
        <f>(C158+C159)/(C158+C159+C160)*100</f>
        <v>50.320896037732119</v>
      </c>
      <c r="D130" s="255">
        <f t="shared" ref="D130:AI130" si="2">(D158+D159)/(D158+D159+D160)*100</f>
        <v>26.981522502906301</v>
      </c>
      <c r="E130" s="255">
        <f t="shared" si="2"/>
        <v>64.48715512769013</v>
      </c>
      <c r="F130" s="255">
        <f t="shared" si="2"/>
        <v>92.049967037923963</v>
      </c>
      <c r="G130" s="256">
        <f t="shared" si="2"/>
        <v>91.96371788181122</v>
      </c>
      <c r="H130" s="257">
        <f t="shared" si="2"/>
        <v>70.042836886289138</v>
      </c>
      <c r="I130" s="255">
        <f t="shared" si="2"/>
        <v>78.171015225889903</v>
      </c>
      <c r="J130" s="255">
        <f t="shared" si="2"/>
        <v>92.133464011313549</v>
      </c>
      <c r="K130" s="255">
        <f t="shared" si="2"/>
        <v>91.469398281442366</v>
      </c>
      <c r="L130" s="258">
        <f t="shared" si="2"/>
        <v>90.329593990885343</v>
      </c>
      <c r="M130" s="254">
        <f t="shared" si="2"/>
        <v>40.118488171817468</v>
      </c>
      <c r="N130" s="255">
        <f t="shared" si="2"/>
        <v>7.9067599372779256</v>
      </c>
      <c r="O130" s="255">
        <f t="shared" si="2"/>
        <v>20.201829332915654</v>
      </c>
      <c r="P130" s="255">
        <f t="shared" si="2"/>
        <v>41.021292945692196</v>
      </c>
      <c r="Q130" s="256">
        <f t="shared" si="2"/>
        <v>80.431195960282935</v>
      </c>
      <c r="R130" s="257">
        <f t="shared" si="2"/>
        <v>100</v>
      </c>
      <c r="S130" s="255">
        <f t="shared" si="2"/>
        <v>64.712785065215755</v>
      </c>
      <c r="T130" s="255">
        <f t="shared" si="2"/>
        <v>92.319976590430358</v>
      </c>
      <c r="U130" s="255">
        <f t="shared" si="2"/>
        <v>83.794077398578509</v>
      </c>
      <c r="V130" s="255">
        <f t="shared" si="2"/>
        <v>24.469684130952125</v>
      </c>
      <c r="W130" s="255">
        <f t="shared" si="2"/>
        <v>93.018344631175083</v>
      </c>
      <c r="X130" s="255">
        <f t="shared" si="2"/>
        <v>79.938086012524352</v>
      </c>
      <c r="Y130" s="255">
        <f t="shared" si="2"/>
        <v>58.06377541445994</v>
      </c>
      <c r="Z130" s="1798" t="s">
        <v>36</v>
      </c>
      <c r="AA130" s="255">
        <f t="shared" si="2"/>
        <v>76.318302302863856</v>
      </c>
      <c r="AB130" s="255">
        <f t="shared" si="2"/>
        <v>55.38805887182636</v>
      </c>
      <c r="AC130" s="255" t="e">
        <f t="shared" si="2"/>
        <v>#DIV/0!</v>
      </c>
      <c r="AD130" s="255">
        <f t="shared" si="2"/>
        <v>100</v>
      </c>
      <c r="AE130" s="255">
        <f t="shared" si="2"/>
        <v>61.653580945022711</v>
      </c>
      <c r="AF130" s="255">
        <f t="shared" si="2"/>
        <v>94.251500387828784</v>
      </c>
      <c r="AG130" s="255">
        <f t="shared" si="2"/>
        <v>41.182447047812069</v>
      </c>
      <c r="AH130" s="255">
        <f t="shared" si="2"/>
        <v>71.243666575129978</v>
      </c>
      <c r="AI130" s="258">
        <f t="shared" si="2"/>
        <v>88.209681966294312</v>
      </c>
      <c r="AJ130" s="599"/>
      <c r="AK130" s="599"/>
      <c r="AL130" s="599"/>
      <c r="AM130" s="599"/>
      <c r="AN130" s="599"/>
      <c r="AO130" s="599"/>
      <c r="AP130" s="599"/>
      <c r="AQ130" s="599"/>
      <c r="AR130" s="599"/>
      <c r="AS130" s="599"/>
      <c r="AT130" s="599"/>
      <c r="AU130" s="599"/>
      <c r="AV130" s="599"/>
      <c r="AW130" s="599"/>
      <c r="AX130" s="599"/>
      <c r="AY130" s="599"/>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271"/>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263"/>
      <c r="AF131" s="263"/>
      <c r="AG131" s="263"/>
      <c r="AH131" s="263"/>
      <c r="AI131" s="263"/>
      <c r="AJ131" s="599"/>
      <c r="AK131" s="599"/>
      <c r="AL131" s="599"/>
      <c r="AM131" s="599"/>
      <c r="AN131" s="599"/>
      <c r="AO131" s="599"/>
      <c r="AP131" s="599"/>
      <c r="AQ131" s="599"/>
      <c r="AR131" s="599"/>
      <c r="AS131" s="599"/>
      <c r="AT131" s="599"/>
      <c r="AU131" s="599"/>
      <c r="AV131" s="599"/>
      <c r="AW131" s="599"/>
      <c r="AX131" s="599"/>
      <c r="AY131" s="599"/>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272"/>
      <c r="B132" s="241" t="s">
        <v>47</v>
      </c>
      <c r="C132" s="264"/>
      <c r="D132" s="265"/>
      <c r="E132" s="265"/>
      <c r="F132" s="265"/>
      <c r="G132" s="266"/>
      <c r="H132" s="267"/>
      <c r="I132" s="265"/>
      <c r="J132" s="265"/>
      <c r="K132" s="265"/>
      <c r="L132" s="268"/>
      <c r="M132" s="264"/>
      <c r="N132" s="265"/>
      <c r="O132" s="265"/>
      <c r="P132" s="265"/>
      <c r="Q132" s="266"/>
      <c r="R132" s="1815"/>
      <c r="S132" s="1816"/>
      <c r="T132" s="1816"/>
      <c r="U132" s="1816"/>
      <c r="V132" s="1816"/>
      <c r="W132" s="1816"/>
      <c r="X132" s="1816"/>
      <c r="Y132" s="1816"/>
      <c r="Z132" s="1816"/>
      <c r="AA132" s="1816"/>
      <c r="AB132" s="1857"/>
      <c r="AC132" s="1857"/>
      <c r="AD132" s="1857"/>
      <c r="AE132" s="1857"/>
      <c r="AF132" s="1857"/>
      <c r="AG132" s="1857"/>
      <c r="AH132" s="1857"/>
      <c r="AI132" s="1857"/>
      <c r="AJ132" s="599"/>
      <c r="AK132" s="599"/>
      <c r="AL132" s="599"/>
      <c r="AM132" s="599"/>
      <c r="AN132" s="599"/>
      <c r="AO132" s="599"/>
      <c r="AP132" s="599"/>
      <c r="AQ132" s="599"/>
      <c r="AR132" s="599"/>
      <c r="AS132" s="599"/>
      <c r="AT132" s="599"/>
      <c r="AU132" s="599"/>
      <c r="AV132" s="599"/>
      <c r="AW132" s="599"/>
      <c r="AX132" s="599"/>
      <c r="AY132" s="599"/>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13" customFormat="true" ht="15" customHeight="true" x14ac:dyDescent="0.2">
      <c r="A133" s="130"/>
      <c r="B133" s="188"/>
      <c r="C133" s="2273" t="s">
        <v>114</v>
      </c>
      <c r="D133" s="2274"/>
      <c r="E133" s="2274"/>
      <c r="F133" s="2274"/>
      <c r="G133" s="2275"/>
      <c r="H133" s="2455" t="s">
        <v>39</v>
      </c>
      <c r="I133" s="2456"/>
      <c r="J133" s="2456"/>
      <c r="K133" s="2456"/>
      <c r="L133" s="2457"/>
      <c r="M133" s="2458" t="s">
        <v>38</v>
      </c>
      <c r="N133" s="2456"/>
      <c r="O133" s="2456"/>
      <c r="P133" s="2456"/>
      <c r="Q133" s="2457"/>
      <c r="R133" s="2080" t="s">
        <v>137</v>
      </c>
      <c r="S133" s="2090"/>
      <c r="T133" s="2090"/>
      <c r="U133" s="2090"/>
      <c r="V133" s="2090"/>
      <c r="W133" s="2090"/>
      <c r="X133" s="2090"/>
      <c r="Y133" s="2090"/>
      <c r="Z133" s="2090"/>
      <c r="AA133" s="2090"/>
      <c r="AB133" s="2090"/>
      <c r="AC133" s="2090"/>
      <c r="AD133" s="2090"/>
      <c r="AE133" s="2090"/>
      <c r="AF133" s="2090"/>
      <c r="AG133" s="2090"/>
      <c r="AH133" s="2090"/>
      <c r="AI133" s="2091"/>
      <c r="AJ133" s="599"/>
      <c r="AK133" s="599"/>
      <c r="AL133" s="599"/>
      <c r="AM133" s="599"/>
      <c r="AN133" s="599"/>
      <c r="AO133" s="599"/>
      <c r="AP133" s="599"/>
      <c r="AQ133" s="599"/>
      <c r="AR133" s="599"/>
      <c r="AS133" s="599"/>
      <c r="AT133" s="599"/>
      <c r="AU133" s="599"/>
      <c r="AV133" s="599"/>
      <c r="AW133" s="599"/>
      <c r="AX133" s="599"/>
      <c r="AY133" s="599"/>
      <c r="AZ133" s="216"/>
      <c r="BA133" s="217" t="s">
        <v>128</v>
      </c>
      <c r="BB133" s="116" t="s">
        <v>98</v>
      </c>
      <c r="BC133" s="2343" t="s">
        <v>114</v>
      </c>
      <c r="BD133" s="2344"/>
      <c r="BE133" s="2344"/>
      <c r="BF133" s="2344"/>
      <c r="BG133" s="2345"/>
      <c r="BH133" s="2359" t="s">
        <v>39</v>
      </c>
      <c r="BI133" s="2344"/>
      <c r="BJ133" s="2344"/>
      <c r="BK133" s="2344"/>
      <c r="BL133" s="2345"/>
      <c r="BM133" s="2359" t="s">
        <v>38</v>
      </c>
      <c r="BN133" s="2344"/>
      <c r="BO133" s="2344"/>
      <c r="BP133" s="2344"/>
      <c r="BQ133" s="2360"/>
      <c r="BR133" s="1830" t="s">
        <v>137</v>
      </c>
      <c r="BS133" s="1831"/>
      <c r="BT133" s="1831"/>
      <c r="BU133" s="1831"/>
      <c r="BV133" s="1831"/>
      <c r="BW133" s="1831"/>
      <c r="BX133" s="1831"/>
      <c r="BY133" s="1832"/>
      <c r="BZ133" s="313"/>
      <c r="CA133" s="313"/>
      <c r="CB133" s="313"/>
      <c r="CC133" s="313"/>
      <c r="CD133" s="313"/>
      <c r="CE133" s="313"/>
      <c r="CF133" s="313"/>
      <c r="CG133" s="313"/>
      <c r="CH133" s="313"/>
      <c r="CI133" s="313"/>
      <c r="CJ133" s="215"/>
      <c r="CK133" s="215"/>
      <c r="CL133" s="215"/>
      <c r="CM133" s="215"/>
      <c r="CN133" s="215"/>
      <c r="CO133" s="215"/>
      <c r="CP133" s="215"/>
      <c r="CQ133" s="215"/>
      <c r="CR133" s="215"/>
      <c r="CS133" s="215"/>
      <c r="CT133" s="215"/>
      <c r="CU133" s="215"/>
      <c r="CV133" s="215"/>
      <c r="CW133" s="215"/>
      <c r="CX133" s="215"/>
      <c r="CY133" s="215"/>
      <c r="CZ133" s="215"/>
    </row>
    <row r="134" s="413" customFormat="true" ht="36" x14ac:dyDescent="0.2">
      <c r="A134" s="189" t="s">
        <v>69</v>
      </c>
      <c r="B134" s="246"/>
      <c r="C134" s="282" t="s">
        <v>0</v>
      </c>
      <c r="D134" s="283" t="s">
        <v>1</v>
      </c>
      <c r="E134" s="283" t="s">
        <v>2</v>
      </c>
      <c r="F134" s="283" t="s">
        <v>3</v>
      </c>
      <c r="G134" s="284" t="s">
        <v>4</v>
      </c>
      <c r="H134" s="1537" t="s">
        <v>341</v>
      </c>
      <c r="I134" s="1494" t="s">
        <v>342</v>
      </c>
      <c r="J134" s="1494" t="s">
        <v>343</v>
      </c>
      <c r="K134" s="1494" t="s">
        <v>344</v>
      </c>
      <c r="L134" s="1495" t="s">
        <v>345</v>
      </c>
      <c r="M134" s="1525" t="s">
        <v>341</v>
      </c>
      <c r="N134" s="1494" t="s">
        <v>342</v>
      </c>
      <c r="O134" s="1494" t="s">
        <v>343</v>
      </c>
      <c r="P134" s="1494" t="s">
        <v>344</v>
      </c>
      <c r="Q134" s="1551" t="s">
        <v>345</v>
      </c>
      <c r="R134" s="1537" t="s">
        <v>346</v>
      </c>
      <c r="S134" s="1494" t="s">
        <v>347</v>
      </c>
      <c r="T134" s="1494" t="s">
        <v>348</v>
      </c>
      <c r="U134" s="1494" t="s">
        <v>349</v>
      </c>
      <c r="V134" s="1494" t="s">
        <v>350</v>
      </c>
      <c r="W134" s="1494" t="s">
        <v>351</v>
      </c>
      <c r="X134" s="1494" t="s">
        <v>352</v>
      </c>
      <c r="Y134" s="1494" t="s">
        <v>353</v>
      </c>
      <c r="Z134" s="1494" t="s">
        <v>354</v>
      </c>
      <c r="AA134" s="1494" t="s">
        <v>355</v>
      </c>
      <c r="AB134" s="1494" t="s">
        <v>356</v>
      </c>
      <c r="AC134" s="1494" t="s">
        <v>357</v>
      </c>
      <c r="AD134" s="1494" t="s">
        <v>358</v>
      </c>
      <c r="AE134" s="1494" t="s">
        <v>359</v>
      </c>
      <c r="AF134" s="1494" t="s">
        <v>360</v>
      </c>
      <c r="AG134" s="1494" t="s">
        <v>361</v>
      </c>
      <c r="AH134" s="1494" t="s">
        <v>362</v>
      </c>
      <c r="AI134" s="1496" t="s">
        <v>363</v>
      </c>
      <c r="AJ134" s="599"/>
      <c r="AK134" s="599"/>
      <c r="AL134" s="599"/>
      <c r="AM134" s="599"/>
      <c r="AN134" s="599"/>
      <c r="AO134" s="599"/>
      <c r="AP134" s="599"/>
      <c r="AQ134" s="599"/>
      <c r="AR134" s="599"/>
      <c r="AS134" s="599"/>
      <c r="AT134" s="599"/>
      <c r="AU134" s="599"/>
      <c r="AV134" s="599"/>
      <c r="AW134" s="599"/>
      <c r="AX134" s="599"/>
      <c r="AY134" s="599"/>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346</v>
      </c>
      <c r="BS134" s="174" t="s">
        <v>347</v>
      </c>
      <c r="BT134" s="174" t="s">
        <v>348</v>
      </c>
      <c r="BU134" s="174" t="s">
        <v>349</v>
      </c>
      <c r="BV134" s="174" t="s">
        <v>350</v>
      </c>
      <c r="BW134" s="174" t="s">
        <v>351</v>
      </c>
      <c r="BX134" s="174" t="s">
        <v>352</v>
      </c>
      <c r="BY134" s="175" t="s">
        <v>353</v>
      </c>
      <c r="BZ134" s="175" t="s">
        <v>354</v>
      </c>
      <c r="CA134" s="175" t="s">
        <v>355</v>
      </c>
      <c r="CB134" s="175" t="s">
        <v>356</v>
      </c>
      <c r="CC134" s="175" t="s">
        <v>357</v>
      </c>
      <c r="CD134" s="175" t="s">
        <v>358</v>
      </c>
      <c r="CE134" s="175" t="s">
        <v>359</v>
      </c>
      <c r="CF134" s="175" t="s">
        <v>360</v>
      </c>
      <c r="CG134" s="175" t="s">
        <v>361</v>
      </c>
      <c r="CH134" s="175" t="s">
        <v>362</v>
      </c>
      <c r="CI134" s="175" t="s">
        <v>363</v>
      </c>
      <c r="CJ134" s="1983"/>
      <c r="CK134" s="1983"/>
      <c r="CL134" s="1983"/>
      <c r="CM134" s="1983"/>
      <c r="CN134" s="1983"/>
      <c r="CO134" s="1983"/>
      <c r="CP134" s="1983"/>
      <c r="CQ134" s="1983"/>
      <c r="CR134" s="1983"/>
      <c r="CS134" s="1983"/>
      <c r="CT134" s="1983"/>
      <c r="CU134" s="1983"/>
      <c r="CV134" s="1983"/>
      <c r="CW134" s="1983"/>
      <c r="CX134" s="1983"/>
      <c r="CY134" s="1983"/>
      <c r="CZ134" s="1983"/>
    </row>
    <row r="135" s="413" customFormat="true" ht="15" customHeight="true" x14ac:dyDescent="0.2">
      <c r="A135" s="2459" t="s">
        <v>46</v>
      </c>
      <c r="B135" s="1753" t="s">
        <v>388</v>
      </c>
      <c r="C135" s="1659">
        <v>0.5544812544126736</v>
      </c>
      <c r="D135" s="1660">
        <v>2.3100638169119567</v>
      </c>
      <c r="E135" s="1660">
        <v>3.3920793734269408</v>
      </c>
      <c r="F135" s="1660">
        <v>28.343545931191173</v>
      </c>
      <c r="G135" s="1661">
        <v>27.449977202382421</v>
      </c>
      <c r="H135" s="1662">
        <v>4.3895857977378032</v>
      </c>
      <c r="I135" s="1660">
        <v>9.6864956685494086</v>
      </c>
      <c r="J135" s="1660">
        <v>36.139958280747194</v>
      </c>
      <c r="K135" s="1660">
        <v>32.391651980843029</v>
      </c>
      <c r="L135" s="1663">
        <v>26.901875800087506</v>
      </c>
      <c r="M135" s="1664">
        <v>0</v>
      </c>
      <c r="N135" s="1660">
        <v>1.159911178391182</v>
      </c>
      <c r="O135" s="1660">
        <v>1.1862429612491445</v>
      </c>
      <c r="P135" s="1660">
        <v>0.68808648241551484</v>
      </c>
      <c r="Q135" s="1661">
        <v>8.1700046480489377</v>
      </c>
      <c r="R135" s="1662">
        <v>0.2559523065011855</v>
      </c>
      <c r="S135" s="1660">
        <v>3.1232337303485163</v>
      </c>
      <c r="T135" s="1660">
        <v>35.069006390663752</v>
      </c>
      <c r="U135" s="1660">
        <v>16.128341772157199</v>
      </c>
      <c r="V135" s="1660">
        <v>3.6822736197169004</v>
      </c>
      <c r="W135" s="1660">
        <v>15.809740983128565</v>
      </c>
      <c r="X135" s="1660">
        <v>10.481440100494764</v>
      </c>
      <c r="Y135" s="1660">
        <v>3.5983483796205862</v>
      </c>
      <c r="Z135" s="1806" t="s">
        <v>36</v>
      </c>
      <c r="AA135" s="1660">
        <v>1.4911443207846882</v>
      </c>
      <c r="AB135" s="1660">
        <v>13.330562440021247</v>
      </c>
      <c r="AC135" s="1660">
        <v>34.811656477816527</v>
      </c>
      <c r="AD135" s="1660">
        <v>15.297580302483629</v>
      </c>
      <c r="AE135" s="1660">
        <v>2.4536726643751421</v>
      </c>
      <c r="AF135" s="1660">
        <v>14.243938074190405</v>
      </c>
      <c r="AG135" s="1660">
        <v>0.24043776606017361</v>
      </c>
      <c r="AH135" s="1660">
        <v>3.211576103589163</v>
      </c>
      <c r="AI135" s="2107">
        <v>8.0645215233026644</v>
      </c>
      <c r="AJ135" s="599"/>
      <c r="AK135" s="599"/>
      <c r="AL135" s="599"/>
      <c r="AM135" s="599"/>
      <c r="AN135" s="599"/>
      <c r="AO135" s="599"/>
      <c r="AP135" s="599"/>
      <c r="AQ135" s="599"/>
      <c r="AR135" s="599"/>
      <c r="AS135" s="599"/>
      <c r="AT135" s="599"/>
      <c r="AU135" s="599"/>
      <c r="AV135" s="599"/>
      <c r="AW135" s="599"/>
      <c r="AX135" s="599"/>
      <c r="AY135" s="599"/>
      <c r="AZ135" s="216"/>
      <c r="BA135" s="2361" t="s">
        <v>46</v>
      </c>
      <c r="BB135" s="158" t="s">
        <v>45</v>
      </c>
      <c r="BC135" s="1046" t="s">
        <v>36</v>
      </c>
      <c r="BD135" s="1065" t="s">
        <v>36</v>
      </c>
      <c r="BE135" s="1065" t="s">
        <v>36</v>
      </c>
      <c r="BF135" s="1065" t="s">
        <v>36</v>
      </c>
      <c r="BG135" s="1085" t="s">
        <v>36</v>
      </c>
      <c r="BH135" s="1105" t="s">
        <v>36</v>
      </c>
      <c r="BI135" s="1065" t="s">
        <v>36</v>
      </c>
      <c r="BJ135" s="1065" t="s">
        <v>36</v>
      </c>
      <c r="BK135" s="1065" t="s">
        <v>36</v>
      </c>
      <c r="BL135" s="1085" t="s">
        <v>36</v>
      </c>
      <c r="BM135" s="1105" t="s">
        <v>36</v>
      </c>
      <c r="BN135" s="1065" t="s">
        <v>36</v>
      </c>
      <c r="BO135" s="1065" t="s">
        <v>36</v>
      </c>
      <c r="BP135" s="1065" t="s">
        <v>36</v>
      </c>
      <c r="BQ135" s="1085" t="s">
        <v>36</v>
      </c>
      <c r="BR135" s="1105" t="s">
        <v>36</v>
      </c>
      <c r="BS135" s="1065" t="s">
        <v>36</v>
      </c>
      <c r="BT135" s="1065" t="s">
        <v>36</v>
      </c>
      <c r="BU135" s="1065" t="s">
        <v>36</v>
      </c>
      <c r="BV135" s="1065" t="s">
        <v>36</v>
      </c>
      <c r="BW135" s="1065" t="s">
        <v>36</v>
      </c>
      <c r="BX135" s="1065" t="s">
        <v>36</v>
      </c>
      <c r="BY135" s="1123" t="s">
        <v>36</v>
      </c>
      <c r="BZ135" s="1123" t="s">
        <v>36</v>
      </c>
      <c r="CA135" s="1123" t="s">
        <v>36</v>
      </c>
      <c r="CB135" s="1123" t="s">
        <v>36</v>
      </c>
      <c r="CC135" s="1123" t="s">
        <v>36</v>
      </c>
      <c r="CD135" s="1123" t="s">
        <v>36</v>
      </c>
      <c r="CE135" s="1123" t="s">
        <v>36</v>
      </c>
      <c r="CF135" s="1123" t="s">
        <v>36</v>
      </c>
      <c r="CG135" s="1123" t="s">
        <v>36</v>
      </c>
      <c r="CH135" s="1123" t="s">
        <v>36</v>
      </c>
      <c r="CI135" s="1123" t="s">
        <v>36</v>
      </c>
      <c r="CJ135" s="1985"/>
      <c r="CK135" s="1985"/>
      <c r="CL135" s="1985"/>
      <c r="CM135" s="1985"/>
      <c r="CN135" s="1985"/>
      <c r="CO135" s="1985"/>
      <c r="CP135" s="1985"/>
      <c r="CQ135" s="1985"/>
      <c r="CR135" s="1985"/>
      <c r="CS135" s="1985"/>
      <c r="CT135" s="1985"/>
      <c r="CU135" s="1985"/>
      <c r="CV135" s="1985"/>
      <c r="CW135" s="1985"/>
      <c r="CX135" s="1985"/>
      <c r="CY135" s="1985"/>
      <c r="CZ135" s="1985"/>
    </row>
    <row r="136" s="413" customFormat="true" ht="15" customHeight="true" x14ac:dyDescent="0.2">
      <c r="A136" s="2453"/>
      <c r="B136" s="1754" t="s">
        <v>389</v>
      </c>
      <c r="C136" s="1665">
        <v>4.2095354752119309E-3</v>
      </c>
      <c r="D136" s="1666">
        <v>1.1244015732684634</v>
      </c>
      <c r="E136" s="1666">
        <v>7.2777250136005804</v>
      </c>
      <c r="F136" s="1666">
        <v>5.7983049736410699</v>
      </c>
      <c r="G136" s="1667">
        <v>8.2672561985446151</v>
      </c>
      <c r="H136" s="1668">
        <v>5.3685774274413767</v>
      </c>
      <c r="I136" s="1666">
        <v>9.4803506379497229</v>
      </c>
      <c r="J136" s="1666">
        <v>7.6671760882897235</v>
      </c>
      <c r="K136" s="1666">
        <v>8.2424313498985367</v>
      </c>
      <c r="L136" s="1669">
        <v>7.2114439146624658</v>
      </c>
      <c r="M136" s="1670">
        <v>0</v>
      </c>
      <c r="N136" s="1666">
        <v>0.4940511822222593</v>
      </c>
      <c r="O136" s="1666">
        <v>0.33160829653885537</v>
      </c>
      <c r="P136" s="1666">
        <v>2.9249436981077745</v>
      </c>
      <c r="Q136" s="1667">
        <v>2.1938315305250682</v>
      </c>
      <c r="R136" s="1668">
        <v>0</v>
      </c>
      <c r="S136" s="1666">
        <v>0</v>
      </c>
      <c r="T136" s="1666">
        <v>7.4825374867509478</v>
      </c>
      <c r="U136" s="1666">
        <v>7.0450688951409397</v>
      </c>
      <c r="V136" s="1666">
        <v>2.1051990513624821</v>
      </c>
      <c r="W136" s="1666">
        <v>4.6220267812207183</v>
      </c>
      <c r="X136" s="1666">
        <v>1.6452750730020653</v>
      </c>
      <c r="Y136" s="1666">
        <v>2.2574774400556303</v>
      </c>
      <c r="Z136" s="1807" t="s">
        <v>36</v>
      </c>
      <c r="AA136" s="1666">
        <v>3.0878638892999013</v>
      </c>
      <c r="AB136" s="1666">
        <v>9.2174275822821308</v>
      </c>
      <c r="AC136" s="1666">
        <v>6.9891840208642222</v>
      </c>
      <c r="AD136" s="1666">
        <v>0</v>
      </c>
      <c r="AE136" s="1666">
        <v>0.46806482773623737</v>
      </c>
      <c r="AF136" s="1666">
        <v>1.9078733931121841</v>
      </c>
      <c r="AG136" s="1666">
        <v>1.9235021529702797E-2</v>
      </c>
      <c r="AH136" s="1666">
        <v>11.670319439792632</v>
      </c>
      <c r="AI136" s="2108">
        <v>3.2905057122339376</v>
      </c>
      <c r="AJ136" s="599"/>
      <c r="AK136" s="599"/>
      <c r="AL136" s="599"/>
      <c r="AM136" s="599"/>
      <c r="AN136" s="599"/>
      <c r="AO136" s="599"/>
      <c r="AP136" s="599"/>
      <c r="AQ136" s="599"/>
      <c r="AR136" s="599"/>
      <c r="AS136" s="599"/>
      <c r="AT136" s="599"/>
      <c r="AU136" s="599"/>
      <c r="AV136" s="599"/>
      <c r="AW136" s="599"/>
      <c r="AX136" s="599"/>
      <c r="AY136" s="599"/>
      <c r="AZ136" s="216"/>
      <c r="BA136" s="2314"/>
      <c r="BB136" s="159" t="s">
        <v>44</v>
      </c>
      <c r="BC136" s="1047" t="s">
        <v>36</v>
      </c>
      <c r="BD136" s="1066" t="s">
        <v>36</v>
      </c>
      <c r="BE136" s="1066" t="s">
        <v>36</v>
      </c>
      <c r="BF136" s="1066" t="s">
        <v>36</v>
      </c>
      <c r="BG136" s="1086" t="s">
        <v>36</v>
      </c>
      <c r="BH136" s="1106" t="s">
        <v>36</v>
      </c>
      <c r="BI136" s="1066" t="s">
        <v>36</v>
      </c>
      <c r="BJ136" s="1066" t="s">
        <v>36</v>
      </c>
      <c r="BK136" s="1066" t="s">
        <v>36</v>
      </c>
      <c r="BL136" s="1086" t="s">
        <v>36</v>
      </c>
      <c r="BM136" s="1106" t="s">
        <v>36</v>
      </c>
      <c r="BN136" s="1066" t="s">
        <v>36</v>
      </c>
      <c r="BO136" s="1066" t="s">
        <v>36</v>
      </c>
      <c r="BP136" s="1066" t="s">
        <v>36</v>
      </c>
      <c r="BQ136" s="1086" t="s">
        <v>36</v>
      </c>
      <c r="BR136" s="1106" t="s">
        <v>36</v>
      </c>
      <c r="BS136" s="1066" t="s">
        <v>36</v>
      </c>
      <c r="BT136" s="1066" t="s">
        <v>36</v>
      </c>
      <c r="BU136" s="1066" t="s">
        <v>36</v>
      </c>
      <c r="BV136" s="1066" t="s">
        <v>36</v>
      </c>
      <c r="BW136" s="1066" t="s">
        <v>36</v>
      </c>
      <c r="BX136" s="1066" t="s">
        <v>36</v>
      </c>
      <c r="BY136" s="1124" t="s">
        <v>36</v>
      </c>
      <c r="BZ136" s="1124" t="s">
        <v>36</v>
      </c>
      <c r="CA136" s="1124" t="s">
        <v>36</v>
      </c>
      <c r="CB136" s="1124" t="s">
        <v>36</v>
      </c>
      <c r="CC136" s="1124" t="s">
        <v>36</v>
      </c>
      <c r="CD136" s="1124" t="s">
        <v>36</v>
      </c>
      <c r="CE136" s="1124" t="s">
        <v>36</v>
      </c>
      <c r="CF136" s="1124" t="s">
        <v>36</v>
      </c>
      <c r="CG136" s="1124" t="s">
        <v>36</v>
      </c>
      <c r="CH136" s="1124" t="s">
        <v>36</v>
      </c>
      <c r="CI136" s="1124" t="s">
        <v>36</v>
      </c>
      <c r="CJ136" s="1987"/>
      <c r="CK136" s="1987"/>
      <c r="CL136" s="1987"/>
      <c r="CM136" s="1987"/>
      <c r="CN136" s="1987"/>
      <c r="CO136" s="1987"/>
      <c r="CP136" s="1987"/>
      <c r="CQ136" s="1987"/>
      <c r="CR136" s="1987"/>
      <c r="CS136" s="1987"/>
      <c r="CT136" s="1987"/>
      <c r="CU136" s="1987"/>
      <c r="CV136" s="1987"/>
      <c r="CW136" s="1987"/>
      <c r="CX136" s="1987"/>
      <c r="CY136" s="1987"/>
      <c r="CZ136" s="1987"/>
    </row>
    <row r="137" s="413" customFormat="true" ht="15" customHeight="true" x14ac:dyDescent="0.2">
      <c r="A137" s="2453"/>
      <c r="B137" s="1754" t="s">
        <v>390</v>
      </c>
      <c r="C137" s="1665">
        <v>12.469488191990838</v>
      </c>
      <c r="D137" s="1666">
        <v>26.269757343659254</v>
      </c>
      <c r="E137" s="1666">
        <v>57.848470480378666</v>
      </c>
      <c r="F137" s="1666">
        <v>60.668382907195905</v>
      </c>
      <c r="G137" s="1667">
        <v>61.388429374373878</v>
      </c>
      <c r="H137" s="1668">
        <v>70.370216166448088</v>
      </c>
      <c r="I137" s="1666">
        <v>65.920527338599271</v>
      </c>
      <c r="J137" s="1666">
        <v>52.461076057310365</v>
      </c>
      <c r="K137" s="1666">
        <v>56.362520271006566</v>
      </c>
      <c r="L137" s="1669">
        <v>62.791706671046853</v>
      </c>
      <c r="M137" s="1670">
        <v>6.0352752859379137</v>
      </c>
      <c r="N137" s="1666">
        <v>2.2082069860289422</v>
      </c>
      <c r="O137" s="1666">
        <v>19.896967083012377</v>
      </c>
      <c r="P137" s="1666">
        <v>30.315985249836203</v>
      </c>
      <c r="Q137" s="1667">
        <v>64.982588077457748</v>
      </c>
      <c r="R137" s="1668">
        <v>24.038076026864285</v>
      </c>
      <c r="S137" s="1666">
        <v>40.120102335084795</v>
      </c>
      <c r="T137" s="1666">
        <v>55.793025328417599</v>
      </c>
      <c r="U137" s="1666">
        <v>39.807162739056011</v>
      </c>
      <c r="V137" s="1666">
        <v>27.163614296829884</v>
      </c>
      <c r="W137" s="1666">
        <v>23.331423744148506</v>
      </c>
      <c r="X137" s="1666">
        <v>29.384873514331378</v>
      </c>
      <c r="Y137" s="1666">
        <v>60.991074495719069</v>
      </c>
      <c r="Z137" s="1807" t="s">
        <v>36</v>
      </c>
      <c r="AA137" s="1666">
        <v>81.179602455820188</v>
      </c>
      <c r="AB137" s="1666">
        <v>40.393049844660212</v>
      </c>
      <c r="AC137" s="1666">
        <v>14.739005735687845</v>
      </c>
      <c r="AD137" s="1666">
        <v>43.574753762740585</v>
      </c>
      <c r="AE137" s="1666">
        <v>46.955111125233593</v>
      </c>
      <c r="AF137" s="1666">
        <v>71.221268050948339</v>
      </c>
      <c r="AG137" s="1666">
        <v>32.395759891396622</v>
      </c>
      <c r="AH137" s="1666">
        <v>44.0087707691753</v>
      </c>
      <c r="AI137" s="2108">
        <v>57.419593223949803</v>
      </c>
      <c r="AJ137" s="599"/>
      <c r="AK137" s="599"/>
      <c r="AL137" s="599"/>
      <c r="AM137" s="599"/>
      <c r="AN137" s="599"/>
      <c r="AO137" s="599"/>
      <c r="AP137" s="599"/>
      <c r="AQ137" s="599"/>
      <c r="AR137" s="599"/>
      <c r="AS137" s="599"/>
      <c r="AT137" s="599"/>
      <c r="AU137" s="599"/>
      <c r="AV137" s="599"/>
      <c r="AW137" s="599"/>
      <c r="AX137" s="599"/>
      <c r="AY137" s="599"/>
      <c r="AZ137" s="216"/>
      <c r="BA137" s="2314"/>
      <c r="BB137" s="159" t="s">
        <v>43</v>
      </c>
      <c r="BC137" s="1047" t="s">
        <v>36</v>
      </c>
      <c r="BD137" s="1066" t="s">
        <v>36</v>
      </c>
      <c r="BE137" s="1066" t="s">
        <v>36</v>
      </c>
      <c r="BF137" s="1066" t="s">
        <v>36</v>
      </c>
      <c r="BG137" s="1086" t="s">
        <v>36</v>
      </c>
      <c r="BH137" s="1106" t="s">
        <v>36</v>
      </c>
      <c r="BI137" s="1066" t="s">
        <v>36</v>
      </c>
      <c r="BJ137" s="1066" t="s">
        <v>36</v>
      </c>
      <c r="BK137" s="1066" t="s">
        <v>36</v>
      </c>
      <c r="BL137" s="1086" t="s">
        <v>36</v>
      </c>
      <c r="BM137" s="1106" t="s">
        <v>36</v>
      </c>
      <c r="BN137" s="1066" t="s">
        <v>36</v>
      </c>
      <c r="BO137" s="1066" t="s">
        <v>36</v>
      </c>
      <c r="BP137" s="1066" t="s">
        <v>36</v>
      </c>
      <c r="BQ137" s="1086" t="s">
        <v>36</v>
      </c>
      <c r="BR137" s="1106" t="s">
        <v>36</v>
      </c>
      <c r="BS137" s="1066" t="s">
        <v>36</v>
      </c>
      <c r="BT137" s="1066" t="s">
        <v>36</v>
      </c>
      <c r="BU137" s="1066" t="s">
        <v>36</v>
      </c>
      <c r="BV137" s="1066" t="s">
        <v>36</v>
      </c>
      <c r="BW137" s="1066" t="s">
        <v>36</v>
      </c>
      <c r="BX137" s="1066" t="s">
        <v>36</v>
      </c>
      <c r="BY137" s="1124" t="s">
        <v>36</v>
      </c>
      <c r="BZ137" s="1124" t="s">
        <v>36</v>
      </c>
      <c r="CA137" s="1124" t="s">
        <v>36</v>
      </c>
      <c r="CB137" s="1124" t="s">
        <v>36</v>
      </c>
      <c r="CC137" s="1124" t="s">
        <v>36</v>
      </c>
      <c r="CD137" s="1124" t="s">
        <v>36</v>
      </c>
      <c r="CE137" s="1124" t="s">
        <v>36</v>
      </c>
      <c r="CF137" s="1124" t="s">
        <v>36</v>
      </c>
      <c r="CG137" s="1124" t="s">
        <v>36</v>
      </c>
      <c r="CH137" s="1124" t="s">
        <v>36</v>
      </c>
      <c r="CI137" s="1124" t="s">
        <v>36</v>
      </c>
      <c r="CJ137" s="1987"/>
      <c r="CK137" s="1987"/>
      <c r="CL137" s="1987"/>
      <c r="CM137" s="1987"/>
      <c r="CN137" s="1987"/>
      <c r="CO137" s="1987"/>
      <c r="CP137" s="1987"/>
      <c r="CQ137" s="1987"/>
      <c r="CR137" s="1987"/>
      <c r="CS137" s="1987"/>
      <c r="CT137" s="1987"/>
      <c r="CU137" s="1987"/>
      <c r="CV137" s="1987"/>
      <c r="CW137" s="1987"/>
      <c r="CX137" s="1987"/>
      <c r="CY137" s="1987"/>
      <c r="CZ137" s="1987"/>
    </row>
    <row r="138" s="413" customFormat="true" ht="15" customHeight="true" x14ac:dyDescent="0.2">
      <c r="A138" s="2453"/>
      <c r="B138" s="1754" t="s">
        <v>391</v>
      </c>
      <c r="C138" s="1665">
        <v>19.783838628083217</v>
      </c>
      <c r="D138" s="1666">
        <v>36.57662842808007</v>
      </c>
      <c r="E138" s="1666">
        <v>24.905221757712372</v>
      </c>
      <c r="F138" s="1666">
        <v>5.0484586749117186</v>
      </c>
      <c r="G138" s="1667">
        <v>2.8636177413423671</v>
      </c>
      <c r="H138" s="1668">
        <v>18.653819098164213</v>
      </c>
      <c r="I138" s="1666">
        <v>14.656851496813381</v>
      </c>
      <c r="J138" s="1666">
        <v>3.7317895736526401</v>
      </c>
      <c r="K138" s="1666">
        <v>3.0033963982518515</v>
      </c>
      <c r="L138" s="1669">
        <v>3.0345903145694768</v>
      </c>
      <c r="M138" s="1670">
        <v>21.5636122220819</v>
      </c>
      <c r="N138" s="1666">
        <v>23.884279390509796</v>
      </c>
      <c r="O138" s="1666">
        <v>37.797509908013659</v>
      </c>
      <c r="P138" s="1666">
        <v>37.841292179300822</v>
      </c>
      <c r="Q138" s="1667">
        <v>17.198097436541779</v>
      </c>
      <c r="R138" s="1668">
        <v>5.0371915305250416</v>
      </c>
      <c r="S138" s="1666">
        <v>36.196342397058388</v>
      </c>
      <c r="T138" s="1666">
        <v>1.6554307941675526</v>
      </c>
      <c r="U138" s="1666">
        <v>9.6009533805725695</v>
      </c>
      <c r="V138" s="1666">
        <v>52.505912374893057</v>
      </c>
      <c r="W138" s="1666">
        <v>8.3583109275353635</v>
      </c>
      <c r="X138" s="1666">
        <v>22.441124719412883</v>
      </c>
      <c r="Y138" s="1666">
        <v>25.832060849883927</v>
      </c>
      <c r="Z138" s="1807" t="s">
        <v>36</v>
      </c>
      <c r="AA138" s="1666">
        <v>14.223019925930991</v>
      </c>
      <c r="AB138" s="1666">
        <v>18.324351966171395</v>
      </c>
      <c r="AC138" s="1666">
        <v>0.98341308905068681</v>
      </c>
      <c r="AD138" s="1666">
        <v>2.3761721045055078</v>
      </c>
      <c r="AE138" s="1666">
        <v>15.397992968374371</v>
      </c>
      <c r="AF138" s="1666">
        <v>10.163852961373006</v>
      </c>
      <c r="AG138" s="1666">
        <v>25.678505341642783</v>
      </c>
      <c r="AH138" s="1666">
        <v>24.869617219668541</v>
      </c>
      <c r="AI138" s="2108">
        <v>14.377622589432281</v>
      </c>
      <c r="AJ138" s="599"/>
      <c r="AK138" s="599"/>
      <c r="AL138" s="599"/>
      <c r="AM138" s="599"/>
      <c r="AN138" s="599"/>
      <c r="AO138" s="599"/>
      <c r="AP138" s="599"/>
      <c r="AQ138" s="599"/>
      <c r="AR138" s="599"/>
      <c r="AS138" s="599"/>
      <c r="AT138" s="599"/>
      <c r="AU138" s="599"/>
      <c r="AV138" s="599"/>
      <c r="AW138" s="599"/>
      <c r="AX138" s="599"/>
      <c r="AY138" s="599"/>
      <c r="AZ138" s="216"/>
      <c r="BA138" s="2314"/>
      <c r="BB138" s="159" t="s">
        <v>42</v>
      </c>
      <c r="BC138" s="1047" t="s">
        <v>36</v>
      </c>
      <c r="BD138" s="1066" t="s">
        <v>36</v>
      </c>
      <c r="BE138" s="1066" t="s">
        <v>36</v>
      </c>
      <c r="BF138" s="1066" t="s">
        <v>36</v>
      </c>
      <c r="BG138" s="1086" t="s">
        <v>36</v>
      </c>
      <c r="BH138" s="1106" t="s">
        <v>36</v>
      </c>
      <c r="BI138" s="1066" t="s">
        <v>36</v>
      </c>
      <c r="BJ138" s="1066" t="s">
        <v>36</v>
      </c>
      <c r="BK138" s="1066" t="s">
        <v>36</v>
      </c>
      <c r="BL138" s="1086" t="s">
        <v>36</v>
      </c>
      <c r="BM138" s="1106" t="s">
        <v>36</v>
      </c>
      <c r="BN138" s="1066" t="s">
        <v>36</v>
      </c>
      <c r="BO138" s="1066" t="s">
        <v>36</v>
      </c>
      <c r="BP138" s="1066" t="s">
        <v>36</v>
      </c>
      <c r="BQ138" s="1086" t="s">
        <v>36</v>
      </c>
      <c r="BR138" s="1106" t="s">
        <v>36</v>
      </c>
      <c r="BS138" s="1066" t="s">
        <v>36</v>
      </c>
      <c r="BT138" s="1066" t="s">
        <v>36</v>
      </c>
      <c r="BU138" s="1066" t="s">
        <v>36</v>
      </c>
      <c r="BV138" s="1066" t="s">
        <v>36</v>
      </c>
      <c r="BW138" s="1066" t="s">
        <v>36</v>
      </c>
      <c r="BX138" s="1066" t="s">
        <v>36</v>
      </c>
      <c r="BY138" s="1124" t="s">
        <v>36</v>
      </c>
      <c r="BZ138" s="1124" t="s">
        <v>36</v>
      </c>
      <c r="CA138" s="1124" t="s">
        <v>36</v>
      </c>
      <c r="CB138" s="1124" t="s">
        <v>36</v>
      </c>
      <c r="CC138" s="1124" t="s">
        <v>36</v>
      </c>
      <c r="CD138" s="1124" t="s">
        <v>36</v>
      </c>
      <c r="CE138" s="1124" t="s">
        <v>36</v>
      </c>
      <c r="CF138" s="1124" t="s">
        <v>36</v>
      </c>
      <c r="CG138" s="1124" t="s">
        <v>36</v>
      </c>
      <c r="CH138" s="1124" t="s">
        <v>36</v>
      </c>
      <c r="CI138" s="1124" t="s">
        <v>36</v>
      </c>
      <c r="CJ138" s="1987"/>
      <c r="CK138" s="1987"/>
      <c r="CL138" s="1987"/>
      <c r="CM138" s="1987"/>
      <c r="CN138" s="1987"/>
      <c r="CO138" s="1987"/>
      <c r="CP138" s="1987"/>
      <c r="CQ138" s="1987"/>
      <c r="CR138" s="1987"/>
      <c r="CS138" s="1987"/>
      <c r="CT138" s="1987"/>
      <c r="CU138" s="1987"/>
      <c r="CV138" s="1987"/>
      <c r="CW138" s="1987"/>
      <c r="CX138" s="1987"/>
      <c r="CY138" s="1987"/>
      <c r="CZ138" s="1987"/>
    </row>
    <row r="139" s="413" customFormat="true" ht="15" customHeight="true" x14ac:dyDescent="0.2">
      <c r="A139" s="2453"/>
      <c r="B139" s="1754" t="s">
        <v>392</v>
      </c>
      <c r="C139" s="1665">
        <v>67.187982390038187</v>
      </c>
      <c r="D139" s="1666">
        <v>33.71914883808023</v>
      </c>
      <c r="E139" s="1666">
        <v>6.5765033748816553</v>
      </c>
      <c r="F139" s="1666">
        <v>0.14130751306013775</v>
      </c>
      <c r="G139" s="1667">
        <v>3.0719483356960092E-2</v>
      </c>
      <c r="H139" s="1668">
        <v>1.2178015102085133</v>
      </c>
      <c r="I139" s="1666">
        <v>0.25577485808806294</v>
      </c>
      <c r="J139" s="1666">
        <v>0</v>
      </c>
      <c r="K139" s="1666">
        <v>0</v>
      </c>
      <c r="L139" s="1669">
        <v>6.0383299633506207E-2</v>
      </c>
      <c r="M139" s="1670">
        <v>72.401112491980115</v>
      </c>
      <c r="N139" s="1666">
        <v>72.253551262847779</v>
      </c>
      <c r="O139" s="1666">
        <v>40.787671751185883</v>
      </c>
      <c r="P139" s="1666">
        <v>28.229692390339533</v>
      </c>
      <c r="Q139" s="1667">
        <v>7.4554783074264677</v>
      </c>
      <c r="R139" s="1668">
        <v>70.668780136109518</v>
      </c>
      <c r="S139" s="1666">
        <v>20.56032153750829</v>
      </c>
      <c r="T139" s="1666">
        <v>0</v>
      </c>
      <c r="U139" s="1666">
        <v>27.418473213073241</v>
      </c>
      <c r="V139" s="1666">
        <v>14.543000657197616</v>
      </c>
      <c r="W139" s="1666">
        <v>47.878497563966874</v>
      </c>
      <c r="X139" s="1666">
        <v>36.047286592758951</v>
      </c>
      <c r="Y139" s="1666">
        <v>7.3210388347207322</v>
      </c>
      <c r="Z139" s="1807" t="s">
        <v>36</v>
      </c>
      <c r="AA139" s="1666">
        <v>1.8369408164236999E-2</v>
      </c>
      <c r="AB139" s="1666">
        <v>18.734608166865012</v>
      </c>
      <c r="AC139" s="1666">
        <v>42.476740676580718</v>
      </c>
      <c r="AD139" s="1666">
        <v>38.751493830270334</v>
      </c>
      <c r="AE139" s="1666">
        <v>34.725158414280735</v>
      </c>
      <c r="AF139" s="1666">
        <v>2.4630675203760815</v>
      </c>
      <c r="AG139" s="1666">
        <v>41.666061979370753</v>
      </c>
      <c r="AH139" s="1666">
        <v>16.239716467774379</v>
      </c>
      <c r="AI139" s="2108">
        <v>16.847756951081177</v>
      </c>
      <c r="AJ139" s="599"/>
      <c r="AK139" s="599"/>
      <c r="AL139" s="599"/>
      <c r="AM139" s="599"/>
      <c r="AN139" s="599"/>
      <c r="AO139" s="599"/>
      <c r="AP139" s="599"/>
      <c r="AQ139" s="599"/>
      <c r="AR139" s="599"/>
      <c r="AS139" s="599"/>
      <c r="AT139" s="599"/>
      <c r="AU139" s="599"/>
      <c r="AV139" s="599"/>
      <c r="AW139" s="599"/>
      <c r="AX139" s="599"/>
      <c r="AY139" s="599"/>
      <c r="AZ139" s="216"/>
      <c r="BA139" s="2314"/>
      <c r="BB139" s="159" t="s">
        <v>19</v>
      </c>
      <c r="BC139" s="1047" t="s">
        <v>36</v>
      </c>
      <c r="BD139" s="1066" t="s">
        <v>36</v>
      </c>
      <c r="BE139" s="1066" t="s">
        <v>36</v>
      </c>
      <c r="BF139" s="1066" t="s">
        <v>36</v>
      </c>
      <c r="BG139" s="1086" t="s">
        <v>36</v>
      </c>
      <c r="BH139" s="1106" t="s">
        <v>36</v>
      </c>
      <c r="BI139" s="1066" t="s">
        <v>36</v>
      </c>
      <c r="BJ139" s="1066" t="s">
        <v>36</v>
      </c>
      <c r="BK139" s="1066" t="s">
        <v>36</v>
      </c>
      <c r="BL139" s="1086" t="s">
        <v>36</v>
      </c>
      <c r="BM139" s="1106" t="s">
        <v>36</v>
      </c>
      <c r="BN139" s="1066" t="s">
        <v>36</v>
      </c>
      <c r="BO139" s="1066" t="s">
        <v>36</v>
      </c>
      <c r="BP139" s="1066" t="s">
        <v>36</v>
      </c>
      <c r="BQ139" s="1086" t="s">
        <v>36</v>
      </c>
      <c r="BR139" s="1106" t="s">
        <v>36</v>
      </c>
      <c r="BS139" s="1066" t="s">
        <v>36</v>
      </c>
      <c r="BT139" s="1066" t="s">
        <v>36</v>
      </c>
      <c r="BU139" s="1066" t="s">
        <v>36</v>
      </c>
      <c r="BV139" s="1066" t="s">
        <v>36</v>
      </c>
      <c r="BW139" s="1066" t="s">
        <v>36</v>
      </c>
      <c r="BX139" s="1066" t="s">
        <v>36</v>
      </c>
      <c r="BY139" s="1124" t="s">
        <v>36</v>
      </c>
      <c r="BZ139" s="1124" t="s">
        <v>36</v>
      </c>
      <c r="CA139" s="1124" t="s">
        <v>36</v>
      </c>
      <c r="CB139" s="1124" t="s">
        <v>36</v>
      </c>
      <c r="CC139" s="1124" t="s">
        <v>36</v>
      </c>
      <c r="CD139" s="1124" t="s">
        <v>36</v>
      </c>
      <c r="CE139" s="1124" t="s">
        <v>36</v>
      </c>
      <c r="CF139" s="1124" t="s">
        <v>36</v>
      </c>
      <c r="CG139" s="1124" t="s">
        <v>36</v>
      </c>
      <c r="CH139" s="1124" t="s">
        <v>36</v>
      </c>
      <c r="CI139" s="1124" t="s">
        <v>36</v>
      </c>
      <c r="CJ139" s="1987"/>
      <c r="CK139" s="1987"/>
      <c r="CL139" s="1987"/>
      <c r="CM139" s="1987"/>
      <c r="CN139" s="1987"/>
      <c r="CO139" s="1987"/>
      <c r="CP139" s="1987"/>
      <c r="CQ139" s="1987"/>
      <c r="CR139" s="1987"/>
      <c r="CS139" s="1987"/>
      <c r="CT139" s="1987"/>
      <c r="CU139" s="1987"/>
      <c r="CV139" s="1987"/>
      <c r="CW139" s="1987"/>
      <c r="CX139" s="1987"/>
      <c r="CY139" s="1987"/>
      <c r="CZ139" s="1987"/>
    </row>
    <row r="140" s="130" customFormat="true" ht="15" customHeight="true" x14ac:dyDescent="0.2">
      <c r="A140" s="2313" t="s">
        <v>106</v>
      </c>
      <c r="B140" s="252" t="s">
        <v>64</v>
      </c>
      <c r="C140" s="1002" t="s">
        <v>36</v>
      </c>
      <c r="D140" s="1008" t="s">
        <v>36</v>
      </c>
      <c r="E140" s="1008" t="s">
        <v>36</v>
      </c>
      <c r="F140" s="1008" t="s">
        <v>36</v>
      </c>
      <c r="G140" s="1014" t="s">
        <v>36</v>
      </c>
      <c r="H140" s="1020" t="s">
        <v>36</v>
      </c>
      <c r="I140" s="1008" t="s">
        <v>36</v>
      </c>
      <c r="J140" s="1008" t="s">
        <v>36</v>
      </c>
      <c r="K140" s="1008" t="s">
        <v>36</v>
      </c>
      <c r="L140" s="1026" t="s">
        <v>36</v>
      </c>
      <c r="M140" s="1032" t="s">
        <v>36</v>
      </c>
      <c r="N140" s="1008" t="s">
        <v>36</v>
      </c>
      <c r="O140" s="1008" t="s">
        <v>36</v>
      </c>
      <c r="P140" s="1008" t="s">
        <v>36</v>
      </c>
      <c r="Q140" s="1014" t="s">
        <v>36</v>
      </c>
      <c r="R140" s="1020" t="s">
        <v>36</v>
      </c>
      <c r="S140" s="1008" t="s">
        <v>36</v>
      </c>
      <c r="T140" s="1008" t="s">
        <v>36</v>
      </c>
      <c r="U140" s="1008" t="s">
        <v>36</v>
      </c>
      <c r="V140" s="1008" t="s">
        <v>36</v>
      </c>
      <c r="W140" s="1008" t="s">
        <v>36</v>
      </c>
      <c r="X140" s="1008" t="s">
        <v>36</v>
      </c>
      <c r="Y140" s="1037" t="s">
        <v>36</v>
      </c>
      <c r="Z140" s="1037" t="s">
        <v>36</v>
      </c>
      <c r="AA140" s="1037" t="s">
        <v>36</v>
      </c>
      <c r="AB140" s="1037" t="s">
        <v>36</v>
      </c>
      <c r="AC140" s="1037" t="s">
        <v>36</v>
      </c>
      <c r="AD140" s="1037" t="s">
        <v>36</v>
      </c>
      <c r="AE140" s="1037" t="s">
        <v>36</v>
      </c>
      <c r="AF140" s="1037" t="s">
        <v>36</v>
      </c>
      <c r="AG140" s="1037" t="s">
        <v>36</v>
      </c>
      <c r="AH140" s="1037" t="s">
        <v>36</v>
      </c>
      <c r="AI140" s="2054" t="s">
        <v>36</v>
      </c>
      <c r="AJ140" s="1896"/>
      <c r="AK140" s="1896"/>
      <c r="AL140" s="1896"/>
      <c r="AM140" s="1896"/>
      <c r="AN140" s="1896"/>
      <c r="AO140" s="1896"/>
      <c r="AP140" s="1896"/>
      <c r="AQ140" s="1896"/>
      <c r="AR140" s="1896"/>
      <c r="AS140" s="1896"/>
      <c r="AT140" s="1896"/>
      <c r="AU140" s="1896"/>
      <c r="AV140" s="1896"/>
      <c r="AW140" s="1896"/>
      <c r="AX140" s="1896"/>
      <c r="AY140" s="1896"/>
      <c r="AZ140" s="215"/>
      <c r="BA140" s="2314" t="s">
        <v>106</v>
      </c>
      <c r="BB140" s="159" t="s">
        <v>64</v>
      </c>
      <c r="BC140" s="1047" t="s">
        <v>36</v>
      </c>
      <c r="BD140" s="1066" t="s">
        <v>36</v>
      </c>
      <c r="BE140" s="1066" t="s">
        <v>36</v>
      </c>
      <c r="BF140" s="1066" t="s">
        <v>36</v>
      </c>
      <c r="BG140" s="1086" t="s">
        <v>36</v>
      </c>
      <c r="BH140" s="1106" t="s">
        <v>36</v>
      </c>
      <c r="BI140" s="1066" t="s">
        <v>36</v>
      </c>
      <c r="BJ140" s="1066" t="s">
        <v>36</v>
      </c>
      <c r="BK140" s="1066" t="s">
        <v>36</v>
      </c>
      <c r="BL140" s="1086" t="s">
        <v>36</v>
      </c>
      <c r="BM140" s="1106" t="s">
        <v>36</v>
      </c>
      <c r="BN140" s="1066" t="s">
        <v>36</v>
      </c>
      <c r="BO140" s="1066" t="s">
        <v>36</v>
      </c>
      <c r="BP140" s="1066" t="s">
        <v>36</v>
      </c>
      <c r="BQ140" s="1086" t="s">
        <v>36</v>
      </c>
      <c r="BR140" s="1106" t="s">
        <v>36</v>
      </c>
      <c r="BS140" s="1066" t="s">
        <v>36</v>
      </c>
      <c r="BT140" s="1066" t="s">
        <v>36</v>
      </c>
      <c r="BU140" s="1066" t="s">
        <v>36</v>
      </c>
      <c r="BV140" s="1066" t="s">
        <v>36</v>
      </c>
      <c r="BW140" s="1066" t="s">
        <v>36</v>
      </c>
      <c r="BX140" s="1066" t="s">
        <v>36</v>
      </c>
      <c r="BY140" s="1124" t="s">
        <v>36</v>
      </c>
      <c r="BZ140" s="1124" t="s">
        <v>36</v>
      </c>
      <c r="CA140" s="1124" t="s">
        <v>36</v>
      </c>
      <c r="CB140" s="1124" t="s">
        <v>36</v>
      </c>
      <c r="CC140" s="1124" t="s">
        <v>36</v>
      </c>
      <c r="CD140" s="1124" t="s">
        <v>36</v>
      </c>
      <c r="CE140" s="1124" t="s">
        <v>36</v>
      </c>
      <c r="CF140" s="1124" t="s">
        <v>36</v>
      </c>
      <c r="CG140" s="1124" t="s">
        <v>36</v>
      </c>
      <c r="CH140" s="1124" t="s">
        <v>36</v>
      </c>
      <c r="CI140" s="1124" t="s">
        <v>36</v>
      </c>
      <c r="CJ140" s="1987"/>
      <c r="CK140" s="1987"/>
      <c r="CL140" s="1987"/>
      <c r="CM140" s="1987"/>
      <c r="CN140" s="1987"/>
      <c r="CO140" s="1987"/>
      <c r="CP140" s="1987"/>
      <c r="CQ140" s="1987"/>
      <c r="CR140" s="1987"/>
      <c r="CS140" s="1987"/>
      <c r="CT140" s="1987"/>
      <c r="CU140" s="1987"/>
      <c r="CV140" s="1987"/>
      <c r="CW140" s="1987"/>
      <c r="CX140" s="1987"/>
      <c r="CY140" s="1987"/>
      <c r="CZ140" s="1987"/>
    </row>
    <row r="141" s="130" customFormat="true" ht="15" customHeight="true" x14ac:dyDescent="0.2">
      <c r="A141" s="2313"/>
      <c r="B141" s="252" t="s">
        <v>65</v>
      </c>
      <c r="C141" s="1002" t="s">
        <v>36</v>
      </c>
      <c r="D141" s="1008" t="s">
        <v>36</v>
      </c>
      <c r="E141" s="1008" t="s">
        <v>36</v>
      </c>
      <c r="F141" s="1008" t="s">
        <v>36</v>
      </c>
      <c r="G141" s="1014" t="s">
        <v>36</v>
      </c>
      <c r="H141" s="1020" t="s">
        <v>36</v>
      </c>
      <c r="I141" s="1008" t="s">
        <v>36</v>
      </c>
      <c r="J141" s="1008" t="s">
        <v>36</v>
      </c>
      <c r="K141" s="1008" t="s">
        <v>36</v>
      </c>
      <c r="L141" s="1026" t="s">
        <v>36</v>
      </c>
      <c r="M141" s="1032" t="s">
        <v>36</v>
      </c>
      <c r="N141" s="1008" t="s">
        <v>36</v>
      </c>
      <c r="O141" s="1008" t="s">
        <v>36</v>
      </c>
      <c r="P141" s="1008" t="s">
        <v>36</v>
      </c>
      <c r="Q141" s="1014" t="s">
        <v>36</v>
      </c>
      <c r="R141" s="1020" t="s">
        <v>36</v>
      </c>
      <c r="S141" s="1008" t="s">
        <v>36</v>
      </c>
      <c r="T141" s="1008" t="s">
        <v>36</v>
      </c>
      <c r="U141" s="1008" t="s">
        <v>36</v>
      </c>
      <c r="V141" s="1008" t="s">
        <v>36</v>
      </c>
      <c r="W141" s="1008" t="s">
        <v>36</v>
      </c>
      <c r="X141" s="1008" t="s">
        <v>36</v>
      </c>
      <c r="Y141" s="1037" t="s">
        <v>36</v>
      </c>
      <c r="Z141" s="1037" t="s">
        <v>36</v>
      </c>
      <c r="AA141" s="1037" t="s">
        <v>36</v>
      </c>
      <c r="AB141" s="1037" t="s">
        <v>36</v>
      </c>
      <c r="AC141" s="1037" t="s">
        <v>36</v>
      </c>
      <c r="AD141" s="1037" t="s">
        <v>36</v>
      </c>
      <c r="AE141" s="1037" t="s">
        <v>36</v>
      </c>
      <c r="AF141" s="1037" t="s">
        <v>36</v>
      </c>
      <c r="AG141" s="1037" t="s">
        <v>36</v>
      </c>
      <c r="AH141" s="1037" t="s">
        <v>36</v>
      </c>
      <c r="AI141" s="2054" t="s">
        <v>36</v>
      </c>
      <c r="AJ141" s="1896"/>
      <c r="AK141" s="1896"/>
      <c r="AL141" s="1896"/>
      <c r="AM141" s="1896"/>
      <c r="AN141" s="1896"/>
      <c r="AO141" s="1896"/>
      <c r="AP141" s="1896"/>
      <c r="AQ141" s="1896"/>
      <c r="AR141" s="1896"/>
      <c r="AS141" s="1896"/>
      <c r="AT141" s="1896"/>
      <c r="AU141" s="1896"/>
      <c r="AV141" s="1896"/>
      <c r="AW141" s="1896"/>
      <c r="AX141" s="1896"/>
      <c r="AY141" s="1896"/>
      <c r="AZ141" s="215"/>
      <c r="BA141" s="2314"/>
      <c r="BB141" s="159" t="s">
        <v>65</v>
      </c>
      <c r="BC141" s="1047" t="s">
        <v>36</v>
      </c>
      <c r="BD141" s="1066" t="s">
        <v>36</v>
      </c>
      <c r="BE141" s="1066" t="s">
        <v>36</v>
      </c>
      <c r="BF141" s="1066" t="s">
        <v>36</v>
      </c>
      <c r="BG141" s="1086" t="s">
        <v>36</v>
      </c>
      <c r="BH141" s="1106" t="s">
        <v>36</v>
      </c>
      <c r="BI141" s="1066" t="s">
        <v>36</v>
      </c>
      <c r="BJ141" s="1066" t="s">
        <v>36</v>
      </c>
      <c r="BK141" s="1066" t="s">
        <v>36</v>
      </c>
      <c r="BL141" s="1086" t="s">
        <v>36</v>
      </c>
      <c r="BM141" s="1106" t="s">
        <v>36</v>
      </c>
      <c r="BN141" s="1066" t="s">
        <v>36</v>
      </c>
      <c r="BO141" s="1066" t="s">
        <v>36</v>
      </c>
      <c r="BP141" s="1066" t="s">
        <v>36</v>
      </c>
      <c r="BQ141" s="1086" t="s">
        <v>36</v>
      </c>
      <c r="BR141" s="1106" t="s">
        <v>36</v>
      </c>
      <c r="BS141" s="1066" t="s">
        <v>36</v>
      </c>
      <c r="BT141" s="1066" t="s">
        <v>36</v>
      </c>
      <c r="BU141" s="1066" t="s">
        <v>36</v>
      </c>
      <c r="BV141" s="1066" t="s">
        <v>36</v>
      </c>
      <c r="BW141" s="1066" t="s">
        <v>36</v>
      </c>
      <c r="BX141" s="1066" t="s">
        <v>36</v>
      </c>
      <c r="BY141" s="1124" t="s">
        <v>36</v>
      </c>
      <c r="BZ141" s="1124" t="s">
        <v>36</v>
      </c>
      <c r="CA141" s="1124" t="s">
        <v>36</v>
      </c>
      <c r="CB141" s="1124" t="s">
        <v>36</v>
      </c>
      <c r="CC141" s="1124" t="s">
        <v>36</v>
      </c>
      <c r="CD141" s="1124" t="s">
        <v>36</v>
      </c>
      <c r="CE141" s="1124" t="s">
        <v>36</v>
      </c>
      <c r="CF141" s="1124" t="s">
        <v>36</v>
      </c>
      <c r="CG141" s="1124" t="s">
        <v>36</v>
      </c>
      <c r="CH141" s="1124" t="s">
        <v>36</v>
      </c>
      <c r="CI141" s="1124" t="s">
        <v>36</v>
      </c>
      <c r="CJ141" s="1987"/>
      <c r="CK141" s="1987"/>
      <c r="CL141" s="1987"/>
      <c r="CM141" s="1987"/>
      <c r="CN141" s="1987"/>
      <c r="CO141" s="1987"/>
      <c r="CP141" s="1987"/>
      <c r="CQ141" s="1987"/>
      <c r="CR141" s="1987"/>
      <c r="CS141" s="1987"/>
      <c r="CT141" s="1987"/>
      <c r="CU141" s="1987"/>
      <c r="CV141" s="1987"/>
      <c r="CW141" s="1987"/>
      <c r="CX141" s="1987"/>
      <c r="CY141" s="1987"/>
      <c r="CZ141" s="1987"/>
    </row>
    <row r="142" s="130" customFormat="true" ht="15" customHeight="true" x14ac:dyDescent="0.2">
      <c r="A142" s="2313"/>
      <c r="B142" s="252" t="s">
        <v>66</v>
      </c>
      <c r="C142" s="1002" t="s">
        <v>36</v>
      </c>
      <c r="D142" s="1008" t="s">
        <v>36</v>
      </c>
      <c r="E142" s="1008" t="s">
        <v>36</v>
      </c>
      <c r="F142" s="1008" t="s">
        <v>36</v>
      </c>
      <c r="G142" s="1014" t="s">
        <v>36</v>
      </c>
      <c r="H142" s="1020" t="s">
        <v>36</v>
      </c>
      <c r="I142" s="1008" t="s">
        <v>36</v>
      </c>
      <c r="J142" s="1008" t="s">
        <v>36</v>
      </c>
      <c r="K142" s="1008" t="s">
        <v>36</v>
      </c>
      <c r="L142" s="1026" t="s">
        <v>36</v>
      </c>
      <c r="M142" s="1032" t="s">
        <v>36</v>
      </c>
      <c r="N142" s="1008" t="s">
        <v>36</v>
      </c>
      <c r="O142" s="1008" t="s">
        <v>36</v>
      </c>
      <c r="P142" s="1008" t="s">
        <v>36</v>
      </c>
      <c r="Q142" s="1014" t="s">
        <v>36</v>
      </c>
      <c r="R142" s="1020" t="s">
        <v>36</v>
      </c>
      <c r="S142" s="1008" t="s">
        <v>36</v>
      </c>
      <c r="T142" s="1008" t="s">
        <v>36</v>
      </c>
      <c r="U142" s="1008" t="s">
        <v>36</v>
      </c>
      <c r="V142" s="1008" t="s">
        <v>36</v>
      </c>
      <c r="W142" s="1008" t="s">
        <v>36</v>
      </c>
      <c r="X142" s="1008" t="s">
        <v>36</v>
      </c>
      <c r="Y142" s="1037" t="s">
        <v>36</v>
      </c>
      <c r="Z142" s="1037" t="s">
        <v>36</v>
      </c>
      <c r="AA142" s="1037" t="s">
        <v>36</v>
      </c>
      <c r="AB142" s="1037" t="s">
        <v>36</v>
      </c>
      <c r="AC142" s="1037" t="s">
        <v>36</v>
      </c>
      <c r="AD142" s="1037" t="s">
        <v>36</v>
      </c>
      <c r="AE142" s="1037" t="s">
        <v>36</v>
      </c>
      <c r="AF142" s="1037" t="s">
        <v>36</v>
      </c>
      <c r="AG142" s="1037" t="s">
        <v>36</v>
      </c>
      <c r="AH142" s="1037" t="s">
        <v>36</v>
      </c>
      <c r="AI142" s="2054" t="s">
        <v>36</v>
      </c>
      <c r="AJ142" s="1896"/>
      <c r="AK142" s="1896"/>
      <c r="AL142" s="1896"/>
      <c r="AM142" s="1896"/>
      <c r="AN142" s="1896"/>
      <c r="AO142" s="1896"/>
      <c r="AP142" s="1896"/>
      <c r="AQ142" s="1896"/>
      <c r="AR142" s="1896"/>
      <c r="AS142" s="1896"/>
      <c r="AT142" s="1896"/>
      <c r="AU142" s="1896"/>
      <c r="AV142" s="1896"/>
      <c r="AW142" s="1896"/>
      <c r="AX142" s="1896"/>
      <c r="AY142" s="1896"/>
      <c r="AZ142" s="215"/>
      <c r="BA142" s="2314"/>
      <c r="BB142" s="159" t="s">
        <v>66</v>
      </c>
      <c r="BC142" s="1047" t="s">
        <v>36</v>
      </c>
      <c r="BD142" s="1066" t="s">
        <v>36</v>
      </c>
      <c r="BE142" s="1066" t="s">
        <v>36</v>
      </c>
      <c r="BF142" s="1066" t="s">
        <v>36</v>
      </c>
      <c r="BG142" s="1086" t="s">
        <v>36</v>
      </c>
      <c r="BH142" s="1106" t="s">
        <v>36</v>
      </c>
      <c r="BI142" s="1066" t="s">
        <v>36</v>
      </c>
      <c r="BJ142" s="1066" t="s">
        <v>36</v>
      </c>
      <c r="BK142" s="1066" t="s">
        <v>36</v>
      </c>
      <c r="BL142" s="1086" t="s">
        <v>36</v>
      </c>
      <c r="BM142" s="1106" t="s">
        <v>36</v>
      </c>
      <c r="BN142" s="1066" t="s">
        <v>36</v>
      </c>
      <c r="BO142" s="1066" t="s">
        <v>36</v>
      </c>
      <c r="BP142" s="1066" t="s">
        <v>36</v>
      </c>
      <c r="BQ142" s="1086" t="s">
        <v>36</v>
      </c>
      <c r="BR142" s="1106" t="s">
        <v>36</v>
      </c>
      <c r="BS142" s="1066" t="s">
        <v>36</v>
      </c>
      <c r="BT142" s="1066" t="s">
        <v>36</v>
      </c>
      <c r="BU142" s="1066" t="s">
        <v>36</v>
      </c>
      <c r="BV142" s="1066" t="s">
        <v>36</v>
      </c>
      <c r="BW142" s="1066" t="s">
        <v>36</v>
      </c>
      <c r="BX142" s="1066" t="s">
        <v>36</v>
      </c>
      <c r="BY142" s="1124" t="s">
        <v>36</v>
      </c>
      <c r="BZ142" s="1124" t="s">
        <v>36</v>
      </c>
      <c r="CA142" s="1124" t="s">
        <v>36</v>
      </c>
      <c r="CB142" s="1124" t="s">
        <v>36</v>
      </c>
      <c r="CC142" s="1124" t="s">
        <v>36</v>
      </c>
      <c r="CD142" s="1124" t="s">
        <v>36</v>
      </c>
      <c r="CE142" s="1124" t="s">
        <v>36</v>
      </c>
      <c r="CF142" s="1124" t="s">
        <v>36</v>
      </c>
      <c r="CG142" s="1124" t="s">
        <v>36</v>
      </c>
      <c r="CH142" s="1124" t="s">
        <v>36</v>
      </c>
      <c r="CI142" s="1124" t="s">
        <v>36</v>
      </c>
      <c r="CJ142" s="1987"/>
      <c r="CK142" s="1987"/>
      <c r="CL142" s="1987"/>
      <c r="CM142" s="1987"/>
      <c r="CN142" s="1987"/>
      <c r="CO142" s="1987"/>
      <c r="CP142" s="1987"/>
      <c r="CQ142" s="1987"/>
      <c r="CR142" s="1987"/>
      <c r="CS142" s="1987"/>
      <c r="CT142" s="1987"/>
      <c r="CU142" s="1987"/>
      <c r="CV142" s="1987"/>
      <c r="CW142" s="1987"/>
      <c r="CX142" s="1987"/>
      <c r="CY142" s="1987"/>
      <c r="CZ142" s="1987"/>
    </row>
    <row r="143" s="130" customFormat="true" ht="15" customHeight="true" x14ac:dyDescent="0.2">
      <c r="A143" s="2313"/>
      <c r="B143" s="252" t="s">
        <v>67</v>
      </c>
      <c r="C143" s="1002" t="s">
        <v>36</v>
      </c>
      <c r="D143" s="1008" t="s">
        <v>36</v>
      </c>
      <c r="E143" s="1008" t="s">
        <v>36</v>
      </c>
      <c r="F143" s="1008" t="s">
        <v>36</v>
      </c>
      <c r="G143" s="1014" t="s">
        <v>36</v>
      </c>
      <c r="H143" s="1020" t="s">
        <v>36</v>
      </c>
      <c r="I143" s="1008" t="s">
        <v>36</v>
      </c>
      <c r="J143" s="1008" t="s">
        <v>36</v>
      </c>
      <c r="K143" s="1008" t="s">
        <v>36</v>
      </c>
      <c r="L143" s="1026" t="s">
        <v>36</v>
      </c>
      <c r="M143" s="1032" t="s">
        <v>36</v>
      </c>
      <c r="N143" s="1008" t="s">
        <v>36</v>
      </c>
      <c r="O143" s="1008" t="s">
        <v>36</v>
      </c>
      <c r="P143" s="1008" t="s">
        <v>36</v>
      </c>
      <c r="Q143" s="1014" t="s">
        <v>36</v>
      </c>
      <c r="R143" s="1020" t="s">
        <v>36</v>
      </c>
      <c r="S143" s="1008" t="s">
        <v>36</v>
      </c>
      <c r="T143" s="1008" t="s">
        <v>36</v>
      </c>
      <c r="U143" s="1008" t="s">
        <v>36</v>
      </c>
      <c r="V143" s="1008" t="s">
        <v>36</v>
      </c>
      <c r="W143" s="1008" t="s">
        <v>36</v>
      </c>
      <c r="X143" s="1008" t="s">
        <v>36</v>
      </c>
      <c r="Y143" s="1037" t="s">
        <v>36</v>
      </c>
      <c r="Z143" s="1037" t="s">
        <v>36</v>
      </c>
      <c r="AA143" s="1037" t="s">
        <v>36</v>
      </c>
      <c r="AB143" s="1037" t="s">
        <v>36</v>
      </c>
      <c r="AC143" s="1037" t="s">
        <v>36</v>
      </c>
      <c r="AD143" s="1037" t="s">
        <v>36</v>
      </c>
      <c r="AE143" s="1037" t="s">
        <v>36</v>
      </c>
      <c r="AF143" s="1037" t="s">
        <v>36</v>
      </c>
      <c r="AG143" s="1037" t="s">
        <v>36</v>
      </c>
      <c r="AH143" s="1037" t="s">
        <v>36</v>
      </c>
      <c r="AI143" s="2054" t="s">
        <v>36</v>
      </c>
      <c r="AJ143" s="1896"/>
      <c r="AK143" s="1896"/>
      <c r="AL143" s="1896"/>
      <c r="AM143" s="1896"/>
      <c r="AN143" s="1896"/>
      <c r="AO143" s="1896"/>
      <c r="AP143" s="1896"/>
      <c r="AQ143" s="1896"/>
      <c r="AR143" s="1896"/>
      <c r="AS143" s="1896"/>
      <c r="AT143" s="1896"/>
      <c r="AU143" s="1896"/>
      <c r="AV143" s="1896"/>
      <c r="AW143" s="1896"/>
      <c r="AX143" s="1896"/>
      <c r="AY143" s="1896"/>
      <c r="AZ143" s="215"/>
      <c r="BA143" s="2314"/>
      <c r="BB143" s="159" t="s">
        <v>67</v>
      </c>
      <c r="BC143" s="1047" t="s">
        <v>36</v>
      </c>
      <c r="BD143" s="1066" t="s">
        <v>36</v>
      </c>
      <c r="BE143" s="1066" t="s">
        <v>36</v>
      </c>
      <c r="BF143" s="1066" t="s">
        <v>36</v>
      </c>
      <c r="BG143" s="1086" t="s">
        <v>36</v>
      </c>
      <c r="BH143" s="1106" t="s">
        <v>36</v>
      </c>
      <c r="BI143" s="1066" t="s">
        <v>36</v>
      </c>
      <c r="BJ143" s="1066" t="s">
        <v>36</v>
      </c>
      <c r="BK143" s="1066" t="s">
        <v>36</v>
      </c>
      <c r="BL143" s="1086" t="s">
        <v>36</v>
      </c>
      <c r="BM143" s="1106" t="s">
        <v>36</v>
      </c>
      <c r="BN143" s="1066" t="s">
        <v>36</v>
      </c>
      <c r="BO143" s="1066" t="s">
        <v>36</v>
      </c>
      <c r="BP143" s="1066" t="s">
        <v>36</v>
      </c>
      <c r="BQ143" s="1086" t="s">
        <v>36</v>
      </c>
      <c r="BR143" s="1106" t="s">
        <v>36</v>
      </c>
      <c r="BS143" s="1066" t="s">
        <v>36</v>
      </c>
      <c r="BT143" s="1066" t="s">
        <v>36</v>
      </c>
      <c r="BU143" s="1066" t="s">
        <v>36</v>
      </c>
      <c r="BV143" s="1066" t="s">
        <v>36</v>
      </c>
      <c r="BW143" s="1066" t="s">
        <v>36</v>
      </c>
      <c r="BX143" s="1066" t="s">
        <v>36</v>
      </c>
      <c r="BY143" s="1124" t="s">
        <v>36</v>
      </c>
      <c r="BZ143" s="1124" t="s">
        <v>36</v>
      </c>
      <c r="CA143" s="1124" t="s">
        <v>36</v>
      </c>
      <c r="CB143" s="1124" t="s">
        <v>36</v>
      </c>
      <c r="CC143" s="1124" t="s">
        <v>36</v>
      </c>
      <c r="CD143" s="1124" t="s">
        <v>36</v>
      </c>
      <c r="CE143" s="1124" t="s">
        <v>36</v>
      </c>
      <c r="CF143" s="1124" t="s">
        <v>36</v>
      </c>
      <c r="CG143" s="1124" t="s">
        <v>36</v>
      </c>
      <c r="CH143" s="1124" t="s">
        <v>36</v>
      </c>
      <c r="CI143" s="1124" t="s">
        <v>36</v>
      </c>
      <c r="CJ143" s="1987"/>
      <c r="CK143" s="1987"/>
      <c r="CL143" s="1987"/>
      <c r="CM143" s="1987"/>
      <c r="CN143" s="1987"/>
      <c r="CO143" s="1987"/>
      <c r="CP143" s="1987"/>
      <c r="CQ143" s="1987"/>
      <c r="CR143" s="1987"/>
      <c r="CS143" s="1987"/>
      <c r="CT143" s="1987"/>
      <c r="CU143" s="1987"/>
      <c r="CV143" s="1987"/>
      <c r="CW143" s="1987"/>
      <c r="CX143" s="1987"/>
      <c r="CY143" s="1987"/>
      <c r="CZ143" s="1987"/>
    </row>
    <row r="144" s="130" customFormat="true" ht="15" customHeight="true" x14ac:dyDescent="0.2">
      <c r="A144" s="2313" t="s">
        <v>107</v>
      </c>
      <c r="B144" s="252" t="s">
        <v>64</v>
      </c>
      <c r="C144" s="1002" t="s">
        <v>36</v>
      </c>
      <c r="D144" s="1008" t="s">
        <v>36</v>
      </c>
      <c r="E144" s="1008" t="s">
        <v>36</v>
      </c>
      <c r="F144" s="1008" t="s">
        <v>36</v>
      </c>
      <c r="G144" s="1014" t="s">
        <v>36</v>
      </c>
      <c r="H144" s="1020" t="s">
        <v>36</v>
      </c>
      <c r="I144" s="1008" t="s">
        <v>36</v>
      </c>
      <c r="J144" s="1008" t="s">
        <v>36</v>
      </c>
      <c r="K144" s="1008" t="s">
        <v>36</v>
      </c>
      <c r="L144" s="1026" t="s">
        <v>36</v>
      </c>
      <c r="M144" s="1032" t="s">
        <v>36</v>
      </c>
      <c r="N144" s="1008" t="s">
        <v>36</v>
      </c>
      <c r="O144" s="1008" t="s">
        <v>36</v>
      </c>
      <c r="P144" s="1008" t="s">
        <v>36</v>
      </c>
      <c r="Q144" s="1014" t="s">
        <v>36</v>
      </c>
      <c r="R144" s="1020" t="s">
        <v>36</v>
      </c>
      <c r="S144" s="1008" t="s">
        <v>36</v>
      </c>
      <c r="T144" s="1008" t="s">
        <v>36</v>
      </c>
      <c r="U144" s="1008" t="s">
        <v>36</v>
      </c>
      <c r="V144" s="1008" t="s">
        <v>36</v>
      </c>
      <c r="W144" s="1008" t="s">
        <v>36</v>
      </c>
      <c r="X144" s="1008" t="s">
        <v>36</v>
      </c>
      <c r="Y144" s="1037" t="s">
        <v>36</v>
      </c>
      <c r="Z144" s="1037" t="s">
        <v>36</v>
      </c>
      <c r="AA144" s="1037" t="s">
        <v>36</v>
      </c>
      <c r="AB144" s="1037" t="s">
        <v>36</v>
      </c>
      <c r="AC144" s="1037" t="s">
        <v>36</v>
      </c>
      <c r="AD144" s="1037" t="s">
        <v>36</v>
      </c>
      <c r="AE144" s="1037" t="s">
        <v>36</v>
      </c>
      <c r="AF144" s="1037" t="s">
        <v>36</v>
      </c>
      <c r="AG144" s="1037" t="s">
        <v>36</v>
      </c>
      <c r="AH144" s="1037" t="s">
        <v>36</v>
      </c>
      <c r="AI144" s="2054" t="s">
        <v>36</v>
      </c>
      <c r="AJ144" s="1896"/>
      <c r="AK144" s="1896"/>
      <c r="AL144" s="1896"/>
      <c r="AM144" s="1896"/>
      <c r="AN144" s="1896"/>
      <c r="AO144" s="1896"/>
      <c r="AP144" s="1896"/>
      <c r="AQ144" s="1896"/>
      <c r="AR144" s="1896"/>
      <c r="AS144" s="1896"/>
      <c r="AT144" s="1896"/>
      <c r="AU144" s="1896"/>
      <c r="AV144" s="1896"/>
      <c r="AW144" s="1896"/>
      <c r="AX144" s="1896"/>
      <c r="AY144" s="1896"/>
      <c r="AZ144" s="215"/>
      <c r="BA144" s="2314" t="s">
        <v>107</v>
      </c>
      <c r="BB144" s="159" t="s">
        <v>64</v>
      </c>
      <c r="BC144" s="1047" t="s">
        <v>36</v>
      </c>
      <c r="BD144" s="1066" t="s">
        <v>36</v>
      </c>
      <c r="BE144" s="1066" t="s">
        <v>36</v>
      </c>
      <c r="BF144" s="1066" t="s">
        <v>36</v>
      </c>
      <c r="BG144" s="1086" t="s">
        <v>36</v>
      </c>
      <c r="BH144" s="1106" t="s">
        <v>36</v>
      </c>
      <c r="BI144" s="1066" t="s">
        <v>36</v>
      </c>
      <c r="BJ144" s="1066" t="s">
        <v>36</v>
      </c>
      <c r="BK144" s="1066" t="s">
        <v>36</v>
      </c>
      <c r="BL144" s="1086" t="s">
        <v>36</v>
      </c>
      <c r="BM144" s="1106" t="s">
        <v>36</v>
      </c>
      <c r="BN144" s="1066" t="s">
        <v>36</v>
      </c>
      <c r="BO144" s="1066" t="s">
        <v>36</v>
      </c>
      <c r="BP144" s="1066" t="s">
        <v>36</v>
      </c>
      <c r="BQ144" s="1086" t="s">
        <v>36</v>
      </c>
      <c r="BR144" s="1106" t="s">
        <v>36</v>
      </c>
      <c r="BS144" s="1066" t="s">
        <v>36</v>
      </c>
      <c r="BT144" s="1066" t="s">
        <v>36</v>
      </c>
      <c r="BU144" s="1066" t="s">
        <v>36</v>
      </c>
      <c r="BV144" s="1066" t="s">
        <v>36</v>
      </c>
      <c r="BW144" s="1066" t="s">
        <v>36</v>
      </c>
      <c r="BX144" s="1066" t="s">
        <v>36</v>
      </c>
      <c r="BY144" s="1124" t="s">
        <v>36</v>
      </c>
      <c r="BZ144" s="1124" t="s">
        <v>36</v>
      </c>
      <c r="CA144" s="1124" t="s">
        <v>36</v>
      </c>
      <c r="CB144" s="1124" t="s">
        <v>36</v>
      </c>
      <c r="CC144" s="1124" t="s">
        <v>36</v>
      </c>
      <c r="CD144" s="1124" t="s">
        <v>36</v>
      </c>
      <c r="CE144" s="1124" t="s">
        <v>36</v>
      </c>
      <c r="CF144" s="1124" t="s">
        <v>36</v>
      </c>
      <c r="CG144" s="1124" t="s">
        <v>36</v>
      </c>
      <c r="CH144" s="1124" t="s">
        <v>36</v>
      </c>
      <c r="CI144" s="1124" t="s">
        <v>36</v>
      </c>
      <c r="CJ144" s="1987"/>
      <c r="CK144" s="1987"/>
      <c r="CL144" s="1987"/>
      <c r="CM144" s="1987"/>
      <c r="CN144" s="1987"/>
      <c r="CO144" s="1987"/>
      <c r="CP144" s="1987"/>
      <c r="CQ144" s="1987"/>
      <c r="CR144" s="1987"/>
      <c r="CS144" s="1987"/>
      <c r="CT144" s="1987"/>
      <c r="CU144" s="1987"/>
      <c r="CV144" s="1987"/>
      <c r="CW144" s="1987"/>
      <c r="CX144" s="1987"/>
      <c r="CY144" s="1987"/>
      <c r="CZ144" s="1987"/>
    </row>
    <row r="145" s="130" customFormat="true" ht="15" customHeight="true" x14ac:dyDescent="0.2">
      <c r="A145" s="2313"/>
      <c r="B145" s="252" t="s">
        <v>65</v>
      </c>
      <c r="C145" s="1002" t="s">
        <v>36</v>
      </c>
      <c r="D145" s="1008" t="s">
        <v>36</v>
      </c>
      <c r="E145" s="1008" t="s">
        <v>36</v>
      </c>
      <c r="F145" s="1008" t="s">
        <v>36</v>
      </c>
      <c r="G145" s="1014" t="s">
        <v>36</v>
      </c>
      <c r="H145" s="1020" t="s">
        <v>36</v>
      </c>
      <c r="I145" s="1008" t="s">
        <v>36</v>
      </c>
      <c r="J145" s="1008" t="s">
        <v>36</v>
      </c>
      <c r="K145" s="1008" t="s">
        <v>36</v>
      </c>
      <c r="L145" s="1026" t="s">
        <v>36</v>
      </c>
      <c r="M145" s="1032" t="s">
        <v>36</v>
      </c>
      <c r="N145" s="1008" t="s">
        <v>36</v>
      </c>
      <c r="O145" s="1008" t="s">
        <v>36</v>
      </c>
      <c r="P145" s="1008" t="s">
        <v>36</v>
      </c>
      <c r="Q145" s="1014" t="s">
        <v>36</v>
      </c>
      <c r="R145" s="1020" t="s">
        <v>36</v>
      </c>
      <c r="S145" s="1008" t="s">
        <v>36</v>
      </c>
      <c r="T145" s="1008" t="s">
        <v>36</v>
      </c>
      <c r="U145" s="1008" t="s">
        <v>36</v>
      </c>
      <c r="V145" s="1008" t="s">
        <v>36</v>
      </c>
      <c r="W145" s="1008" t="s">
        <v>36</v>
      </c>
      <c r="X145" s="1008" t="s">
        <v>36</v>
      </c>
      <c r="Y145" s="1037" t="s">
        <v>36</v>
      </c>
      <c r="Z145" s="1037" t="s">
        <v>36</v>
      </c>
      <c r="AA145" s="1037" t="s">
        <v>36</v>
      </c>
      <c r="AB145" s="1037" t="s">
        <v>36</v>
      </c>
      <c r="AC145" s="1037" t="s">
        <v>36</v>
      </c>
      <c r="AD145" s="1037" t="s">
        <v>36</v>
      </c>
      <c r="AE145" s="1037" t="s">
        <v>36</v>
      </c>
      <c r="AF145" s="1037" t="s">
        <v>36</v>
      </c>
      <c r="AG145" s="1037" t="s">
        <v>36</v>
      </c>
      <c r="AH145" s="1037" t="s">
        <v>36</v>
      </c>
      <c r="AI145" s="2054" t="s">
        <v>36</v>
      </c>
      <c r="AJ145" s="1896"/>
      <c r="AK145" s="1896"/>
      <c r="AL145" s="1896"/>
      <c r="AM145" s="1896"/>
      <c r="AN145" s="1896"/>
      <c r="AO145" s="1896"/>
      <c r="AP145" s="1896"/>
      <c r="AQ145" s="1896"/>
      <c r="AR145" s="1896"/>
      <c r="AS145" s="1896"/>
      <c r="AT145" s="1896"/>
      <c r="AU145" s="1896"/>
      <c r="AV145" s="1896"/>
      <c r="AW145" s="1896"/>
      <c r="AX145" s="1896"/>
      <c r="AY145" s="1896"/>
      <c r="AZ145" s="215"/>
      <c r="BA145" s="2314"/>
      <c r="BB145" s="159" t="s">
        <v>65</v>
      </c>
      <c r="BC145" s="1047" t="s">
        <v>36</v>
      </c>
      <c r="BD145" s="1066" t="s">
        <v>36</v>
      </c>
      <c r="BE145" s="1066" t="s">
        <v>36</v>
      </c>
      <c r="BF145" s="1066" t="s">
        <v>36</v>
      </c>
      <c r="BG145" s="1086" t="s">
        <v>36</v>
      </c>
      <c r="BH145" s="1106" t="s">
        <v>36</v>
      </c>
      <c r="BI145" s="1066" t="s">
        <v>36</v>
      </c>
      <c r="BJ145" s="1066" t="s">
        <v>36</v>
      </c>
      <c r="BK145" s="1066" t="s">
        <v>36</v>
      </c>
      <c r="BL145" s="1086" t="s">
        <v>36</v>
      </c>
      <c r="BM145" s="1106" t="s">
        <v>36</v>
      </c>
      <c r="BN145" s="1066" t="s">
        <v>36</v>
      </c>
      <c r="BO145" s="1066" t="s">
        <v>36</v>
      </c>
      <c r="BP145" s="1066" t="s">
        <v>36</v>
      </c>
      <c r="BQ145" s="1086" t="s">
        <v>36</v>
      </c>
      <c r="BR145" s="1106" t="s">
        <v>36</v>
      </c>
      <c r="BS145" s="1066" t="s">
        <v>36</v>
      </c>
      <c r="BT145" s="1066" t="s">
        <v>36</v>
      </c>
      <c r="BU145" s="1066" t="s">
        <v>36</v>
      </c>
      <c r="BV145" s="1066" t="s">
        <v>36</v>
      </c>
      <c r="BW145" s="1066" t="s">
        <v>36</v>
      </c>
      <c r="BX145" s="1066" t="s">
        <v>36</v>
      </c>
      <c r="BY145" s="1124" t="s">
        <v>36</v>
      </c>
      <c r="BZ145" s="1124" t="s">
        <v>36</v>
      </c>
      <c r="CA145" s="1124" t="s">
        <v>36</v>
      </c>
      <c r="CB145" s="1124" t="s">
        <v>36</v>
      </c>
      <c r="CC145" s="1124" t="s">
        <v>36</v>
      </c>
      <c r="CD145" s="1124" t="s">
        <v>36</v>
      </c>
      <c r="CE145" s="1124" t="s">
        <v>36</v>
      </c>
      <c r="CF145" s="1124" t="s">
        <v>36</v>
      </c>
      <c r="CG145" s="1124" t="s">
        <v>36</v>
      </c>
      <c r="CH145" s="1124" t="s">
        <v>36</v>
      </c>
      <c r="CI145" s="1124" t="s">
        <v>36</v>
      </c>
      <c r="CJ145" s="1987"/>
      <c r="CK145" s="1987"/>
      <c r="CL145" s="1987"/>
      <c r="CM145" s="1987"/>
      <c r="CN145" s="1987"/>
      <c r="CO145" s="1987"/>
      <c r="CP145" s="1987"/>
      <c r="CQ145" s="1987"/>
      <c r="CR145" s="1987"/>
      <c r="CS145" s="1987"/>
      <c r="CT145" s="1987"/>
      <c r="CU145" s="1987"/>
      <c r="CV145" s="1987"/>
      <c r="CW145" s="1987"/>
      <c r="CX145" s="1987"/>
      <c r="CY145" s="1987"/>
      <c r="CZ145" s="1987"/>
    </row>
    <row r="146" s="130" customFormat="true" ht="15" customHeight="true" x14ac:dyDescent="0.2">
      <c r="A146" s="2313"/>
      <c r="B146" s="252" t="s">
        <v>66</v>
      </c>
      <c r="C146" s="1002" t="s">
        <v>36</v>
      </c>
      <c r="D146" s="1008" t="s">
        <v>36</v>
      </c>
      <c r="E146" s="1008" t="s">
        <v>36</v>
      </c>
      <c r="F146" s="1008" t="s">
        <v>36</v>
      </c>
      <c r="G146" s="1014" t="s">
        <v>36</v>
      </c>
      <c r="H146" s="1020" t="s">
        <v>36</v>
      </c>
      <c r="I146" s="1008" t="s">
        <v>36</v>
      </c>
      <c r="J146" s="1008" t="s">
        <v>36</v>
      </c>
      <c r="K146" s="1008" t="s">
        <v>36</v>
      </c>
      <c r="L146" s="1026" t="s">
        <v>36</v>
      </c>
      <c r="M146" s="1032" t="s">
        <v>36</v>
      </c>
      <c r="N146" s="1008" t="s">
        <v>36</v>
      </c>
      <c r="O146" s="1008" t="s">
        <v>36</v>
      </c>
      <c r="P146" s="1008" t="s">
        <v>36</v>
      </c>
      <c r="Q146" s="1014" t="s">
        <v>36</v>
      </c>
      <c r="R146" s="1020" t="s">
        <v>36</v>
      </c>
      <c r="S146" s="1008" t="s">
        <v>36</v>
      </c>
      <c r="T146" s="1008" t="s">
        <v>36</v>
      </c>
      <c r="U146" s="1008" t="s">
        <v>36</v>
      </c>
      <c r="V146" s="1008" t="s">
        <v>36</v>
      </c>
      <c r="W146" s="1008" t="s">
        <v>36</v>
      </c>
      <c r="X146" s="1008" t="s">
        <v>36</v>
      </c>
      <c r="Y146" s="1037" t="s">
        <v>36</v>
      </c>
      <c r="Z146" s="1037" t="s">
        <v>36</v>
      </c>
      <c r="AA146" s="1037" t="s">
        <v>36</v>
      </c>
      <c r="AB146" s="1037" t="s">
        <v>36</v>
      </c>
      <c r="AC146" s="1037" t="s">
        <v>36</v>
      </c>
      <c r="AD146" s="1037" t="s">
        <v>36</v>
      </c>
      <c r="AE146" s="1037" t="s">
        <v>36</v>
      </c>
      <c r="AF146" s="1037" t="s">
        <v>36</v>
      </c>
      <c r="AG146" s="1037" t="s">
        <v>36</v>
      </c>
      <c r="AH146" s="1037" t="s">
        <v>36</v>
      </c>
      <c r="AI146" s="2054" t="s">
        <v>36</v>
      </c>
      <c r="AJ146" s="1896"/>
      <c r="AK146" s="1896"/>
      <c r="AL146" s="1896"/>
      <c r="AM146" s="1896"/>
      <c r="AN146" s="1896"/>
      <c r="AO146" s="1896"/>
      <c r="AP146" s="1896"/>
      <c r="AQ146" s="1896"/>
      <c r="AR146" s="1896"/>
      <c r="AS146" s="1896"/>
      <c r="AT146" s="1896"/>
      <c r="AU146" s="1896"/>
      <c r="AV146" s="1896"/>
      <c r="AW146" s="1896"/>
      <c r="AX146" s="1896"/>
      <c r="AY146" s="1896"/>
      <c r="AZ146" s="215"/>
      <c r="BA146" s="2314"/>
      <c r="BB146" s="159" t="s">
        <v>66</v>
      </c>
      <c r="BC146" s="1047" t="s">
        <v>36</v>
      </c>
      <c r="BD146" s="1066" t="s">
        <v>36</v>
      </c>
      <c r="BE146" s="1066" t="s">
        <v>36</v>
      </c>
      <c r="BF146" s="1066" t="s">
        <v>36</v>
      </c>
      <c r="BG146" s="1086" t="s">
        <v>36</v>
      </c>
      <c r="BH146" s="1106" t="s">
        <v>36</v>
      </c>
      <c r="BI146" s="1066" t="s">
        <v>36</v>
      </c>
      <c r="BJ146" s="1066" t="s">
        <v>36</v>
      </c>
      <c r="BK146" s="1066" t="s">
        <v>36</v>
      </c>
      <c r="BL146" s="1086" t="s">
        <v>36</v>
      </c>
      <c r="BM146" s="1106" t="s">
        <v>36</v>
      </c>
      <c r="BN146" s="1066" t="s">
        <v>36</v>
      </c>
      <c r="BO146" s="1066" t="s">
        <v>36</v>
      </c>
      <c r="BP146" s="1066" t="s">
        <v>36</v>
      </c>
      <c r="BQ146" s="1086" t="s">
        <v>36</v>
      </c>
      <c r="BR146" s="1106" t="s">
        <v>36</v>
      </c>
      <c r="BS146" s="1066" t="s">
        <v>36</v>
      </c>
      <c r="BT146" s="1066" t="s">
        <v>36</v>
      </c>
      <c r="BU146" s="1066" t="s">
        <v>36</v>
      </c>
      <c r="BV146" s="1066" t="s">
        <v>36</v>
      </c>
      <c r="BW146" s="1066" t="s">
        <v>36</v>
      </c>
      <c r="BX146" s="1066" t="s">
        <v>36</v>
      </c>
      <c r="BY146" s="1124" t="s">
        <v>36</v>
      </c>
      <c r="BZ146" s="1124" t="s">
        <v>36</v>
      </c>
      <c r="CA146" s="1124" t="s">
        <v>36</v>
      </c>
      <c r="CB146" s="1124" t="s">
        <v>36</v>
      </c>
      <c r="CC146" s="1124" t="s">
        <v>36</v>
      </c>
      <c r="CD146" s="1124" t="s">
        <v>36</v>
      </c>
      <c r="CE146" s="1124" t="s">
        <v>36</v>
      </c>
      <c r="CF146" s="1124" t="s">
        <v>36</v>
      </c>
      <c r="CG146" s="1124" t="s">
        <v>36</v>
      </c>
      <c r="CH146" s="1124" t="s">
        <v>36</v>
      </c>
      <c r="CI146" s="1124" t="s">
        <v>36</v>
      </c>
      <c r="CJ146" s="1987"/>
      <c r="CK146" s="1987"/>
      <c r="CL146" s="1987"/>
      <c r="CM146" s="1987"/>
      <c r="CN146" s="1987"/>
      <c r="CO146" s="1987"/>
      <c r="CP146" s="1987"/>
      <c r="CQ146" s="1987"/>
      <c r="CR146" s="1987"/>
      <c r="CS146" s="1987"/>
      <c r="CT146" s="1987"/>
      <c r="CU146" s="1987"/>
      <c r="CV146" s="1987"/>
      <c r="CW146" s="1987"/>
      <c r="CX146" s="1987"/>
      <c r="CY146" s="1987"/>
      <c r="CZ146" s="1987"/>
    </row>
    <row r="147" s="130" customFormat="true" ht="15" customHeight="true" x14ac:dyDescent="0.2">
      <c r="A147" s="2313"/>
      <c r="B147" s="252" t="s">
        <v>67</v>
      </c>
      <c r="C147" s="1002" t="s">
        <v>36</v>
      </c>
      <c r="D147" s="1008" t="s">
        <v>36</v>
      </c>
      <c r="E147" s="1008" t="s">
        <v>36</v>
      </c>
      <c r="F147" s="1008" t="s">
        <v>36</v>
      </c>
      <c r="G147" s="1014" t="s">
        <v>36</v>
      </c>
      <c r="H147" s="1020" t="s">
        <v>36</v>
      </c>
      <c r="I147" s="1008" t="s">
        <v>36</v>
      </c>
      <c r="J147" s="1008" t="s">
        <v>36</v>
      </c>
      <c r="K147" s="1008" t="s">
        <v>36</v>
      </c>
      <c r="L147" s="1026" t="s">
        <v>36</v>
      </c>
      <c r="M147" s="1032" t="s">
        <v>36</v>
      </c>
      <c r="N147" s="1008" t="s">
        <v>36</v>
      </c>
      <c r="O147" s="1008" t="s">
        <v>36</v>
      </c>
      <c r="P147" s="1008" t="s">
        <v>36</v>
      </c>
      <c r="Q147" s="1014" t="s">
        <v>36</v>
      </c>
      <c r="R147" s="1020" t="s">
        <v>36</v>
      </c>
      <c r="S147" s="1008" t="s">
        <v>36</v>
      </c>
      <c r="T147" s="1008" t="s">
        <v>36</v>
      </c>
      <c r="U147" s="1008" t="s">
        <v>36</v>
      </c>
      <c r="V147" s="1008" t="s">
        <v>36</v>
      </c>
      <c r="W147" s="1008" t="s">
        <v>36</v>
      </c>
      <c r="X147" s="1008" t="s">
        <v>36</v>
      </c>
      <c r="Y147" s="1037" t="s">
        <v>36</v>
      </c>
      <c r="Z147" s="1037" t="s">
        <v>36</v>
      </c>
      <c r="AA147" s="1037" t="s">
        <v>36</v>
      </c>
      <c r="AB147" s="1037" t="s">
        <v>36</v>
      </c>
      <c r="AC147" s="1037" t="s">
        <v>36</v>
      </c>
      <c r="AD147" s="1037" t="s">
        <v>36</v>
      </c>
      <c r="AE147" s="1037" t="s">
        <v>36</v>
      </c>
      <c r="AF147" s="1037" t="s">
        <v>36</v>
      </c>
      <c r="AG147" s="1037" t="s">
        <v>36</v>
      </c>
      <c r="AH147" s="1037" t="s">
        <v>36</v>
      </c>
      <c r="AI147" s="2054" t="s">
        <v>36</v>
      </c>
      <c r="AJ147" s="1896"/>
      <c r="AK147" s="1896"/>
      <c r="AL147" s="1896"/>
      <c r="AM147" s="1896"/>
      <c r="AN147" s="1896"/>
      <c r="AO147" s="1896"/>
      <c r="AP147" s="1896"/>
      <c r="AQ147" s="1896"/>
      <c r="AR147" s="1896"/>
      <c r="AS147" s="1896"/>
      <c r="AT147" s="1896"/>
      <c r="AU147" s="1896"/>
      <c r="AV147" s="1896"/>
      <c r="AW147" s="1896"/>
      <c r="AX147" s="1896"/>
      <c r="AY147" s="1896"/>
      <c r="AZ147" s="215"/>
      <c r="BA147" s="2314"/>
      <c r="BB147" s="159" t="s">
        <v>67</v>
      </c>
      <c r="BC147" s="1047" t="s">
        <v>36</v>
      </c>
      <c r="BD147" s="1066" t="s">
        <v>36</v>
      </c>
      <c r="BE147" s="1066" t="s">
        <v>36</v>
      </c>
      <c r="BF147" s="1066" t="s">
        <v>36</v>
      </c>
      <c r="BG147" s="1086" t="s">
        <v>36</v>
      </c>
      <c r="BH147" s="1106" t="s">
        <v>36</v>
      </c>
      <c r="BI147" s="1066" t="s">
        <v>36</v>
      </c>
      <c r="BJ147" s="1066" t="s">
        <v>36</v>
      </c>
      <c r="BK147" s="1066" t="s">
        <v>36</v>
      </c>
      <c r="BL147" s="1086" t="s">
        <v>36</v>
      </c>
      <c r="BM147" s="1106" t="s">
        <v>36</v>
      </c>
      <c r="BN147" s="1066" t="s">
        <v>36</v>
      </c>
      <c r="BO147" s="1066" t="s">
        <v>36</v>
      </c>
      <c r="BP147" s="1066" t="s">
        <v>36</v>
      </c>
      <c r="BQ147" s="1086" t="s">
        <v>36</v>
      </c>
      <c r="BR147" s="1106" t="s">
        <v>36</v>
      </c>
      <c r="BS147" s="1066" t="s">
        <v>36</v>
      </c>
      <c r="BT147" s="1066" t="s">
        <v>36</v>
      </c>
      <c r="BU147" s="1066" t="s">
        <v>36</v>
      </c>
      <c r="BV147" s="1066" t="s">
        <v>36</v>
      </c>
      <c r="BW147" s="1066" t="s">
        <v>36</v>
      </c>
      <c r="BX147" s="1066" t="s">
        <v>36</v>
      </c>
      <c r="BY147" s="1124" t="s">
        <v>36</v>
      </c>
      <c r="BZ147" s="1124" t="s">
        <v>36</v>
      </c>
      <c r="CA147" s="1124" t="s">
        <v>36</v>
      </c>
      <c r="CB147" s="1124" t="s">
        <v>36</v>
      </c>
      <c r="CC147" s="1124" t="s">
        <v>36</v>
      </c>
      <c r="CD147" s="1124" t="s">
        <v>36</v>
      </c>
      <c r="CE147" s="1124" t="s">
        <v>36</v>
      </c>
      <c r="CF147" s="1124" t="s">
        <v>36</v>
      </c>
      <c r="CG147" s="1124" t="s">
        <v>36</v>
      </c>
      <c r="CH147" s="1124" t="s">
        <v>36</v>
      </c>
      <c r="CI147" s="1124" t="s">
        <v>36</v>
      </c>
      <c r="CJ147" s="1987"/>
      <c r="CK147" s="1987"/>
      <c r="CL147" s="1987"/>
      <c r="CM147" s="1987"/>
      <c r="CN147" s="1987"/>
      <c r="CO147" s="1987"/>
      <c r="CP147" s="1987"/>
      <c r="CQ147" s="1987"/>
      <c r="CR147" s="1987"/>
      <c r="CS147" s="1987"/>
      <c r="CT147" s="1987"/>
      <c r="CU147" s="1987"/>
      <c r="CV147" s="1987"/>
      <c r="CW147" s="1987"/>
      <c r="CX147" s="1987"/>
      <c r="CY147" s="1987"/>
      <c r="CZ147" s="1987"/>
    </row>
    <row r="148" s="130" customFormat="true" ht="15" customHeight="true" x14ac:dyDescent="0.2">
      <c r="A148" s="2313" t="s">
        <v>108</v>
      </c>
      <c r="B148" s="252" t="s">
        <v>50</v>
      </c>
      <c r="C148" s="714">
        <v>9.0424205725278206</v>
      </c>
      <c r="D148" s="715">
        <v>12.252215638524216</v>
      </c>
      <c r="E148" s="715">
        <v>31.520105682441713</v>
      </c>
      <c r="F148" s="715">
        <v>57.109809498562079</v>
      </c>
      <c r="G148" s="764">
        <v>61.089758369546828</v>
      </c>
      <c r="H148" s="753">
        <v>46.823599621348684</v>
      </c>
      <c r="I148" s="715">
        <v>48.907299477108204</v>
      </c>
      <c r="J148" s="715">
        <v>59.475584713825484</v>
      </c>
      <c r="K148" s="715">
        <v>64.676751305334108</v>
      </c>
      <c r="L148" s="729">
        <v>59.430178544781889</v>
      </c>
      <c r="M148" s="740">
        <v>3.2163499649751897</v>
      </c>
      <c r="N148" s="715">
        <v>0.98060783789341943</v>
      </c>
      <c r="O148" s="715">
        <v>6.553438219707111</v>
      </c>
      <c r="P148" s="715">
        <v>8.5346998769872489</v>
      </c>
      <c r="Q148" s="764">
        <v>35.872420705351296</v>
      </c>
      <c r="R148" s="753">
        <v>10.434578036335102</v>
      </c>
      <c r="S148" s="715">
        <v>38.344036498151702</v>
      </c>
      <c r="T148" s="715">
        <v>75.051359001579627</v>
      </c>
      <c r="U148" s="715">
        <v>43.625865003804606</v>
      </c>
      <c r="V148" s="715">
        <v>17.123970875896926</v>
      </c>
      <c r="W148" s="715">
        <v>21.694798313841144</v>
      </c>
      <c r="X148" s="715">
        <v>21.625888907205855</v>
      </c>
      <c r="Y148" s="716">
        <v>35.085578450869264</v>
      </c>
      <c r="Z148" s="1037" t="s">
        <v>36</v>
      </c>
      <c r="AA148" s="716">
        <v>58.839028751010069</v>
      </c>
      <c r="AB148" s="716">
        <v>36.448611707842282</v>
      </c>
      <c r="AC148" s="716">
        <v>23.921369298994993</v>
      </c>
      <c r="AD148" s="716">
        <v>40.603138764135267</v>
      </c>
      <c r="AE148" s="716">
        <v>17.10627448974898</v>
      </c>
      <c r="AF148" s="716">
        <v>43.522697099209587</v>
      </c>
      <c r="AG148" s="716">
        <v>11.349604848305539</v>
      </c>
      <c r="AH148" s="716">
        <v>19.378682797957943</v>
      </c>
      <c r="AI148" s="2109">
        <v>25.025325411473741</v>
      </c>
      <c r="AJ148" s="634"/>
      <c r="AK148" s="634"/>
      <c r="AL148" s="634"/>
      <c r="AM148" s="634"/>
      <c r="AN148" s="634"/>
      <c r="AO148" s="634"/>
      <c r="AP148" s="634"/>
      <c r="AQ148" s="634"/>
      <c r="AR148" s="634"/>
      <c r="AS148" s="634"/>
      <c r="AT148" s="634"/>
      <c r="AU148" s="634"/>
      <c r="AV148" s="634"/>
      <c r="AW148" s="634"/>
      <c r="AX148" s="634"/>
      <c r="AY148" s="634"/>
      <c r="AZ148" s="215"/>
      <c r="BA148" s="2314" t="s">
        <v>108</v>
      </c>
      <c r="BB148" s="159" t="s">
        <v>50</v>
      </c>
      <c r="BC148" s="1047" t="s">
        <v>36</v>
      </c>
      <c r="BD148" s="1066" t="s">
        <v>36</v>
      </c>
      <c r="BE148" s="1066" t="s">
        <v>36</v>
      </c>
      <c r="BF148" s="1066" t="s">
        <v>36</v>
      </c>
      <c r="BG148" s="1086" t="s">
        <v>36</v>
      </c>
      <c r="BH148" s="1106" t="s">
        <v>36</v>
      </c>
      <c r="BI148" s="1066" t="s">
        <v>36</v>
      </c>
      <c r="BJ148" s="1066" t="s">
        <v>36</v>
      </c>
      <c r="BK148" s="1066" t="s">
        <v>36</v>
      </c>
      <c r="BL148" s="1086" t="s">
        <v>36</v>
      </c>
      <c r="BM148" s="1106" t="s">
        <v>36</v>
      </c>
      <c r="BN148" s="1066" t="s">
        <v>36</v>
      </c>
      <c r="BO148" s="1066" t="s">
        <v>36</v>
      </c>
      <c r="BP148" s="1066" t="s">
        <v>36</v>
      </c>
      <c r="BQ148" s="1086" t="s">
        <v>36</v>
      </c>
      <c r="BR148" s="1106" t="s">
        <v>36</v>
      </c>
      <c r="BS148" s="1066" t="s">
        <v>36</v>
      </c>
      <c r="BT148" s="1066" t="s">
        <v>36</v>
      </c>
      <c r="BU148" s="1066" t="s">
        <v>36</v>
      </c>
      <c r="BV148" s="1066" t="s">
        <v>36</v>
      </c>
      <c r="BW148" s="1066" t="s">
        <v>36</v>
      </c>
      <c r="BX148" s="1066" t="s">
        <v>36</v>
      </c>
      <c r="BY148" s="1124" t="s">
        <v>36</v>
      </c>
      <c r="BZ148" s="1124" t="s">
        <v>36</v>
      </c>
      <c r="CA148" s="1124" t="s">
        <v>36</v>
      </c>
      <c r="CB148" s="1124" t="s">
        <v>36</v>
      </c>
      <c r="CC148" s="1124" t="s">
        <v>36</v>
      </c>
      <c r="CD148" s="1124" t="s">
        <v>36</v>
      </c>
      <c r="CE148" s="1124" t="s">
        <v>36</v>
      </c>
      <c r="CF148" s="1124" t="s">
        <v>36</v>
      </c>
      <c r="CG148" s="1124" t="s">
        <v>36</v>
      </c>
      <c r="CH148" s="1124" t="s">
        <v>36</v>
      </c>
      <c r="CI148" s="1124" t="s">
        <v>36</v>
      </c>
      <c r="CJ148" s="1987"/>
      <c r="CK148" s="1987"/>
      <c r="CL148" s="1987"/>
      <c r="CM148" s="1987"/>
      <c r="CN148" s="1987"/>
      <c r="CO148" s="1987"/>
      <c r="CP148" s="1987"/>
      <c r="CQ148" s="1987"/>
      <c r="CR148" s="1987"/>
      <c r="CS148" s="1987"/>
      <c r="CT148" s="1987"/>
      <c r="CU148" s="1987"/>
      <c r="CV148" s="1987"/>
      <c r="CW148" s="1987"/>
      <c r="CX148" s="1987"/>
      <c r="CY148" s="1987"/>
      <c r="CZ148" s="1987"/>
    </row>
    <row r="149" s="130" customFormat="true" ht="15" customHeight="true" x14ac:dyDescent="0.2">
      <c r="A149" s="2313"/>
      <c r="B149" s="252" t="s">
        <v>49</v>
      </c>
      <c r="C149" s="714">
        <v>3.9857584093509009</v>
      </c>
      <c r="D149" s="715">
        <v>17.386882335925606</v>
      </c>
      <c r="E149" s="715">
        <v>36.873001699251539</v>
      </c>
      <c r="F149" s="715">
        <v>37.432242876854012</v>
      </c>
      <c r="G149" s="764">
        <v>36.015904405753894</v>
      </c>
      <c r="H149" s="753">
        <v>33.062267005324962</v>
      </c>
      <c r="I149" s="715">
        <v>36.143335984082547</v>
      </c>
      <c r="J149" s="715">
        <v>36.792625712521811</v>
      </c>
      <c r="K149" s="715">
        <v>31.845882589478446</v>
      </c>
      <c r="L149" s="729">
        <v>37.474847841014984</v>
      </c>
      <c r="M149" s="740">
        <v>2.8189253209627245</v>
      </c>
      <c r="N149" s="715">
        <v>2.8815615087489643</v>
      </c>
      <c r="O149" s="715">
        <v>14.730584363242077</v>
      </c>
      <c r="P149" s="715">
        <v>25.394315553372245</v>
      </c>
      <c r="Q149" s="764">
        <v>39.474003550680465</v>
      </c>
      <c r="R149" s="753">
        <v>13.859450297030362</v>
      </c>
      <c r="S149" s="715">
        <v>2.7582756540717703</v>
      </c>
      <c r="T149" s="715">
        <v>23.293210204252759</v>
      </c>
      <c r="U149" s="715">
        <v>19.354708402549566</v>
      </c>
      <c r="V149" s="715">
        <v>15.827116092012341</v>
      </c>
      <c r="W149" s="715">
        <v>22.06839319465664</v>
      </c>
      <c r="X149" s="715">
        <v>19.88569978062235</v>
      </c>
      <c r="Y149" s="716">
        <v>31.761321864526</v>
      </c>
      <c r="Z149" s="1037" t="s">
        <v>36</v>
      </c>
      <c r="AA149" s="716">
        <v>26.919581914894703</v>
      </c>
      <c r="AB149" s="716">
        <v>26.49242815912131</v>
      </c>
      <c r="AC149" s="716">
        <v>32.6184769353736</v>
      </c>
      <c r="AD149" s="716">
        <v>18.269195301088953</v>
      </c>
      <c r="AE149" s="716">
        <v>32.579040418239785</v>
      </c>
      <c r="AF149" s="716">
        <v>43.85038241904136</v>
      </c>
      <c r="AG149" s="716">
        <v>21.305827830680951</v>
      </c>
      <c r="AH149" s="716">
        <v>39.511983514599159</v>
      </c>
      <c r="AI149" s="2109">
        <v>43.090276724027134</v>
      </c>
      <c r="AJ149" s="634"/>
      <c r="AK149" s="634"/>
      <c r="AL149" s="634"/>
      <c r="AM149" s="634"/>
      <c r="AN149" s="634"/>
      <c r="AO149" s="634"/>
      <c r="AP149" s="634"/>
      <c r="AQ149" s="634"/>
      <c r="AR149" s="634"/>
      <c r="AS149" s="634"/>
      <c r="AT149" s="634"/>
      <c r="AU149" s="634"/>
      <c r="AV149" s="634"/>
      <c r="AW149" s="634"/>
      <c r="AX149" s="634"/>
      <c r="AY149" s="634"/>
      <c r="AZ149" s="215"/>
      <c r="BA149" s="2314"/>
      <c r="BB149" s="159" t="s">
        <v>49</v>
      </c>
      <c r="BC149" s="1047" t="s">
        <v>36</v>
      </c>
      <c r="BD149" s="1066" t="s">
        <v>36</v>
      </c>
      <c r="BE149" s="1066" t="s">
        <v>36</v>
      </c>
      <c r="BF149" s="1066" t="s">
        <v>36</v>
      </c>
      <c r="BG149" s="1086" t="s">
        <v>36</v>
      </c>
      <c r="BH149" s="1106" t="s">
        <v>36</v>
      </c>
      <c r="BI149" s="1066" t="s">
        <v>36</v>
      </c>
      <c r="BJ149" s="1066" t="s">
        <v>36</v>
      </c>
      <c r="BK149" s="1066" t="s">
        <v>36</v>
      </c>
      <c r="BL149" s="1086" t="s">
        <v>36</v>
      </c>
      <c r="BM149" s="1106" t="s">
        <v>36</v>
      </c>
      <c r="BN149" s="1066" t="s">
        <v>36</v>
      </c>
      <c r="BO149" s="1066" t="s">
        <v>36</v>
      </c>
      <c r="BP149" s="1066" t="s">
        <v>36</v>
      </c>
      <c r="BQ149" s="1086" t="s">
        <v>36</v>
      </c>
      <c r="BR149" s="1106" t="s">
        <v>36</v>
      </c>
      <c r="BS149" s="1066" t="s">
        <v>36</v>
      </c>
      <c r="BT149" s="1066" t="s">
        <v>36</v>
      </c>
      <c r="BU149" s="1066" t="s">
        <v>36</v>
      </c>
      <c r="BV149" s="1066" t="s">
        <v>36</v>
      </c>
      <c r="BW149" s="1066" t="s">
        <v>36</v>
      </c>
      <c r="BX149" s="1066" t="s">
        <v>36</v>
      </c>
      <c r="BY149" s="1124" t="s">
        <v>36</v>
      </c>
      <c r="BZ149" s="1124" t="s">
        <v>36</v>
      </c>
      <c r="CA149" s="1124" t="s">
        <v>36</v>
      </c>
      <c r="CB149" s="1124" t="s">
        <v>36</v>
      </c>
      <c r="CC149" s="1124" t="s">
        <v>36</v>
      </c>
      <c r="CD149" s="1124" t="s">
        <v>36</v>
      </c>
      <c r="CE149" s="1124" t="s">
        <v>36</v>
      </c>
      <c r="CF149" s="1124" t="s">
        <v>36</v>
      </c>
      <c r="CG149" s="1124" t="s">
        <v>36</v>
      </c>
      <c r="CH149" s="1124" t="s">
        <v>36</v>
      </c>
      <c r="CI149" s="1124" t="s">
        <v>36</v>
      </c>
      <c r="CJ149" s="1987"/>
      <c r="CK149" s="1987"/>
      <c r="CL149" s="1987"/>
      <c r="CM149" s="1987"/>
      <c r="CN149" s="1987"/>
      <c r="CO149" s="1987"/>
      <c r="CP149" s="1987"/>
      <c r="CQ149" s="1987"/>
      <c r="CR149" s="1987"/>
      <c r="CS149" s="1987"/>
      <c r="CT149" s="1987"/>
      <c r="CU149" s="1987"/>
      <c r="CV149" s="1987"/>
      <c r="CW149" s="1987"/>
      <c r="CX149" s="1987"/>
      <c r="CY149" s="1987"/>
      <c r="CZ149" s="1987"/>
    </row>
    <row r="150" s="130" customFormat="true" ht="15" customHeight="true" x14ac:dyDescent="0.2">
      <c r="A150" s="2313"/>
      <c r="B150" s="252" t="s">
        <v>110</v>
      </c>
      <c r="C150" s="714">
        <v>86.97182101812129</v>
      </c>
      <c r="D150" s="715">
        <v>70.36090202555016</v>
      </c>
      <c r="E150" s="715">
        <v>31.606892618306937</v>
      </c>
      <c r="F150" s="715">
        <v>5.4579476245839746</v>
      </c>
      <c r="G150" s="764">
        <v>2.8943372246993269</v>
      </c>
      <c r="H150" s="753">
        <v>20.114133373326357</v>
      </c>
      <c r="I150" s="715">
        <v>14.949364538809156</v>
      </c>
      <c r="J150" s="715">
        <v>3.7317895736526401</v>
      </c>
      <c r="K150" s="715">
        <v>3.4773661051874454</v>
      </c>
      <c r="L150" s="729">
        <v>3.0949736142029831</v>
      </c>
      <c r="M150" s="740">
        <v>93.964724714062058</v>
      </c>
      <c r="N150" s="715">
        <v>96.137830653357582</v>
      </c>
      <c r="O150" s="715">
        <v>78.715977417050738</v>
      </c>
      <c r="P150" s="715">
        <v>66.07098456964043</v>
      </c>
      <c r="Q150" s="764">
        <v>24.653575743968265</v>
      </c>
      <c r="R150" s="753">
        <v>75.705971666634554</v>
      </c>
      <c r="S150" s="715">
        <v>58.897687847776517</v>
      </c>
      <c r="T150" s="715">
        <v>1.6554307941675526</v>
      </c>
      <c r="U150" s="715">
        <v>37.019426593645782</v>
      </c>
      <c r="V150" s="715">
        <v>67.048913032090653</v>
      </c>
      <c r="W150" s="715">
        <v>56.236808491502202</v>
      </c>
      <c r="X150" s="715">
        <v>58.488411312171841</v>
      </c>
      <c r="Y150" s="716">
        <v>33.153099684604648</v>
      </c>
      <c r="Z150" s="1037" t="s">
        <v>36</v>
      </c>
      <c r="AA150" s="716">
        <v>14.241389334095228</v>
      </c>
      <c r="AB150" s="716">
        <v>37.058960133036408</v>
      </c>
      <c r="AC150" s="716">
        <v>43.460153765631411</v>
      </c>
      <c r="AD150" s="716">
        <v>41.127665934775848</v>
      </c>
      <c r="AE150" s="716">
        <v>50.314685092011239</v>
      </c>
      <c r="AF150" s="716">
        <v>12.626920481749091</v>
      </c>
      <c r="AG150" s="716">
        <v>67.344567321013528</v>
      </c>
      <c r="AH150" s="716">
        <v>41.109333687442913</v>
      </c>
      <c r="AI150" s="2109">
        <v>31.884397864499036</v>
      </c>
      <c r="AJ150" s="634"/>
      <c r="AK150" s="634"/>
      <c r="AL150" s="634"/>
      <c r="AM150" s="634"/>
      <c r="AN150" s="634"/>
      <c r="AO150" s="634"/>
      <c r="AP150" s="634"/>
      <c r="AQ150" s="634"/>
      <c r="AR150" s="634"/>
      <c r="AS150" s="634"/>
      <c r="AT150" s="634"/>
      <c r="AU150" s="634"/>
      <c r="AV150" s="634"/>
      <c r="AW150" s="634"/>
      <c r="AX150" s="634"/>
      <c r="AY150" s="634"/>
      <c r="AZ150" s="215"/>
      <c r="BA150" s="2314"/>
      <c r="BB150" s="159" t="s">
        <v>110</v>
      </c>
      <c r="BC150" s="1047" t="s">
        <v>36</v>
      </c>
      <c r="BD150" s="1066" t="s">
        <v>36</v>
      </c>
      <c r="BE150" s="1066" t="s">
        <v>36</v>
      </c>
      <c r="BF150" s="1066" t="s">
        <v>36</v>
      </c>
      <c r="BG150" s="1086" t="s">
        <v>36</v>
      </c>
      <c r="BH150" s="1106" t="s">
        <v>36</v>
      </c>
      <c r="BI150" s="1066" t="s">
        <v>36</v>
      </c>
      <c r="BJ150" s="1066" t="s">
        <v>36</v>
      </c>
      <c r="BK150" s="1066" t="s">
        <v>36</v>
      </c>
      <c r="BL150" s="1086" t="s">
        <v>36</v>
      </c>
      <c r="BM150" s="1106" t="s">
        <v>36</v>
      </c>
      <c r="BN150" s="1066" t="s">
        <v>36</v>
      </c>
      <c r="BO150" s="1066" t="s">
        <v>36</v>
      </c>
      <c r="BP150" s="1066" t="s">
        <v>36</v>
      </c>
      <c r="BQ150" s="1086" t="s">
        <v>36</v>
      </c>
      <c r="BR150" s="1106" t="s">
        <v>36</v>
      </c>
      <c r="BS150" s="1066" t="s">
        <v>36</v>
      </c>
      <c r="BT150" s="1066" t="s">
        <v>36</v>
      </c>
      <c r="BU150" s="1066" t="s">
        <v>36</v>
      </c>
      <c r="BV150" s="1066" t="s">
        <v>36</v>
      </c>
      <c r="BW150" s="1066" t="s">
        <v>36</v>
      </c>
      <c r="BX150" s="1066" t="s">
        <v>36</v>
      </c>
      <c r="BY150" s="1124" t="s">
        <v>36</v>
      </c>
      <c r="BZ150" s="1124" t="s">
        <v>36</v>
      </c>
      <c r="CA150" s="1124" t="s">
        <v>36</v>
      </c>
      <c r="CB150" s="1124" t="s">
        <v>36</v>
      </c>
      <c r="CC150" s="1124" t="s">
        <v>36</v>
      </c>
      <c r="CD150" s="1124" t="s">
        <v>36</v>
      </c>
      <c r="CE150" s="1124" t="s">
        <v>36</v>
      </c>
      <c r="CF150" s="1124" t="s">
        <v>36</v>
      </c>
      <c r="CG150" s="1124" t="s">
        <v>36</v>
      </c>
      <c r="CH150" s="1124" t="s">
        <v>36</v>
      </c>
      <c r="CI150" s="1124" t="s">
        <v>36</v>
      </c>
      <c r="CJ150" s="1987"/>
      <c r="CK150" s="1987"/>
      <c r="CL150" s="1987"/>
      <c r="CM150" s="1987"/>
      <c r="CN150" s="1987"/>
      <c r="CO150" s="1987"/>
      <c r="CP150" s="1987"/>
      <c r="CQ150" s="1987"/>
      <c r="CR150" s="1987"/>
      <c r="CS150" s="1987"/>
      <c r="CT150" s="1987"/>
      <c r="CU150" s="1987"/>
      <c r="CV150" s="1987"/>
      <c r="CW150" s="1987"/>
      <c r="CX150" s="1987"/>
      <c r="CY150" s="1987"/>
      <c r="CZ150" s="1987"/>
    </row>
    <row r="151" s="130" customFormat="true" ht="15" customHeight="true" x14ac:dyDescent="0.2">
      <c r="A151" s="2313" t="s">
        <v>109</v>
      </c>
      <c r="B151" s="252" t="s">
        <v>50</v>
      </c>
      <c r="C151" s="714">
        <v>24.752702783855216</v>
      </c>
      <c r="D151" s="715">
        <v>41.38518997802133</v>
      </c>
      <c r="E151" s="715">
        <v>49.28644254321474</v>
      </c>
      <c r="F151" s="715">
        <v>60.222545740520019</v>
      </c>
      <c r="G151" s="764">
        <v>62.319957759592207</v>
      </c>
      <c r="H151" s="753">
        <v>62.698996002133889</v>
      </c>
      <c r="I151" s="715">
        <v>59.366805656713282</v>
      </c>
      <c r="J151" s="715">
        <v>60.940877467324647</v>
      </c>
      <c r="K151" s="715">
        <v>66.082856404385581</v>
      </c>
      <c r="L151" s="729">
        <v>60.953288566592477</v>
      </c>
      <c r="M151" s="740">
        <v>12.386520571601942</v>
      </c>
      <c r="N151" s="715">
        <v>26.567530338908174</v>
      </c>
      <c r="O151" s="715">
        <v>41.863198116533589</v>
      </c>
      <c r="P151" s="715">
        <v>30.667592019953986</v>
      </c>
      <c r="Q151" s="764">
        <v>47.984524672524067</v>
      </c>
      <c r="R151" s="753">
        <v>29.063059724286898</v>
      </c>
      <c r="S151" s="715">
        <v>82.334576709590095</v>
      </c>
      <c r="T151" s="715">
        <v>76.589487692749444</v>
      </c>
      <c r="U151" s="715">
        <v>50.184713484295919</v>
      </c>
      <c r="V151" s="715">
        <v>72.020517531134558</v>
      </c>
      <c r="W151" s="715">
        <v>30.721086316313556</v>
      </c>
      <c r="X151" s="715">
        <v>26.470084335621447</v>
      </c>
      <c r="Y151" s="716">
        <v>39.084710502150756</v>
      </c>
      <c r="Z151" s="1037" t="s">
        <v>36</v>
      </c>
      <c r="AA151" s="716">
        <v>68.336031785787739</v>
      </c>
      <c r="AB151" s="716">
        <v>50.47970530398014</v>
      </c>
      <c r="AC151" s="716">
        <v>24.762159962672651</v>
      </c>
      <c r="AD151" s="716">
        <v>43.089153132260769</v>
      </c>
      <c r="AE151" s="716">
        <v>22.890129891716398</v>
      </c>
      <c r="AF151" s="716">
        <v>49.383456027529974</v>
      </c>
      <c r="AG151" s="716">
        <v>14.021674916146583</v>
      </c>
      <c r="AH151" s="716">
        <v>20.837199289040544</v>
      </c>
      <c r="AI151" s="2109">
        <v>35.329365361182589</v>
      </c>
      <c r="AJ151" s="634"/>
      <c r="AK151" s="634"/>
      <c r="AL151" s="634"/>
      <c r="AM151" s="634"/>
      <c r="AN151" s="634"/>
      <c r="AO151" s="634"/>
      <c r="AP151" s="634"/>
      <c r="AQ151" s="634"/>
      <c r="AR151" s="634"/>
      <c r="AS151" s="634"/>
      <c r="AT151" s="634"/>
      <c r="AU151" s="634"/>
      <c r="AV151" s="634"/>
      <c r="AW151" s="634"/>
      <c r="AX151" s="634"/>
      <c r="AY151" s="634"/>
      <c r="AZ151" s="215"/>
      <c r="BA151" s="2314" t="s">
        <v>109</v>
      </c>
      <c r="BB151" s="159" t="s">
        <v>50</v>
      </c>
      <c r="BC151" s="1047" t="s">
        <v>36</v>
      </c>
      <c r="BD151" s="1066" t="s">
        <v>36</v>
      </c>
      <c r="BE151" s="1066" t="s">
        <v>36</v>
      </c>
      <c r="BF151" s="1066" t="s">
        <v>36</v>
      </c>
      <c r="BG151" s="1086" t="s">
        <v>36</v>
      </c>
      <c r="BH151" s="1106" t="s">
        <v>36</v>
      </c>
      <c r="BI151" s="1066" t="s">
        <v>36</v>
      </c>
      <c r="BJ151" s="1066" t="s">
        <v>36</v>
      </c>
      <c r="BK151" s="1066" t="s">
        <v>36</v>
      </c>
      <c r="BL151" s="1086" t="s">
        <v>36</v>
      </c>
      <c r="BM151" s="1106" t="s">
        <v>36</v>
      </c>
      <c r="BN151" s="1066" t="s">
        <v>36</v>
      </c>
      <c r="BO151" s="1066" t="s">
        <v>36</v>
      </c>
      <c r="BP151" s="1066" t="s">
        <v>36</v>
      </c>
      <c r="BQ151" s="1086" t="s">
        <v>36</v>
      </c>
      <c r="BR151" s="1106" t="s">
        <v>36</v>
      </c>
      <c r="BS151" s="1066" t="s">
        <v>36</v>
      </c>
      <c r="BT151" s="1066" t="s">
        <v>36</v>
      </c>
      <c r="BU151" s="1066" t="s">
        <v>36</v>
      </c>
      <c r="BV151" s="1066" t="s">
        <v>36</v>
      </c>
      <c r="BW151" s="1066" t="s">
        <v>36</v>
      </c>
      <c r="BX151" s="1066" t="s">
        <v>36</v>
      </c>
      <c r="BY151" s="1124" t="s">
        <v>36</v>
      </c>
      <c r="BZ151" s="1124" t="s">
        <v>36</v>
      </c>
      <c r="CA151" s="1124" t="s">
        <v>36</v>
      </c>
      <c r="CB151" s="1124" t="s">
        <v>36</v>
      </c>
      <c r="CC151" s="1124" t="s">
        <v>36</v>
      </c>
      <c r="CD151" s="1124" t="s">
        <v>36</v>
      </c>
      <c r="CE151" s="1124" t="s">
        <v>36</v>
      </c>
      <c r="CF151" s="1124" t="s">
        <v>36</v>
      </c>
      <c r="CG151" s="1124" t="s">
        <v>36</v>
      </c>
      <c r="CH151" s="1124" t="s">
        <v>36</v>
      </c>
      <c r="CI151" s="1124" t="s">
        <v>36</v>
      </c>
      <c r="CJ151" s="1987"/>
      <c r="CK151" s="1987"/>
      <c r="CL151" s="1987"/>
      <c r="CM151" s="1987"/>
      <c r="CN151" s="1987"/>
      <c r="CO151" s="1987"/>
      <c r="CP151" s="1987"/>
      <c r="CQ151" s="1987"/>
      <c r="CR151" s="1987"/>
      <c r="CS151" s="1987"/>
      <c r="CT151" s="1987"/>
      <c r="CU151" s="1987"/>
      <c r="CV151" s="1987"/>
      <c r="CW151" s="1987"/>
      <c r="CX151" s="1987"/>
      <c r="CY151" s="1987"/>
      <c r="CZ151" s="1987"/>
    </row>
    <row r="152" s="130" customFormat="true" ht="15" customHeight="true" x14ac:dyDescent="0.2">
      <c r="A152" s="2315"/>
      <c r="B152" s="794" t="s">
        <v>49</v>
      </c>
      <c r="C152" s="717">
        <v>75.247297216144943</v>
      </c>
      <c r="D152" s="718">
        <v>58.614810021978748</v>
      </c>
      <c r="E152" s="718">
        <v>50.713557456785452</v>
      </c>
      <c r="F152" s="718">
        <v>39.777454259480002</v>
      </c>
      <c r="G152" s="765">
        <v>37.680042240407829</v>
      </c>
      <c r="H152" s="754">
        <v>37.301003997866147</v>
      </c>
      <c r="I152" s="718">
        <v>40.633194343286569</v>
      </c>
      <c r="J152" s="718">
        <v>39.059122532675318</v>
      </c>
      <c r="K152" s="718">
        <v>33.917143595614426</v>
      </c>
      <c r="L152" s="730">
        <v>39.046711433407353</v>
      </c>
      <c r="M152" s="741">
        <v>87.613479428398023</v>
      </c>
      <c r="N152" s="718">
        <v>73.432469661091773</v>
      </c>
      <c r="O152" s="718">
        <v>58.136801883466305</v>
      </c>
      <c r="P152" s="718">
        <v>69.332407980046028</v>
      </c>
      <c r="Q152" s="765">
        <v>52.015475327475954</v>
      </c>
      <c r="R152" s="754">
        <v>70.936940275713127</v>
      </c>
      <c r="S152" s="718">
        <v>17.665423290409926</v>
      </c>
      <c r="T152" s="718">
        <v>23.410512307250482</v>
      </c>
      <c r="U152" s="718">
        <v>49.815286515704003</v>
      </c>
      <c r="V152" s="718">
        <v>27.979482468865402</v>
      </c>
      <c r="W152" s="718">
        <v>69.278913683686426</v>
      </c>
      <c r="X152" s="718">
        <v>73.529915664378606</v>
      </c>
      <c r="Y152" s="719">
        <v>60.915289497849187</v>
      </c>
      <c r="Z152" s="1475" t="s">
        <v>36</v>
      </c>
      <c r="AA152" s="719">
        <v>31.663968214212247</v>
      </c>
      <c r="AB152" s="719">
        <v>49.520294696019882</v>
      </c>
      <c r="AC152" s="719">
        <v>75.237840037327345</v>
      </c>
      <c r="AD152" s="719">
        <v>56.910846867739281</v>
      </c>
      <c r="AE152" s="719">
        <v>77.109870108283644</v>
      </c>
      <c r="AF152" s="719">
        <v>50.616543972470076</v>
      </c>
      <c r="AG152" s="719">
        <v>85.97832508385342</v>
      </c>
      <c r="AH152" s="719">
        <v>79.162800710959417</v>
      </c>
      <c r="AI152" s="2110">
        <v>64.670634638817376</v>
      </c>
      <c r="AJ152" s="635"/>
      <c r="AK152" s="635"/>
      <c r="AL152" s="635"/>
      <c r="AM152" s="635"/>
      <c r="AN152" s="635"/>
      <c r="AO152" s="635"/>
      <c r="AP152" s="635"/>
      <c r="AQ152" s="635"/>
      <c r="AR152" s="635"/>
      <c r="AS152" s="635"/>
      <c r="AT152" s="635"/>
      <c r="AU152" s="635"/>
      <c r="AV152" s="635"/>
      <c r="AW152" s="635"/>
      <c r="AX152" s="635"/>
      <c r="AY152" s="635"/>
      <c r="AZ152" s="215"/>
      <c r="BA152" s="2316"/>
      <c r="BB152" s="235" t="s">
        <v>49</v>
      </c>
      <c r="BC152" s="1048" t="s">
        <v>36</v>
      </c>
      <c r="BD152" s="1067" t="s">
        <v>36</v>
      </c>
      <c r="BE152" s="1067" t="s">
        <v>36</v>
      </c>
      <c r="BF152" s="1067" t="s">
        <v>36</v>
      </c>
      <c r="BG152" s="1087" t="s">
        <v>36</v>
      </c>
      <c r="BH152" s="1107" t="s">
        <v>36</v>
      </c>
      <c r="BI152" s="1067" t="s">
        <v>36</v>
      </c>
      <c r="BJ152" s="1067" t="s">
        <v>36</v>
      </c>
      <c r="BK152" s="1067" t="s">
        <v>36</v>
      </c>
      <c r="BL152" s="1087" t="s">
        <v>36</v>
      </c>
      <c r="BM152" s="1107" t="s">
        <v>36</v>
      </c>
      <c r="BN152" s="1067" t="s">
        <v>36</v>
      </c>
      <c r="BO152" s="1067" t="s">
        <v>36</v>
      </c>
      <c r="BP152" s="1067" t="s">
        <v>36</v>
      </c>
      <c r="BQ152" s="1087" t="s">
        <v>36</v>
      </c>
      <c r="BR152" s="1107" t="s">
        <v>36</v>
      </c>
      <c r="BS152" s="1067" t="s">
        <v>36</v>
      </c>
      <c r="BT152" s="1067" t="s">
        <v>36</v>
      </c>
      <c r="BU152" s="1067" t="s">
        <v>36</v>
      </c>
      <c r="BV152" s="1067" t="s">
        <v>36</v>
      </c>
      <c r="BW152" s="1067" t="s">
        <v>36</v>
      </c>
      <c r="BX152" s="1067" t="s">
        <v>36</v>
      </c>
      <c r="BY152" s="1125" t="s">
        <v>36</v>
      </c>
      <c r="BZ152" s="1125" t="s">
        <v>36</v>
      </c>
      <c r="CA152" s="1125" t="s">
        <v>36</v>
      </c>
      <c r="CB152" s="1125" t="s">
        <v>36</v>
      </c>
      <c r="CC152" s="1125" t="s">
        <v>36</v>
      </c>
      <c r="CD152" s="1125" t="s">
        <v>36</v>
      </c>
      <c r="CE152" s="1125" t="s">
        <v>36</v>
      </c>
      <c r="CF152" s="1125" t="s">
        <v>36</v>
      </c>
      <c r="CG152" s="1125" t="s">
        <v>36</v>
      </c>
      <c r="CH152" s="1125" t="s">
        <v>36</v>
      </c>
      <c r="CI152" s="1125" t="s">
        <v>36</v>
      </c>
      <c r="CJ152" s="1989"/>
      <c r="CK152" s="1989"/>
      <c r="CL152" s="1989"/>
      <c r="CM152" s="1989"/>
      <c r="CN152" s="1989"/>
      <c r="CO152" s="1989"/>
      <c r="CP152" s="1989"/>
      <c r="CQ152" s="1989"/>
      <c r="CR152" s="1989"/>
      <c r="CS152" s="1989"/>
      <c r="CT152" s="1989"/>
      <c r="CU152" s="1989"/>
      <c r="CV152" s="1989"/>
      <c r="CW152" s="1989"/>
      <c r="CX152" s="1989"/>
      <c r="CY152" s="1989"/>
      <c r="CZ152" s="1989"/>
    </row>
    <row r="153" s="413" customFormat="true" ht="15" customHeight="true" x14ac:dyDescent="0.2">
      <c r="A153" s="2452" t="s">
        <v>393</v>
      </c>
      <c r="B153" s="1755" t="s">
        <v>394</v>
      </c>
      <c r="C153" s="1665">
        <v>0.57002769767884731</v>
      </c>
      <c r="D153" s="1666">
        <v>2.3221756785773326</v>
      </c>
      <c r="E153" s="1666">
        <v>3.4518221754782275</v>
      </c>
      <c r="F153" s="1666">
        <v>28.349919344971124</v>
      </c>
      <c r="G153" s="1667">
        <v>27.449977202382421</v>
      </c>
      <c r="H153" s="1668">
        <v>4.3896035418829218</v>
      </c>
      <c r="I153" s="1666">
        <v>9.7216751342394918</v>
      </c>
      <c r="J153" s="1666">
        <v>36.139958280747194</v>
      </c>
      <c r="K153" s="1666">
        <v>32.391651980843029</v>
      </c>
      <c r="L153" s="1669">
        <v>26.901875800087506</v>
      </c>
      <c r="M153" s="1670">
        <v>0</v>
      </c>
      <c r="N153" s="1666">
        <v>1.1801214380715082</v>
      </c>
      <c r="O153" s="1666">
        <v>1.1985114661231639</v>
      </c>
      <c r="P153" s="1666">
        <v>0.68861489032262235</v>
      </c>
      <c r="Q153" s="1667">
        <v>8.4395236412530181</v>
      </c>
      <c r="R153" s="1668">
        <v>0.2559523065011855</v>
      </c>
      <c r="S153" s="1666">
        <v>3.3194365305390794</v>
      </c>
      <c r="T153" s="1666">
        <v>35.069006390663752</v>
      </c>
      <c r="U153" s="1666">
        <v>16.128341772157199</v>
      </c>
      <c r="V153" s="1666">
        <v>3.6829882014784174</v>
      </c>
      <c r="W153" s="1666">
        <v>15.824656680083024</v>
      </c>
      <c r="X153" s="1666">
        <v>11.475389574940053</v>
      </c>
      <c r="Y153" s="1666">
        <v>3.5983483796205862</v>
      </c>
      <c r="Z153" s="1807" t="s">
        <v>36</v>
      </c>
      <c r="AA153" s="1666">
        <v>1.4911443207846882</v>
      </c>
      <c r="AB153" s="1666">
        <v>13.330562440021247</v>
      </c>
      <c r="AC153" s="1666">
        <v>34.811656477816527</v>
      </c>
      <c r="AD153" s="1666">
        <v>15.297580302483629</v>
      </c>
      <c r="AE153" s="1666">
        <v>2.4536726643751421</v>
      </c>
      <c r="AF153" s="1666">
        <v>14.993725722920665</v>
      </c>
      <c r="AG153" s="1666">
        <v>0.24915367490845278</v>
      </c>
      <c r="AH153" s="1666">
        <v>3.211576103589163</v>
      </c>
      <c r="AI153" s="2108">
        <v>8.0981885665455824</v>
      </c>
      <c r="AJ153" s="599"/>
      <c r="AK153" s="599"/>
      <c r="AL153" s="599"/>
      <c r="AM153" s="599"/>
      <c r="AN153" s="599"/>
      <c r="AO153" s="599"/>
      <c r="AP153" s="599"/>
      <c r="AQ153" s="599"/>
      <c r="AR153" s="599"/>
      <c r="AS153" s="599"/>
      <c r="AT153" s="599"/>
      <c r="AU153" s="599"/>
      <c r="AV153" s="599"/>
      <c r="AW153" s="599"/>
      <c r="AX153" s="599"/>
      <c r="AY153" s="599"/>
      <c r="AZ153" s="216"/>
      <c r="BA153" s="2509" t="s">
        <v>393</v>
      </c>
      <c r="BB153" s="234" t="s">
        <v>394</v>
      </c>
      <c r="BC153" s="339">
        <v>116.0799670997262</v>
      </c>
      <c r="BD153" s="305">
        <v>478.00260585546505</v>
      </c>
      <c r="BE153" s="305">
        <v>706.71811822742211</v>
      </c>
      <c r="BF153" s="305">
        <v>5897.7281609570991</v>
      </c>
      <c r="BG153" s="340">
        <v>5712.4109255275116</v>
      </c>
      <c r="BH153" s="351">
        <v>472.02031118243923</v>
      </c>
      <c r="BI153" s="305">
        <v>1042.575646044015</v>
      </c>
      <c r="BJ153" s="305">
        <v>3877.2261624062057</v>
      </c>
      <c r="BK153" s="305">
        <v>3543.4237634986634</v>
      </c>
      <c r="BL153" s="340">
        <v>2848.1121236398822</v>
      </c>
      <c r="BM153" s="351">
        <v>0</v>
      </c>
      <c r="BN153" s="305">
        <v>116.0799670997262</v>
      </c>
      <c r="BO153" s="305">
        <v>122.21722205519677</v>
      </c>
      <c r="BP153" s="305">
        <v>67.541859003305433</v>
      </c>
      <c r="BQ153" s="340">
        <v>821.74272273778934</v>
      </c>
      <c r="BR153" s="351">
        <v>16.750942535400391</v>
      </c>
      <c r="BS153" s="305">
        <v>38.041244506835938</v>
      </c>
      <c r="BT153" s="305">
        <v>5545.0523994588821</v>
      </c>
      <c r="BU153" s="305">
        <v>1057.2127230548856</v>
      </c>
      <c r="BV153" s="305">
        <v>489.25621558308609</v>
      </c>
      <c r="BW153" s="305">
        <v>620.93364696711308</v>
      </c>
      <c r="BX153" s="305">
        <v>658.43519462585448</v>
      </c>
      <c r="BY153" s="306">
        <v>95.061331796646115</v>
      </c>
      <c r="BZ153" s="306">
        <v>0</v>
      </c>
      <c r="CA153" s="306">
        <v>43.741606824994086</v>
      </c>
      <c r="CB153" s="306">
        <v>1263.5531289738412</v>
      </c>
      <c r="CC153" s="306">
        <v>751.60071523666363</v>
      </c>
      <c r="CD153" s="306">
        <v>320.35378926753998</v>
      </c>
      <c r="CE153" s="306">
        <v>172.63300221323971</v>
      </c>
      <c r="CF153" s="306">
        <v>914.8386744880678</v>
      </c>
      <c r="CG153" s="306">
        <v>4.494432868957519</v>
      </c>
      <c r="CH153" s="306">
        <v>236.10701293945314</v>
      </c>
      <c r="CI153" s="306">
        <v>682.8737163257598</v>
      </c>
      <c r="CJ153" s="1991"/>
      <c r="CK153" s="1991"/>
      <c r="CL153" s="1991"/>
      <c r="CM153" s="1991"/>
      <c r="CN153" s="1991"/>
      <c r="CO153" s="1991"/>
      <c r="CP153" s="1991"/>
      <c r="CQ153" s="1991"/>
      <c r="CR153" s="1991"/>
      <c r="CS153" s="1991"/>
      <c r="CT153" s="1991"/>
      <c r="CU153" s="1991"/>
      <c r="CV153" s="1991"/>
      <c r="CW153" s="1991"/>
      <c r="CX153" s="1991"/>
      <c r="CY153" s="1991"/>
      <c r="CZ153" s="1991"/>
    </row>
    <row r="154" s="413" customFormat="true" ht="15" customHeight="true" x14ac:dyDescent="0.2">
      <c r="A154" s="2453"/>
      <c r="B154" s="1754" t="s">
        <v>395</v>
      </c>
      <c r="C154" s="1665">
        <v>4.3275616553965935E-3</v>
      </c>
      <c r="D154" s="1666">
        <v>1.1302969066406658</v>
      </c>
      <c r="E154" s="1666">
        <v>7.4059035250697809</v>
      </c>
      <c r="F154" s="1666">
        <v>5.7996087976900821</v>
      </c>
      <c r="G154" s="1667">
        <v>8.2672561985446151</v>
      </c>
      <c r="H154" s="1668">
        <v>5.3685991289916704</v>
      </c>
      <c r="I154" s="1666">
        <v>9.5147814250382439</v>
      </c>
      <c r="J154" s="1666">
        <v>7.6671760882897235</v>
      </c>
      <c r="K154" s="1666">
        <v>8.2424313498985367</v>
      </c>
      <c r="L154" s="1669">
        <v>7.2114439146624658</v>
      </c>
      <c r="M154" s="1670">
        <v>0</v>
      </c>
      <c r="N154" s="1666">
        <v>0.50265951609652471</v>
      </c>
      <c r="O154" s="1666">
        <v>0.33503789581594451</v>
      </c>
      <c r="P154" s="1666">
        <v>2.9271898741589286</v>
      </c>
      <c r="Q154" s="1667">
        <v>2.2662034924562877</v>
      </c>
      <c r="R154" s="1668">
        <v>0</v>
      </c>
      <c r="S154" s="1666">
        <v>0</v>
      </c>
      <c r="T154" s="1666">
        <v>7.4825374867509478</v>
      </c>
      <c r="U154" s="1666">
        <v>7.0450688951409397</v>
      </c>
      <c r="V154" s="1666">
        <v>2.1056075861433885</v>
      </c>
      <c r="W154" s="1666">
        <v>4.6263874314589257</v>
      </c>
      <c r="X154" s="1666">
        <v>1.8012956463630814</v>
      </c>
      <c r="Y154" s="1666">
        <v>2.2574774400556303</v>
      </c>
      <c r="Z154" s="1807" t="s">
        <v>36</v>
      </c>
      <c r="AA154" s="1666">
        <v>3.0878638892999013</v>
      </c>
      <c r="AB154" s="1666">
        <v>9.2174275822821308</v>
      </c>
      <c r="AC154" s="1666">
        <v>6.9891840208642222</v>
      </c>
      <c r="AD154" s="1666">
        <v>0</v>
      </c>
      <c r="AE154" s="1666">
        <v>0.46806482773623737</v>
      </c>
      <c r="AF154" s="1666">
        <v>2.0083020735828345</v>
      </c>
      <c r="AG154" s="1666">
        <v>1.9932294246442394E-2</v>
      </c>
      <c r="AH154" s="1666">
        <v>11.670319439792632</v>
      </c>
      <c r="AI154" s="2108">
        <v>3.3042426212104639</v>
      </c>
      <c r="AJ154" s="599"/>
      <c r="AK154" s="599"/>
      <c r="AL154" s="599"/>
      <c r="AM154" s="599"/>
      <c r="AN154" s="599"/>
      <c r="AO154" s="599"/>
      <c r="AP154" s="599"/>
      <c r="AQ154" s="599"/>
      <c r="AR154" s="599"/>
      <c r="AS154" s="599"/>
      <c r="AT154" s="599"/>
      <c r="AU154" s="599"/>
      <c r="AV154" s="599"/>
      <c r="AW154" s="599"/>
      <c r="AX154" s="599"/>
      <c r="AY154" s="599"/>
      <c r="AZ154" s="216"/>
      <c r="BA154" s="2509"/>
      <c r="BB154" s="159" t="s">
        <v>395</v>
      </c>
      <c r="BC154" s="341">
        <v>0.88126106262207027</v>
      </c>
      <c r="BD154" s="307">
        <v>232.66321826934814</v>
      </c>
      <c r="BE154" s="307">
        <v>1516.2676224148267</v>
      </c>
      <c r="BF154" s="307">
        <v>1206.5119379162797</v>
      </c>
      <c r="BG154" s="342">
        <v>1720.4372988915452</v>
      </c>
      <c r="BH154" s="352">
        <v>577.29309886455542</v>
      </c>
      <c r="BI154" s="307">
        <v>1020.3878708350661</v>
      </c>
      <c r="BJ154" s="307">
        <v>822.56253563880898</v>
      </c>
      <c r="BK154" s="307">
        <v>901.6652541065215</v>
      </c>
      <c r="BL154" s="342">
        <v>763.47839068651172</v>
      </c>
      <c r="BM154" s="352">
        <v>0</v>
      </c>
      <c r="BN154" s="307">
        <v>49.442962570190431</v>
      </c>
      <c r="BO154" s="307">
        <v>34.165214157104487</v>
      </c>
      <c r="BP154" s="307">
        <v>287.10945484161374</v>
      </c>
      <c r="BQ154" s="342">
        <v>220.65655685424804</v>
      </c>
      <c r="BR154" s="352">
        <v>0</v>
      </c>
      <c r="BS154" s="307">
        <v>0</v>
      </c>
      <c r="BT154" s="307">
        <v>1183.126262054443</v>
      </c>
      <c r="BU154" s="307">
        <v>461.80423108339318</v>
      </c>
      <c r="BV154" s="307">
        <v>279.71352139711382</v>
      </c>
      <c r="BW154" s="307">
        <v>181.53187637329106</v>
      </c>
      <c r="BX154" s="307">
        <v>103.35478736877442</v>
      </c>
      <c r="BY154" s="308">
        <v>59.638142089843754</v>
      </c>
      <c r="BZ154" s="308">
        <v>0</v>
      </c>
      <c r="CA154" s="308">
        <v>90.580184823274607</v>
      </c>
      <c r="CB154" s="308">
        <v>873.68477624893171</v>
      </c>
      <c r="CC154" s="308">
        <v>150.899906539917</v>
      </c>
      <c r="CD154" s="308">
        <v>0</v>
      </c>
      <c r="CE154" s="308">
        <v>32.931628417968746</v>
      </c>
      <c r="CF154" s="308">
        <v>122.53608215332032</v>
      </c>
      <c r="CG154" s="308">
        <v>0.35955463409423827</v>
      </c>
      <c r="CH154" s="308">
        <v>857.97258856773374</v>
      </c>
      <c r="CI154" s="308">
        <v>278.62779680252078</v>
      </c>
      <c r="CJ154" s="1991"/>
      <c r="CK154" s="1991"/>
      <c r="CL154" s="1991"/>
      <c r="CM154" s="1991"/>
      <c r="CN154" s="1991"/>
      <c r="CO154" s="1991"/>
      <c r="CP154" s="1991"/>
      <c r="CQ154" s="1991"/>
      <c r="CR154" s="1991"/>
      <c r="CS154" s="1991"/>
      <c r="CT154" s="1991"/>
      <c r="CU154" s="1991"/>
      <c r="CV154" s="1991"/>
      <c r="CW154" s="1991"/>
      <c r="CX154" s="1991"/>
      <c r="CY154" s="1991"/>
      <c r="CZ154" s="1991"/>
    </row>
    <row r="155" s="413" customFormat="true" ht="15" customHeight="true" x14ac:dyDescent="0.2">
      <c r="A155" s="2453"/>
      <c r="B155" s="1754" t="s">
        <v>396</v>
      </c>
      <c r="C155" s="1665">
        <v>5.3311013039895121</v>
      </c>
      <c r="D155" s="1666">
        <v>14.530997810024965</v>
      </c>
      <c r="E155" s="1666">
        <v>25.109318695302633</v>
      </c>
      <c r="F155" s="1666">
        <v>23.573187685196825</v>
      </c>
      <c r="G155" s="1667">
        <v>31.611521582263652</v>
      </c>
      <c r="H155" s="1668">
        <v>37.049692219988529</v>
      </c>
      <c r="I155" s="1666">
        <v>31.172467109400024</v>
      </c>
      <c r="J155" s="1666">
        <v>24.476495996014776</v>
      </c>
      <c r="K155" s="1666">
        <v>24.544034740186369</v>
      </c>
      <c r="L155" s="1669">
        <v>36.454642213050711</v>
      </c>
      <c r="M155" s="1670">
        <v>3.6817547134966349</v>
      </c>
      <c r="N155" s="1666">
        <v>0.83032879151184269</v>
      </c>
      <c r="O155" s="1666">
        <v>11.693596639658091</v>
      </c>
      <c r="P155" s="1666">
        <v>8.8857078340607423</v>
      </c>
      <c r="Q155" s="1667">
        <v>17.448548641726347</v>
      </c>
      <c r="R155" s="1668">
        <v>2.8751665729050813</v>
      </c>
      <c r="S155" s="1666">
        <v>3.4244581096795108</v>
      </c>
      <c r="T155" s="1666">
        <v>39.692122291565397</v>
      </c>
      <c r="U155" s="1666">
        <v>10.51948885801324</v>
      </c>
      <c r="V155" s="1666">
        <v>10.778818621890933</v>
      </c>
      <c r="W155" s="1666">
        <v>12.344722544256639</v>
      </c>
      <c r="X155" s="1666">
        <v>8.1791754091616991</v>
      </c>
      <c r="Y155" s="1666">
        <v>25.185892144832046</v>
      </c>
      <c r="Z155" s="1807" t="s">
        <v>36</v>
      </c>
      <c r="AA155" s="1666">
        <v>39.657996156551228</v>
      </c>
      <c r="AB155" s="1666">
        <v>22.363975512532182</v>
      </c>
      <c r="AC155" s="1666">
        <v>14.739005735687845</v>
      </c>
      <c r="AD155" s="1666">
        <v>35.925181992995206</v>
      </c>
      <c r="AE155" s="1666">
        <v>21.81511286831061</v>
      </c>
      <c r="AF155" s="1666">
        <v>18.411072359080972</v>
      </c>
      <c r="AG155" s="1666">
        <v>17.477104108532501</v>
      </c>
      <c r="AH155" s="1666">
        <v>32.222209610165073</v>
      </c>
      <c r="AI155" s="2108">
        <v>9.0128592830577539</v>
      </c>
      <c r="AJ155" s="599"/>
      <c r="AK155" s="599"/>
      <c r="AL155" s="599"/>
      <c r="AM155" s="599"/>
      <c r="AN155" s="599"/>
      <c r="AO155" s="599"/>
      <c r="AP155" s="599"/>
      <c r="AQ155" s="599"/>
      <c r="AR155" s="599"/>
      <c r="AS155" s="599"/>
      <c r="AT155" s="599"/>
      <c r="AU155" s="599"/>
      <c r="AV155" s="599"/>
      <c r="AW155" s="599"/>
      <c r="AX155" s="599"/>
      <c r="AY155" s="599"/>
      <c r="AZ155" s="216"/>
      <c r="BA155" s="2509"/>
      <c r="BB155" s="159" t="s">
        <v>396</v>
      </c>
      <c r="BC155" s="341">
        <v>1085.6210434901711</v>
      </c>
      <c r="BD155" s="307">
        <v>2991.0979100114105</v>
      </c>
      <c r="BE155" s="307">
        <v>5140.8240506648999</v>
      </c>
      <c r="BF155" s="307">
        <v>4904.008761463163</v>
      </c>
      <c r="BG155" s="342">
        <v>6578.4390248382078</v>
      </c>
      <c r="BH155" s="352">
        <v>3984.0060916733742</v>
      </c>
      <c r="BI155" s="307">
        <v>3343.0097783154251</v>
      </c>
      <c r="BJ155" s="307">
        <v>2625.9275094497189</v>
      </c>
      <c r="BK155" s="307">
        <v>2684.9484552979452</v>
      </c>
      <c r="BL155" s="342">
        <v>3859.4672439014917</v>
      </c>
      <c r="BM155" s="352">
        <v>358.03390605926512</v>
      </c>
      <c r="BN155" s="307">
        <v>81.673407236933684</v>
      </c>
      <c r="BO155" s="307">
        <v>1192.4449098145963</v>
      </c>
      <c r="BP155" s="307">
        <v>871.54261998534196</v>
      </c>
      <c r="BQ155" s="342">
        <v>1698.9368687337626</v>
      </c>
      <c r="BR155" s="352">
        <v>188.16689210891724</v>
      </c>
      <c r="BS155" s="307">
        <v>39.244807682037354</v>
      </c>
      <c r="BT155" s="307">
        <v>6276.0517221569999</v>
      </c>
      <c r="BU155" s="307">
        <v>689.55244239211106</v>
      </c>
      <c r="BV155" s="307">
        <v>1431.8818630170833</v>
      </c>
      <c r="BW155" s="307">
        <v>484.38672289490694</v>
      </c>
      <c r="BX155" s="307">
        <v>469.30493446350113</v>
      </c>
      <c r="BY155" s="308">
        <v>665.36204869270318</v>
      </c>
      <c r="BZ155" s="308">
        <v>0</v>
      </c>
      <c r="CA155" s="308">
        <v>1163.3377475053071</v>
      </c>
      <c r="CB155" s="308">
        <v>2119.7958722519866</v>
      </c>
      <c r="CC155" s="308">
        <v>318.22235347747812</v>
      </c>
      <c r="CD155" s="308">
        <v>752.3260511803627</v>
      </c>
      <c r="CE155" s="308">
        <v>1534.845492129326</v>
      </c>
      <c r="CF155" s="308">
        <v>1123.347281665802</v>
      </c>
      <c r="CG155" s="308">
        <v>315.26595458984377</v>
      </c>
      <c r="CH155" s="308">
        <v>2368.8959613513948</v>
      </c>
      <c r="CI155" s="308">
        <v>760.0026429080965</v>
      </c>
      <c r="CJ155" s="1991"/>
      <c r="CK155" s="1991"/>
      <c r="CL155" s="1991"/>
      <c r="CM155" s="1991"/>
      <c r="CN155" s="1991"/>
      <c r="CO155" s="1991"/>
      <c r="CP155" s="1991"/>
      <c r="CQ155" s="1991"/>
      <c r="CR155" s="1991"/>
      <c r="CS155" s="1991"/>
      <c r="CT155" s="1991"/>
      <c r="CU155" s="1991"/>
      <c r="CV155" s="1991"/>
      <c r="CW155" s="1991"/>
      <c r="CX155" s="1991"/>
      <c r="CY155" s="1991"/>
      <c r="CZ155" s="1991"/>
    </row>
    <row r="156" s="413" customFormat="true" ht="15" customHeight="true" x14ac:dyDescent="0.2">
      <c r="A156" s="2453"/>
      <c r="B156" s="1754" t="s">
        <v>397</v>
      </c>
      <c r="C156" s="1665">
        <v>0.13060882532712004</v>
      </c>
      <c r="D156" s="1666">
        <v>0.21192472253116498</v>
      </c>
      <c r="E156" s="1666">
        <v>2.8122050604437434</v>
      </c>
      <c r="F156" s="1666">
        <v>1.1611394257590839</v>
      </c>
      <c r="G156" s="1667">
        <v>0.2098841178995785</v>
      </c>
      <c r="H156" s="1668">
        <v>2.7072972089314145</v>
      </c>
      <c r="I156" s="1666">
        <v>2.8988297469052835</v>
      </c>
      <c r="J156" s="1666">
        <v>1.1486659007371507</v>
      </c>
      <c r="K156" s="1666">
        <v>0.25840986372109936</v>
      </c>
      <c r="L156" s="1669">
        <v>0.15732432318783865</v>
      </c>
      <c r="M156" s="1670">
        <v>0.27350453775374561</v>
      </c>
      <c r="N156" s="1666">
        <v>0</v>
      </c>
      <c r="O156" s="1666">
        <v>0.42778603241267027</v>
      </c>
      <c r="P156" s="1666">
        <v>0.59016959424274451</v>
      </c>
      <c r="Q156" s="1667">
        <v>0.33848035485775629</v>
      </c>
      <c r="R156" s="1668">
        <v>0</v>
      </c>
      <c r="S156" s="1666">
        <v>0.49532518451917051</v>
      </c>
      <c r="T156" s="1666">
        <v>0.55212609929278311</v>
      </c>
      <c r="U156" s="1666">
        <v>1.1974086165188573</v>
      </c>
      <c r="V156" s="1666">
        <v>0.70066646551922207</v>
      </c>
      <c r="W156" s="1666">
        <v>0.19648794376533707</v>
      </c>
      <c r="X156" s="1666">
        <v>0</v>
      </c>
      <c r="Y156" s="1666">
        <v>0</v>
      </c>
      <c r="Z156" s="1807" t="s">
        <v>36</v>
      </c>
      <c r="AA156" s="1666">
        <v>1.4812979970456099</v>
      </c>
      <c r="AB156" s="1666">
        <v>3.079037992003097</v>
      </c>
      <c r="AC156" s="1666">
        <v>0.98341308905068681</v>
      </c>
      <c r="AD156" s="1666">
        <v>2.3761721045055078</v>
      </c>
      <c r="AE156" s="1666">
        <v>0.9198855655791488</v>
      </c>
      <c r="AF156" s="1666">
        <v>0.54015256954615698</v>
      </c>
      <c r="AG156" s="1666">
        <v>0</v>
      </c>
      <c r="AH156" s="1666">
        <v>1.0169594422830166</v>
      </c>
      <c r="AI156" s="2108">
        <v>0.95137521833854022</v>
      </c>
      <c r="AJ156" s="599"/>
      <c r="AK156" s="599"/>
      <c r="AL156" s="599"/>
      <c r="AM156" s="599"/>
      <c r="AN156" s="599"/>
      <c r="AO156" s="599"/>
      <c r="AP156" s="599"/>
      <c r="AQ156" s="599"/>
      <c r="AR156" s="599"/>
      <c r="AS156" s="599"/>
      <c r="AT156" s="599"/>
      <c r="AU156" s="599"/>
      <c r="AV156" s="599"/>
      <c r="AW156" s="599"/>
      <c r="AX156" s="599"/>
      <c r="AY156" s="599"/>
      <c r="AZ156" s="216"/>
      <c r="BA156" s="2509"/>
      <c r="BB156" s="159" t="s">
        <v>397</v>
      </c>
      <c r="BC156" s="341">
        <v>26.597072753906254</v>
      </c>
      <c r="BD156" s="307">
        <v>43.623129184246061</v>
      </c>
      <c r="BE156" s="307">
        <v>575.7643839550019</v>
      </c>
      <c r="BF156" s="307">
        <v>241.55570274353028</v>
      </c>
      <c r="BG156" s="342">
        <v>43.677425279617303</v>
      </c>
      <c r="BH156" s="352">
        <v>291.11951884269712</v>
      </c>
      <c r="BI156" s="307">
        <v>310.8774212694168</v>
      </c>
      <c r="BJ156" s="307">
        <v>123.233055434227</v>
      </c>
      <c r="BK156" s="307">
        <v>28.26826036453247</v>
      </c>
      <c r="BL156" s="342">
        <v>16.655987691879272</v>
      </c>
      <c r="BM156" s="352">
        <v>26.597072753906254</v>
      </c>
      <c r="BN156" s="307">
        <v>0</v>
      </c>
      <c r="BO156" s="307">
        <v>43.623129184246061</v>
      </c>
      <c r="BP156" s="307">
        <v>57.885985450744627</v>
      </c>
      <c r="BQ156" s="342">
        <v>32.957282924652098</v>
      </c>
      <c r="BR156" s="352">
        <v>0</v>
      </c>
      <c r="BS156" s="307">
        <v>5.6765015029907229</v>
      </c>
      <c r="BT156" s="307">
        <v>87.301251640319819</v>
      </c>
      <c r="BU156" s="307">
        <v>78.490128865242013</v>
      </c>
      <c r="BV156" s="307">
        <v>93.078067197799669</v>
      </c>
      <c r="BW156" s="307">
        <v>7.7098655581474311</v>
      </c>
      <c r="BX156" s="307">
        <v>0</v>
      </c>
      <c r="BY156" s="308">
        <v>0</v>
      </c>
      <c r="BZ156" s="308">
        <v>0</v>
      </c>
      <c r="CA156" s="308">
        <v>43.452772259712219</v>
      </c>
      <c r="CB156" s="308">
        <v>291.85025812149047</v>
      </c>
      <c r="CC156" s="308">
        <v>21.232370300292967</v>
      </c>
      <c r="CD156" s="308">
        <v>49.760532226562503</v>
      </c>
      <c r="CE156" s="308">
        <v>64.720371704101566</v>
      </c>
      <c r="CF156" s="308">
        <v>32.957282924652098</v>
      </c>
      <c r="CG156" s="308">
        <v>0</v>
      </c>
      <c r="CH156" s="308">
        <v>74.764305267333995</v>
      </c>
      <c r="CI156" s="308">
        <v>80.224006347656257</v>
      </c>
      <c r="CJ156" s="1991"/>
      <c r="CK156" s="1991"/>
      <c r="CL156" s="1991"/>
      <c r="CM156" s="1991"/>
      <c r="CN156" s="1991"/>
      <c r="CO156" s="1991"/>
      <c r="CP156" s="1991"/>
      <c r="CQ156" s="1991"/>
      <c r="CR156" s="1991"/>
      <c r="CS156" s="1991"/>
      <c r="CT156" s="1991"/>
      <c r="CU156" s="1991"/>
      <c r="CV156" s="1991"/>
      <c r="CW156" s="1991"/>
      <c r="CX156" s="1991"/>
      <c r="CY156" s="1991"/>
      <c r="CZ156" s="1991"/>
    </row>
    <row r="157" s="413" customFormat="true" ht="15" customHeight="true" x14ac:dyDescent="0.2">
      <c r="A157" s="2453"/>
      <c r="B157" s="1754" t="s">
        <v>398</v>
      </c>
      <c r="C157" s="1665">
        <v>8.7826577454655566E-2</v>
      </c>
      <c r="D157" s="1666">
        <v>8.234014711384097E-3</v>
      </c>
      <c r="E157" s="1666">
        <v>0.62137369935766129</v>
      </c>
      <c r="F157" s="1666">
        <v>2.5579598397949654</v>
      </c>
      <c r="G157" s="1667">
        <v>1.7644345047599552E-2</v>
      </c>
      <c r="H157" s="1668">
        <v>1.1830832042924142</v>
      </c>
      <c r="I157" s="1666">
        <v>0.76483727401024459</v>
      </c>
      <c r="J157" s="1666">
        <v>2.9756402555519049E-2</v>
      </c>
      <c r="K157" s="1666">
        <v>4.0882896667343722</v>
      </c>
      <c r="L157" s="1669">
        <v>3.1799654520063163E-2</v>
      </c>
      <c r="M157" s="1670">
        <v>0</v>
      </c>
      <c r="N157" s="1666">
        <v>0.18182629950918777</v>
      </c>
      <c r="O157" s="1666">
        <v>1.6620979573030079E-2</v>
      </c>
      <c r="P157" s="1666">
        <v>0</v>
      </c>
      <c r="Q157" s="1667">
        <v>0</v>
      </c>
      <c r="R157" s="1668">
        <v>0</v>
      </c>
      <c r="S157" s="1666">
        <v>0</v>
      </c>
      <c r="T157" s="1666">
        <v>2.8383049728889542</v>
      </c>
      <c r="U157" s="1666">
        <v>1.4996729090705172</v>
      </c>
      <c r="V157" s="1666">
        <v>3.1372240764798889E-3</v>
      </c>
      <c r="W157" s="1666">
        <v>6.6467367002475339E-2</v>
      </c>
      <c r="X157" s="1666">
        <v>0</v>
      </c>
      <c r="Y157" s="1666">
        <v>7.2281886747055546E-2</v>
      </c>
      <c r="Z157" s="1807" t="s">
        <v>36</v>
      </c>
      <c r="AA157" s="1666">
        <v>0.16386228085629939</v>
      </c>
      <c r="AB157" s="1666">
        <v>1.326970657990888</v>
      </c>
      <c r="AC157" s="1666">
        <v>0</v>
      </c>
      <c r="AD157" s="1666">
        <v>0</v>
      </c>
      <c r="AE157" s="1666">
        <v>0</v>
      </c>
      <c r="AF157" s="1666">
        <v>0</v>
      </c>
      <c r="AG157" s="1666">
        <v>0</v>
      </c>
      <c r="AH157" s="1666">
        <v>0</v>
      </c>
      <c r="AI157" s="2108">
        <v>0</v>
      </c>
      <c r="AJ157" s="599"/>
      <c r="AK157" s="599"/>
      <c r="AL157" s="599"/>
      <c r="AM157" s="599"/>
      <c r="AN157" s="599"/>
      <c r="AO157" s="599"/>
      <c r="AP157" s="599"/>
      <c r="AQ157" s="599"/>
      <c r="AR157" s="599"/>
      <c r="AS157" s="599"/>
      <c r="AT157" s="599"/>
      <c r="AU157" s="599"/>
      <c r="AV157" s="599"/>
      <c r="AW157" s="599"/>
      <c r="AX157" s="599"/>
      <c r="AY157" s="599"/>
      <c r="AZ157" s="216"/>
      <c r="BA157" s="2509"/>
      <c r="BB157" s="159" t="s">
        <v>398</v>
      </c>
      <c r="BC157" s="341">
        <v>17.884931316375731</v>
      </c>
      <c r="BD157" s="307">
        <v>1.6949107360839843</v>
      </c>
      <c r="BE157" s="307">
        <v>127.21861938476563</v>
      </c>
      <c r="BF157" s="307">
        <v>532.14090658187877</v>
      </c>
      <c r="BG157" s="342">
        <v>3.6718336296081544</v>
      </c>
      <c r="BH157" s="352">
        <v>127.21861938476563</v>
      </c>
      <c r="BI157" s="307">
        <v>82.022974853515635</v>
      </c>
      <c r="BJ157" s="307">
        <v>3.192375087738037</v>
      </c>
      <c r="BK157" s="307">
        <v>447.23074839591982</v>
      </c>
      <c r="BL157" s="342">
        <v>3.3666418743133546</v>
      </c>
      <c r="BM157" s="352">
        <v>0</v>
      </c>
      <c r="BN157" s="307">
        <v>17.884931316375731</v>
      </c>
      <c r="BO157" s="307">
        <v>1.6949107360839843</v>
      </c>
      <c r="BP157" s="307">
        <v>0</v>
      </c>
      <c r="BQ157" s="342">
        <v>0</v>
      </c>
      <c r="BR157" s="352">
        <v>0</v>
      </c>
      <c r="BS157" s="307">
        <v>0</v>
      </c>
      <c r="BT157" s="307">
        <v>448.78801597595219</v>
      </c>
      <c r="BU157" s="307">
        <v>98.30355174064637</v>
      </c>
      <c r="BV157" s="307">
        <v>0.41675571441650389</v>
      </c>
      <c r="BW157" s="307">
        <v>2.6080707740783691</v>
      </c>
      <c r="BX157" s="307">
        <v>0</v>
      </c>
      <c r="BY157" s="308">
        <v>1.909546184539795</v>
      </c>
      <c r="BZ157" s="308">
        <v>0</v>
      </c>
      <c r="CA157" s="308">
        <v>4.8067778301239015</v>
      </c>
      <c r="CB157" s="308">
        <v>125.77848342895508</v>
      </c>
      <c r="CC157" s="308">
        <v>0</v>
      </c>
      <c r="CD157" s="308">
        <v>0</v>
      </c>
      <c r="CE157" s="308">
        <v>0</v>
      </c>
      <c r="CF157" s="308">
        <v>0</v>
      </c>
      <c r="CG157" s="308">
        <v>0</v>
      </c>
      <c r="CH157" s="308">
        <v>0</v>
      </c>
      <c r="CI157" s="308">
        <v>0</v>
      </c>
      <c r="CJ157" s="1991"/>
      <c r="CK157" s="1991"/>
      <c r="CL157" s="1991"/>
      <c r="CM157" s="1991"/>
      <c r="CN157" s="1991"/>
      <c r="CO157" s="1991"/>
      <c r="CP157" s="1991"/>
      <c r="CQ157" s="1991"/>
      <c r="CR157" s="1991"/>
      <c r="CS157" s="1991"/>
      <c r="CT157" s="1991"/>
      <c r="CU157" s="1991"/>
      <c r="CV157" s="1991"/>
      <c r="CW157" s="1991"/>
      <c r="CX157" s="1991"/>
      <c r="CY157" s="1991"/>
      <c r="CZ157" s="1991"/>
    </row>
    <row r="158" s="413" customFormat="true" ht="15" customHeight="true" x14ac:dyDescent="0.2">
      <c r="A158" s="2453"/>
      <c r="B158" s="1754" t="s">
        <v>399</v>
      </c>
      <c r="C158" s="1665">
        <v>1.0777981921004727</v>
      </c>
      <c r="D158" s="1666">
        <v>0.85385021286197815</v>
      </c>
      <c r="E158" s="1666">
        <v>3.5301239736441294</v>
      </c>
      <c r="F158" s="1666">
        <v>5.7028515144887386</v>
      </c>
      <c r="G158" s="1667">
        <v>12.754080890056999</v>
      </c>
      <c r="H158" s="1668">
        <v>5.1832953980645851</v>
      </c>
      <c r="I158" s="1666">
        <v>6.3147874087886722</v>
      </c>
      <c r="J158" s="1666">
        <v>4.6044248857615555</v>
      </c>
      <c r="K158" s="1666">
        <v>10.012620413493915</v>
      </c>
      <c r="L158" s="1669">
        <v>13.884461650899418</v>
      </c>
      <c r="M158" s="1670">
        <v>0</v>
      </c>
      <c r="N158" s="1666">
        <v>0</v>
      </c>
      <c r="O158" s="1666">
        <v>2.384449558198326E-3</v>
      </c>
      <c r="P158" s="1666">
        <v>0.52243537406990515</v>
      </c>
      <c r="Q158" s="1667">
        <v>6.2979405751340467</v>
      </c>
      <c r="R158" s="1668">
        <v>20.863615353053145</v>
      </c>
      <c r="S158" s="1666">
        <v>0</v>
      </c>
      <c r="T158" s="1666">
        <v>2.2766246258538811</v>
      </c>
      <c r="U158" s="1666">
        <v>4.1160885924387376</v>
      </c>
      <c r="V158" s="1666">
        <v>1.3022222065949642</v>
      </c>
      <c r="W158" s="1666">
        <v>3.5761469547486624</v>
      </c>
      <c r="X158" s="1666">
        <v>0.1094309190459896</v>
      </c>
      <c r="Y158" s="1666">
        <v>1.0643009447589331</v>
      </c>
      <c r="Z158" s="1807" t="s">
        <v>36</v>
      </c>
      <c r="AA158" s="1666">
        <v>0.64073422794583501</v>
      </c>
      <c r="AB158" s="1666">
        <v>4.0367664979463065</v>
      </c>
      <c r="AC158" s="1666">
        <v>0</v>
      </c>
      <c r="AD158" s="1666">
        <v>0.13181071270078934</v>
      </c>
      <c r="AE158" s="1666">
        <v>1.0269784121211725</v>
      </c>
      <c r="AF158" s="1666">
        <v>10.925244836485696</v>
      </c>
      <c r="AG158" s="1666">
        <v>0</v>
      </c>
      <c r="AH158" s="1666">
        <v>0.46840033735256148</v>
      </c>
      <c r="AI158" s="2108">
        <v>17.054741361477941</v>
      </c>
      <c r="AJ158" s="599"/>
      <c r="AK158" s="599"/>
      <c r="AL158" s="599"/>
      <c r="AM158" s="599"/>
      <c r="AN158" s="599"/>
      <c r="AO158" s="599"/>
      <c r="AP158" s="599"/>
      <c r="AQ158" s="599"/>
      <c r="AR158" s="599"/>
      <c r="AS158" s="599"/>
      <c r="AT158" s="599"/>
      <c r="AU158" s="599"/>
      <c r="AV158" s="599"/>
      <c r="AW158" s="599"/>
      <c r="AX158" s="599"/>
      <c r="AY158" s="599"/>
      <c r="AZ158" s="216"/>
      <c r="BA158" s="2509"/>
      <c r="BB158" s="159" t="s">
        <v>399</v>
      </c>
      <c r="BC158" s="341">
        <v>219.48192901611327</v>
      </c>
      <c r="BD158" s="307">
        <v>175.75872080802915</v>
      </c>
      <c r="BE158" s="307">
        <v>722.7494479542969</v>
      </c>
      <c r="BF158" s="307">
        <v>1186.383197972775</v>
      </c>
      <c r="BG158" s="342">
        <v>2654.1570684838289</v>
      </c>
      <c r="BH158" s="352">
        <v>557.3671251630783</v>
      </c>
      <c r="BI158" s="307">
        <v>677.21287447273744</v>
      </c>
      <c r="BJ158" s="307">
        <v>493.9794476580621</v>
      </c>
      <c r="BK158" s="307">
        <v>1095.3117528259752</v>
      </c>
      <c r="BL158" s="342">
        <v>1469.953391057252</v>
      </c>
      <c r="BM158" s="352">
        <v>0</v>
      </c>
      <c r="BN158" s="307">
        <v>0</v>
      </c>
      <c r="BO158" s="307">
        <v>0.24315228462219238</v>
      </c>
      <c r="BP158" s="307">
        <v>51.24236618995667</v>
      </c>
      <c r="BQ158" s="342">
        <v>613.22025458335884</v>
      </c>
      <c r="BR158" s="352">
        <v>1365.4310314178467</v>
      </c>
      <c r="BS158" s="307">
        <v>0</v>
      </c>
      <c r="BT158" s="307">
        <v>359.97606272697448</v>
      </c>
      <c r="BU158" s="307">
        <v>269.80958678960809</v>
      </c>
      <c r="BV158" s="307">
        <v>172.99004878461366</v>
      </c>
      <c r="BW158" s="307">
        <v>140.32215773105622</v>
      </c>
      <c r="BX158" s="307">
        <v>6.2789300537109378</v>
      </c>
      <c r="BY158" s="308">
        <v>28.116750955581665</v>
      </c>
      <c r="BZ158" s="308">
        <v>0</v>
      </c>
      <c r="CA158" s="308">
        <v>18.795460833311076</v>
      </c>
      <c r="CB158" s="308">
        <v>382.62968740940096</v>
      </c>
      <c r="CC158" s="308">
        <v>0</v>
      </c>
      <c r="CD158" s="308">
        <v>2.7603098297119142</v>
      </c>
      <c r="CE158" s="308">
        <v>72.25510112524033</v>
      </c>
      <c r="CF158" s="308">
        <v>666.60126304626453</v>
      </c>
      <c r="CG158" s="308">
        <v>0</v>
      </c>
      <c r="CH158" s="308">
        <v>34.435616950988774</v>
      </c>
      <c r="CI158" s="308">
        <v>1438.1283565807341</v>
      </c>
      <c r="CJ158" s="1991"/>
      <c r="CK158" s="1991"/>
      <c r="CL158" s="1991"/>
      <c r="CM158" s="1991"/>
      <c r="CN158" s="1991"/>
      <c r="CO158" s="1991"/>
      <c r="CP158" s="1991"/>
      <c r="CQ158" s="1991"/>
      <c r="CR158" s="1991"/>
      <c r="CS158" s="1991"/>
      <c r="CT158" s="1991"/>
      <c r="CU158" s="1991"/>
      <c r="CV158" s="1991"/>
      <c r="CW158" s="1991"/>
      <c r="CX158" s="1991"/>
      <c r="CY158" s="1991"/>
      <c r="CZ158" s="1991"/>
    </row>
    <row r="159" s="413" customFormat="true" ht="15" customHeight="true" x14ac:dyDescent="0.2">
      <c r="A159" s="2453"/>
      <c r="B159" s="1754" t="s">
        <v>400</v>
      </c>
      <c r="C159" s="1665">
        <v>6.3223793312775802</v>
      </c>
      <c r="D159" s="1666">
        <v>10.117882861673861</v>
      </c>
      <c r="E159" s="1666">
        <v>29.157031718759086</v>
      </c>
      <c r="F159" s="1666">
        <v>28.755663428721284</v>
      </c>
      <c r="G159" s="1667">
        <v>17.00488221930329</v>
      </c>
      <c r="H159" s="1668">
        <v>26.419695250348337</v>
      </c>
      <c r="I159" s="1666">
        <v>27.811250540524028</v>
      </c>
      <c r="J159" s="1666">
        <v>23.244725903849194</v>
      </c>
      <c r="K159" s="1666">
        <v>17.717575450591912</v>
      </c>
      <c r="L159" s="1669">
        <v>12.42021279819962</v>
      </c>
      <c r="M159" s="1670">
        <v>2.601504597663455</v>
      </c>
      <c r="N159" s="1666">
        <v>1.2345276312944224</v>
      </c>
      <c r="O159" s="1666">
        <v>8.2896838105137292</v>
      </c>
      <c r="P159" s="1666">
        <v>19.648337213437738</v>
      </c>
      <c r="Q159" s="1667">
        <v>42.552829098101391</v>
      </c>
      <c r="R159" s="1668">
        <v>0.29929410090605357</v>
      </c>
      <c r="S159" s="1666">
        <v>39.216005204343993</v>
      </c>
      <c r="T159" s="1666">
        <v>10.985973438109358</v>
      </c>
      <c r="U159" s="1666">
        <v>23.671912379533477</v>
      </c>
      <c r="V159" s="1666">
        <v>14.48363328616327</v>
      </c>
      <c r="W159" s="1666">
        <v>7.1769355954899732</v>
      </c>
      <c r="X159" s="1666">
        <v>23.882819349392975</v>
      </c>
      <c r="Y159" s="1666">
        <v>34.668599519380997</v>
      </c>
      <c r="Z159" s="1807" t="s">
        <v>36</v>
      </c>
      <c r="AA159" s="1666">
        <v>40.421633785699591</v>
      </c>
      <c r="AB159" s="1666">
        <v>12.06216861113664</v>
      </c>
      <c r="AC159" s="1666">
        <v>0</v>
      </c>
      <c r="AD159" s="1666">
        <v>7.517761057044595</v>
      </c>
      <c r="AE159" s="1666">
        <v>22.213045926322415</v>
      </c>
      <c r="AF159" s="1666">
        <v>45.633972146640239</v>
      </c>
      <c r="AG159" s="1666">
        <v>16.093007445295907</v>
      </c>
      <c r="AH159" s="1666">
        <v>11.31816082165766</v>
      </c>
      <c r="AI159" s="2108">
        <v>31.484244561412449</v>
      </c>
      <c r="AJ159" s="599"/>
      <c r="AK159" s="599"/>
      <c r="AL159" s="599"/>
      <c r="AM159" s="599"/>
      <c r="AN159" s="599"/>
      <c r="AO159" s="599"/>
      <c r="AP159" s="599"/>
      <c r="AQ159" s="599"/>
      <c r="AR159" s="599"/>
      <c r="AS159" s="599"/>
      <c r="AT159" s="599"/>
      <c r="AU159" s="599"/>
      <c r="AV159" s="599"/>
      <c r="AW159" s="599"/>
      <c r="AX159" s="599"/>
      <c r="AY159" s="599"/>
      <c r="AZ159" s="216"/>
      <c r="BA159" s="2509"/>
      <c r="BB159" s="159" t="s">
        <v>400</v>
      </c>
      <c r="BC159" s="341">
        <v>1287.4840779757503</v>
      </c>
      <c r="BD159" s="307">
        <v>2082.690994586349</v>
      </c>
      <c r="BE159" s="307">
        <v>5969.5434880053981</v>
      </c>
      <c r="BF159" s="307">
        <v>5982.1364543196532</v>
      </c>
      <c r="BG159" s="342">
        <v>3538.7597687485813</v>
      </c>
      <c r="BH159" s="352">
        <v>2840.9474009275445</v>
      </c>
      <c r="BI159" s="307">
        <v>2982.5448905876297</v>
      </c>
      <c r="BJ159" s="307">
        <v>2493.7787341159592</v>
      </c>
      <c r="BK159" s="307">
        <v>1938.180797951818</v>
      </c>
      <c r="BL159" s="342">
        <v>1314.9327917358275</v>
      </c>
      <c r="BM159" s="352">
        <v>252.98449386596678</v>
      </c>
      <c r="BN159" s="307">
        <v>121.43150882720947</v>
      </c>
      <c r="BO159" s="307">
        <v>845.33369573354719</v>
      </c>
      <c r="BP159" s="307">
        <v>1927.1805480384826</v>
      </c>
      <c r="BQ159" s="342">
        <v>4143.2999218517552</v>
      </c>
      <c r="BR159" s="352">
        <v>19.587470626831053</v>
      </c>
      <c r="BS159" s="307">
        <v>449.42134872436515</v>
      </c>
      <c r="BT159" s="307">
        <v>1737.0836713981632</v>
      </c>
      <c r="BU159" s="307">
        <v>1551.6937388992303</v>
      </c>
      <c r="BV159" s="307">
        <v>1924.037553700804</v>
      </c>
      <c r="BW159" s="307">
        <v>281.61121491909034</v>
      </c>
      <c r="BX159" s="307">
        <v>1370.3490155029299</v>
      </c>
      <c r="BY159" s="308">
        <v>915.8766451025009</v>
      </c>
      <c r="BZ159" s="308">
        <v>0</v>
      </c>
      <c r="CA159" s="308">
        <v>1185.738487973809</v>
      </c>
      <c r="CB159" s="308">
        <v>1143.326919579506</v>
      </c>
      <c r="CC159" s="308">
        <v>0</v>
      </c>
      <c r="CD159" s="308">
        <v>157.43295304298402</v>
      </c>
      <c r="CE159" s="308">
        <v>1562.8428609234097</v>
      </c>
      <c r="CF159" s="308">
        <v>2784.3461566352853</v>
      </c>
      <c r="CG159" s="308">
        <v>290.29851415634153</v>
      </c>
      <c r="CH159" s="308">
        <v>832.08277100563043</v>
      </c>
      <c r="CI159" s="308">
        <v>2654.8854614448542</v>
      </c>
      <c r="CJ159" s="1991"/>
      <c r="CK159" s="1991"/>
      <c r="CL159" s="1991"/>
      <c r="CM159" s="1991"/>
      <c r="CN159" s="1991"/>
      <c r="CO159" s="1991"/>
      <c r="CP159" s="1991"/>
      <c r="CQ159" s="1991"/>
      <c r="CR159" s="1991"/>
      <c r="CS159" s="1991"/>
      <c r="CT159" s="1991"/>
      <c r="CU159" s="1991"/>
      <c r="CV159" s="1991"/>
      <c r="CW159" s="1991"/>
      <c r="CX159" s="1991"/>
      <c r="CY159" s="1991"/>
      <c r="CZ159" s="1991"/>
    </row>
    <row r="160" s="413" customFormat="true" ht="15" customHeight="true" x14ac:dyDescent="0.2">
      <c r="A160" s="2453"/>
      <c r="B160" s="1754" t="s">
        <v>401</v>
      </c>
      <c r="C160" s="1665">
        <v>7.3057957522750225</v>
      </c>
      <c r="D160" s="1666">
        <v>29.692143744698601</v>
      </c>
      <c r="E160" s="1666">
        <v>18.000699319466712</v>
      </c>
      <c r="F160" s="1666">
        <v>2.9760611376410955</v>
      </c>
      <c r="G160" s="1667">
        <v>2.6004975505551196</v>
      </c>
      <c r="H160" s="1668">
        <v>13.516527711071452</v>
      </c>
      <c r="I160" s="1666">
        <v>9.5295776912147687</v>
      </c>
      <c r="J160" s="1666">
        <v>2.3778151542628114</v>
      </c>
      <c r="K160" s="1666">
        <v>2.5861682807429545</v>
      </c>
      <c r="L160" s="1669">
        <v>2.8160968141408871</v>
      </c>
      <c r="M160" s="1670">
        <v>3.8830483259708068</v>
      </c>
      <c r="N160" s="1666">
        <v>14.379044060366617</v>
      </c>
      <c r="O160" s="1666">
        <v>32.754057431928281</v>
      </c>
      <c r="P160" s="1666">
        <v>29.000697005641424</v>
      </c>
      <c r="Q160" s="1667">
        <v>11.885327919243533</v>
      </c>
      <c r="R160" s="1668">
        <v>0</v>
      </c>
      <c r="S160" s="1666">
        <v>21.38408358000239</v>
      </c>
      <c r="T160" s="1666">
        <v>1.1033046948747693</v>
      </c>
      <c r="U160" s="1666">
        <v>5.3742484788984175</v>
      </c>
      <c r="V160" s="1666">
        <v>48.72603361982101</v>
      </c>
      <c r="W160" s="1666">
        <v>0.80709151314148531</v>
      </c>
      <c r="X160" s="1666">
        <v>6.0212907921763241</v>
      </c>
      <c r="Y160" s="1666">
        <v>25.807879840065311</v>
      </c>
      <c r="Z160" s="1807" t="s">
        <v>36</v>
      </c>
      <c r="AA160" s="1666">
        <v>12.741721928885379</v>
      </c>
      <c r="AB160" s="1666">
        <v>12.966779481741636</v>
      </c>
      <c r="AC160" s="1666">
        <v>0</v>
      </c>
      <c r="AD160" s="1666">
        <v>0</v>
      </c>
      <c r="AE160" s="1666">
        <v>14.454500427550155</v>
      </c>
      <c r="AF160" s="1666">
        <v>3.4496070147886164</v>
      </c>
      <c r="AG160" s="1666">
        <v>22.984338848896421</v>
      </c>
      <c r="AH160" s="1666">
        <v>4.7574514186982926</v>
      </c>
      <c r="AI160" s="2108">
        <v>6.4878374834535428</v>
      </c>
      <c r="AJ160" s="599"/>
      <c r="AK160" s="599"/>
      <c r="AL160" s="599"/>
      <c r="AM160" s="599"/>
      <c r="AN160" s="599"/>
      <c r="AO160" s="599"/>
      <c r="AP160" s="599"/>
      <c r="AQ160" s="599"/>
      <c r="AR160" s="599"/>
      <c r="AS160" s="599"/>
      <c r="AT160" s="599"/>
      <c r="AU160" s="599"/>
      <c r="AV160" s="599"/>
      <c r="AW160" s="599"/>
      <c r="AX160" s="599"/>
      <c r="AY160" s="599"/>
      <c r="AZ160" s="216"/>
      <c r="BA160" s="2509"/>
      <c r="BB160" s="159" t="s">
        <v>401</v>
      </c>
      <c r="BC160" s="341">
        <v>1487.7461814832684</v>
      </c>
      <c r="BD160" s="307">
        <v>6111.9071284461079</v>
      </c>
      <c r="BE160" s="307">
        <v>3685.4216999369855</v>
      </c>
      <c r="BF160" s="307">
        <v>619.11991235733046</v>
      </c>
      <c r="BG160" s="342">
        <v>541.17023522734667</v>
      </c>
      <c r="BH160" s="352">
        <v>1453.4514462208751</v>
      </c>
      <c r="BI160" s="307">
        <v>1021.9746577370167</v>
      </c>
      <c r="BJ160" s="307">
        <v>255.10065766692162</v>
      </c>
      <c r="BK160" s="307">
        <v>282.90900840163221</v>
      </c>
      <c r="BL160" s="342">
        <v>298.141272277832</v>
      </c>
      <c r="BM160" s="352">
        <v>377.60879465103159</v>
      </c>
      <c r="BN160" s="307">
        <v>1414.3620373344422</v>
      </c>
      <c r="BO160" s="307">
        <v>3340.0680957317359</v>
      </c>
      <c r="BP160" s="307">
        <v>2844.4940934038145</v>
      </c>
      <c r="BQ160" s="342">
        <v>1157.2550940257315</v>
      </c>
      <c r="BR160" s="352">
        <v>0</v>
      </c>
      <c r="BS160" s="307">
        <v>245.06483089447022</v>
      </c>
      <c r="BT160" s="307">
        <v>174.45268558502198</v>
      </c>
      <c r="BU160" s="307">
        <v>352.28196109771739</v>
      </c>
      <c r="BV160" s="307">
        <v>6472.8729784250299</v>
      </c>
      <c r="BW160" s="307">
        <v>31.668950980901716</v>
      </c>
      <c r="BX160" s="307">
        <v>345.48977607727051</v>
      </c>
      <c r="BY160" s="308">
        <v>681.79374802589427</v>
      </c>
      <c r="BZ160" s="308">
        <v>0</v>
      </c>
      <c r="CA160" s="308">
        <v>373.76891231656066</v>
      </c>
      <c r="CB160" s="308">
        <v>1229.0715309715272</v>
      </c>
      <c r="CC160" s="308">
        <v>0</v>
      </c>
      <c r="CD160" s="308">
        <v>0</v>
      </c>
      <c r="CE160" s="308">
        <v>1016.9750189298396</v>
      </c>
      <c r="CF160" s="308">
        <v>210.47696664810178</v>
      </c>
      <c r="CG160" s="308">
        <v>414.60985085487368</v>
      </c>
      <c r="CH160" s="308">
        <v>349.75588541030885</v>
      </c>
      <c r="CI160" s="308">
        <v>547.08206123352056</v>
      </c>
      <c r="CJ160" s="1991"/>
      <c r="CK160" s="1991"/>
      <c r="CL160" s="1991"/>
      <c r="CM160" s="1991"/>
      <c r="CN160" s="1991"/>
      <c r="CO160" s="1991"/>
      <c r="CP160" s="1991"/>
      <c r="CQ160" s="1991"/>
      <c r="CR160" s="1991"/>
      <c r="CS160" s="1991"/>
      <c r="CT160" s="1991"/>
      <c r="CU160" s="1991"/>
      <c r="CV160" s="1991"/>
      <c r="CW160" s="1991"/>
      <c r="CX160" s="1991"/>
      <c r="CY160" s="1991"/>
      <c r="CZ160" s="1991"/>
    </row>
    <row r="161" s="413" customFormat="true" ht="15" customHeight="true" x14ac:dyDescent="0.2">
      <c r="A161" s="2453"/>
      <c r="B161" s="1754" t="s">
        <v>402</v>
      </c>
      <c r="C161" s="1665">
        <v>0</v>
      </c>
      <c r="D161" s="1666">
        <v>0.89652702323292499</v>
      </c>
      <c r="E161" s="1666">
        <v>0.44947523855008226</v>
      </c>
      <c r="F161" s="1666">
        <v>9.2362511463265587E-2</v>
      </c>
      <c r="G161" s="1667">
        <v>3.0033770218702149E-4</v>
      </c>
      <c r="H161" s="1668">
        <v>0.53473455324206365</v>
      </c>
      <c r="I161" s="1666">
        <v>9.6595522241937168E-2</v>
      </c>
      <c r="J161" s="1666">
        <v>0.10567286912930424</v>
      </c>
      <c r="K161" s="1666">
        <v>0</v>
      </c>
      <c r="L161" s="1669">
        <v>5.9035437711190374E-4</v>
      </c>
      <c r="M161" s="1670">
        <v>0</v>
      </c>
      <c r="N161" s="1666">
        <v>0</v>
      </c>
      <c r="O161" s="1666">
        <v>0.10046201388930326</v>
      </c>
      <c r="P161" s="1666">
        <v>1.2827856319562332</v>
      </c>
      <c r="Q161" s="1667">
        <v>0.8269700991431771</v>
      </c>
      <c r="R161" s="1668">
        <v>0</v>
      </c>
      <c r="S161" s="1666">
        <v>0</v>
      </c>
      <c r="T161" s="1666">
        <v>0</v>
      </c>
      <c r="U161" s="1666">
        <v>0</v>
      </c>
      <c r="V161" s="1666">
        <v>0.60107432719791576</v>
      </c>
      <c r="W161" s="1666">
        <v>0.18916330969503536</v>
      </c>
      <c r="X161" s="1666">
        <v>0</v>
      </c>
      <c r="Y161" s="1666">
        <v>0</v>
      </c>
      <c r="Z161" s="1807" t="s">
        <v>36</v>
      </c>
      <c r="AA161" s="1666">
        <v>0.29537600476718889</v>
      </c>
      <c r="AB161" s="1666">
        <v>0.60316856505418848</v>
      </c>
      <c r="AC161" s="1666">
        <v>0</v>
      </c>
      <c r="AD161" s="1666">
        <v>0</v>
      </c>
      <c r="AE161" s="1666">
        <v>1.8999739184793598</v>
      </c>
      <c r="AF161" s="1666">
        <v>0</v>
      </c>
      <c r="AG161" s="1666">
        <v>0</v>
      </c>
      <c r="AH161" s="1666">
        <v>0</v>
      </c>
      <c r="AI161" s="2108">
        <v>0.1074582007416913</v>
      </c>
      <c r="AJ161" s="599"/>
      <c r="AK161" s="599"/>
      <c r="AL161" s="599"/>
      <c r="AM161" s="599"/>
      <c r="AN161" s="599"/>
      <c r="AO161" s="599"/>
      <c r="AP161" s="599"/>
      <c r="AQ161" s="599"/>
      <c r="AR161" s="599"/>
      <c r="AS161" s="599"/>
      <c r="AT161" s="599"/>
      <c r="AU161" s="599"/>
      <c r="AV161" s="599"/>
      <c r="AW161" s="599"/>
      <c r="AX161" s="599"/>
      <c r="AY161" s="599"/>
      <c r="AZ161" s="216"/>
      <c r="BA161" s="2509"/>
      <c r="BB161" s="159" t="s">
        <v>402</v>
      </c>
      <c r="BC161" s="341">
        <v>0</v>
      </c>
      <c r="BD161" s="307">
        <v>184.54342506408693</v>
      </c>
      <c r="BE161" s="307">
        <v>92.024524621963508</v>
      </c>
      <c r="BF161" s="307">
        <v>19.214480938911439</v>
      </c>
      <c r="BG161" s="342">
        <v>6.2501049041748052E-2</v>
      </c>
      <c r="BH161" s="352">
        <v>57.500766940116883</v>
      </c>
      <c r="BI161" s="307">
        <v>10.359134368896484</v>
      </c>
      <c r="BJ161" s="307">
        <v>11.336969723701477</v>
      </c>
      <c r="BK161" s="307">
        <v>0</v>
      </c>
      <c r="BL161" s="342">
        <v>6.2501049041748052E-2</v>
      </c>
      <c r="BM161" s="352">
        <v>0</v>
      </c>
      <c r="BN161" s="307">
        <v>0</v>
      </c>
      <c r="BO161" s="307">
        <v>10.244531326293947</v>
      </c>
      <c r="BP161" s="307">
        <v>125.82029157757759</v>
      </c>
      <c r="BQ161" s="342">
        <v>80.520736688375479</v>
      </c>
      <c r="BR161" s="352">
        <v>0</v>
      </c>
      <c r="BS161" s="307">
        <v>0</v>
      </c>
      <c r="BT161" s="307">
        <v>0</v>
      </c>
      <c r="BU161" s="307">
        <v>0</v>
      </c>
      <c r="BV161" s="307">
        <v>79.848029513359066</v>
      </c>
      <c r="BW161" s="307">
        <v>7.4224588966369627</v>
      </c>
      <c r="BX161" s="307">
        <v>0</v>
      </c>
      <c r="BY161" s="308">
        <v>0</v>
      </c>
      <c r="BZ161" s="308">
        <v>0</v>
      </c>
      <c r="CA161" s="308">
        <v>8.6646348619461051</v>
      </c>
      <c r="CB161" s="308">
        <v>57.172045898437503</v>
      </c>
      <c r="CC161" s="308">
        <v>0</v>
      </c>
      <c r="CD161" s="308">
        <v>0</v>
      </c>
      <c r="CE161" s="308">
        <v>133.67642980098725</v>
      </c>
      <c r="CF161" s="308">
        <v>0</v>
      </c>
      <c r="CG161" s="308">
        <v>0</v>
      </c>
      <c r="CH161" s="308">
        <v>0</v>
      </c>
      <c r="CI161" s="308">
        <v>9.0613327026367188</v>
      </c>
      <c r="CJ161" s="1991"/>
      <c r="CK161" s="1991"/>
      <c r="CL161" s="1991"/>
      <c r="CM161" s="1991"/>
      <c r="CN161" s="1991"/>
      <c r="CO161" s="1991"/>
      <c r="CP161" s="1991"/>
      <c r="CQ161" s="1991"/>
      <c r="CR161" s="1991"/>
      <c r="CS161" s="1991"/>
      <c r="CT161" s="1991"/>
      <c r="CU161" s="1991"/>
      <c r="CV161" s="1991"/>
      <c r="CW161" s="1991"/>
      <c r="CX161" s="1991"/>
      <c r="CY161" s="1991"/>
      <c r="CZ161" s="1991"/>
    </row>
    <row r="162" s="413" customFormat="true" ht="15" customHeight="true" x14ac:dyDescent="0.2">
      <c r="A162" s="2453"/>
      <c r="B162" s="1754" t="s">
        <v>403</v>
      </c>
      <c r="C162" s="1665">
        <v>1.6759915664447788E-3</v>
      </c>
      <c r="D162" s="1666">
        <v>0.26433175574471668</v>
      </c>
      <c r="E162" s="1666">
        <v>1.3130882165808118</v>
      </c>
      <c r="F162" s="1666">
        <v>0.70986852887629948</v>
      </c>
      <c r="G162" s="1667">
        <v>2.0019371571289902E-2</v>
      </c>
      <c r="H162" s="1668">
        <v>0.17868766006117087</v>
      </c>
      <c r="I162" s="1666">
        <v>1.850134928168027</v>
      </c>
      <c r="J162" s="1666">
        <v>1.3885460302820563E-2</v>
      </c>
      <c r="K162" s="1666">
        <v>3.8083591467199064E-2</v>
      </c>
      <c r="L162" s="1669">
        <v>0</v>
      </c>
      <c r="M162" s="1670">
        <v>0</v>
      </c>
      <c r="N162" s="1666">
        <v>0</v>
      </c>
      <c r="O162" s="1666">
        <v>0.12390337960277852</v>
      </c>
      <c r="P162" s="1666">
        <v>0.23350010406213265</v>
      </c>
      <c r="Q162" s="1667">
        <v>2.2246689110473001</v>
      </c>
      <c r="R162" s="1668">
        <v>0</v>
      </c>
      <c r="S162" s="1666">
        <v>0.99065036238101656</v>
      </c>
      <c r="T162" s="1666">
        <v>0</v>
      </c>
      <c r="U162" s="1666">
        <v>2.9928718838638879</v>
      </c>
      <c r="V162" s="1666">
        <v>0.26266751046353182</v>
      </c>
      <c r="W162" s="1666">
        <v>0</v>
      </c>
      <c r="X162" s="1666">
        <v>0</v>
      </c>
      <c r="Y162" s="1666">
        <v>2.4181009818615901E-2</v>
      </c>
      <c r="Z162" s="1807" t="s">
        <v>36</v>
      </c>
      <c r="AA162" s="1666">
        <v>0</v>
      </c>
      <c r="AB162" s="1666">
        <v>2.2785344924266617</v>
      </c>
      <c r="AC162" s="1666">
        <v>0</v>
      </c>
      <c r="AD162" s="1666">
        <v>0</v>
      </c>
      <c r="AE162" s="1666">
        <v>4.757029101867408E-3</v>
      </c>
      <c r="AF162" s="1666">
        <v>5.5936874056026807E-3</v>
      </c>
      <c r="AG162" s="1666">
        <v>0</v>
      </c>
      <c r="AH162" s="1666">
        <v>0.1570991968034175</v>
      </c>
      <c r="AI162" s="2108">
        <v>4.9405509389902881E-2</v>
      </c>
      <c r="AJ162" s="599"/>
      <c r="AK162" s="599"/>
      <c r="AL162" s="599"/>
      <c r="AM162" s="599"/>
      <c r="AN162" s="599"/>
      <c r="AO162" s="599"/>
      <c r="AP162" s="599"/>
      <c r="AQ162" s="599"/>
      <c r="AR162" s="599"/>
      <c r="AS162" s="599"/>
      <c r="AT162" s="599"/>
      <c r="AU162" s="599"/>
      <c r="AV162" s="599"/>
      <c r="AW162" s="599"/>
      <c r="AX162" s="599"/>
      <c r="AY162" s="599"/>
      <c r="AZ162" s="216"/>
      <c r="BA162" s="2509"/>
      <c r="BB162" s="159" t="s">
        <v>403</v>
      </c>
      <c r="BC162" s="341">
        <v>0.34129753112792971</v>
      </c>
      <c r="BD162" s="307">
        <v>54.410727500915527</v>
      </c>
      <c r="BE162" s="307">
        <v>268.83865573406223</v>
      </c>
      <c r="BF162" s="307">
        <v>147.67631478548051</v>
      </c>
      <c r="BG162" s="342">
        <v>4.1660827636718754</v>
      </c>
      <c r="BH162" s="352">
        <v>19.214538192749021</v>
      </c>
      <c r="BI162" s="307">
        <v>198.41288578033448</v>
      </c>
      <c r="BJ162" s="307">
        <v>1.4896826815605166</v>
      </c>
      <c r="BK162" s="307">
        <v>4.1660827636718754</v>
      </c>
      <c r="BL162" s="342">
        <v>0</v>
      </c>
      <c r="BM162" s="352">
        <v>0</v>
      </c>
      <c r="BN162" s="307">
        <v>0</v>
      </c>
      <c r="BO162" s="307">
        <v>12.634945335388183</v>
      </c>
      <c r="BP162" s="307">
        <v>22.902541503906249</v>
      </c>
      <c r="BQ162" s="342">
        <v>216.6124020576477</v>
      </c>
      <c r="BR162" s="352">
        <v>0</v>
      </c>
      <c r="BS162" s="307">
        <v>11.3530029296875</v>
      </c>
      <c r="BT162" s="307">
        <v>0</v>
      </c>
      <c r="BU162" s="307">
        <v>196.18273712158202</v>
      </c>
      <c r="BV162" s="307">
        <v>34.893327128887172</v>
      </c>
      <c r="BW162" s="307">
        <v>0</v>
      </c>
      <c r="BX162" s="307">
        <v>0</v>
      </c>
      <c r="BY162" s="308">
        <v>0.63881502151489256</v>
      </c>
      <c r="BZ162" s="308">
        <v>0</v>
      </c>
      <c r="CA162" s="308">
        <v>0</v>
      </c>
      <c r="CB162" s="308">
        <v>215.97358703613281</v>
      </c>
      <c r="CC162" s="308">
        <v>0</v>
      </c>
      <c r="CD162" s="308">
        <v>0</v>
      </c>
      <c r="CE162" s="308">
        <v>0.33469020843505859</v>
      </c>
      <c r="CF162" s="308">
        <v>0.34129753112792971</v>
      </c>
      <c r="CG162" s="308">
        <v>0</v>
      </c>
      <c r="CH162" s="308">
        <v>11.549538574218751</v>
      </c>
      <c r="CI162" s="308">
        <v>4.1660827636718754</v>
      </c>
      <c r="CJ162" s="1991"/>
      <c r="CK162" s="1991"/>
      <c r="CL162" s="1991"/>
      <c r="CM162" s="1991"/>
      <c r="CN162" s="1991"/>
      <c r="CO162" s="1991"/>
      <c r="CP162" s="1991"/>
      <c r="CQ162" s="1991"/>
      <c r="CR162" s="1991"/>
      <c r="CS162" s="1991"/>
      <c r="CT162" s="1991"/>
      <c r="CU162" s="1991"/>
      <c r="CV162" s="1991"/>
      <c r="CW162" s="1991"/>
      <c r="CX162" s="1991"/>
      <c r="CY162" s="1991"/>
      <c r="CZ162" s="1991"/>
    </row>
    <row r="163" s="413" customFormat="true" ht="15" customHeight="true" x14ac:dyDescent="0.2">
      <c r="A163" s="2453"/>
      <c r="B163" s="1754" t="s">
        <v>404</v>
      </c>
      <c r="C163" s="1665">
        <v>0.22186569959539582</v>
      </c>
      <c r="D163" s="1666">
        <v>1.0566485586993521</v>
      </c>
      <c r="E163" s="1666">
        <v>1.1544957806671148</v>
      </c>
      <c r="F163" s="1666">
        <v>7.4381303995201334E-2</v>
      </c>
      <c r="G163" s="1667">
        <v>0</v>
      </c>
      <c r="H163" s="1668">
        <v>0.84800571472089703</v>
      </c>
      <c r="I163" s="1666">
        <v>1.0593148560194274E-3</v>
      </c>
      <c r="J163" s="1666">
        <v>2.4133431610297802E-2</v>
      </c>
      <c r="K163" s="1666">
        <v>0.11674468260492527</v>
      </c>
      <c r="L163" s="1669">
        <v>0</v>
      </c>
      <c r="M163" s="1670">
        <v>0.44533768890331327</v>
      </c>
      <c r="N163" s="1666">
        <v>0.633182503907326</v>
      </c>
      <c r="O163" s="1666">
        <v>0</v>
      </c>
      <c r="P163" s="1666">
        <v>3.081825899395529</v>
      </c>
      <c r="Q163" s="1667">
        <v>0</v>
      </c>
      <c r="R163" s="1668">
        <v>0</v>
      </c>
      <c r="S163" s="1666">
        <v>7.5850796576720061</v>
      </c>
      <c r="T163" s="1666">
        <v>0</v>
      </c>
      <c r="U163" s="1666">
        <v>3.6424401291406582E-2</v>
      </c>
      <c r="V163" s="1666">
        <v>2.7592541725674815</v>
      </c>
      <c r="W163" s="1666">
        <v>3.4384053943003069E-2</v>
      </c>
      <c r="X163" s="1666">
        <v>0</v>
      </c>
      <c r="Y163" s="1666">
        <v>0</v>
      </c>
      <c r="Z163" s="1807" t="s">
        <v>36</v>
      </c>
      <c r="AA163" s="1666">
        <v>0</v>
      </c>
      <c r="AB163" s="1666">
        <v>0</v>
      </c>
      <c r="AC163" s="1666">
        <v>0</v>
      </c>
      <c r="AD163" s="1666">
        <v>0</v>
      </c>
      <c r="AE163" s="1666">
        <v>0</v>
      </c>
      <c r="AF163" s="1666">
        <v>0</v>
      </c>
      <c r="AG163" s="1666">
        <v>0</v>
      </c>
      <c r="AH163" s="1666">
        <v>0</v>
      </c>
      <c r="AI163" s="2108">
        <v>0.67973418207749081</v>
      </c>
      <c r="AJ163" s="599"/>
      <c r="AK163" s="599"/>
      <c r="AL163" s="599"/>
      <c r="AM163" s="599"/>
      <c r="AN163" s="599"/>
      <c r="AO163" s="599"/>
      <c r="AP163" s="599"/>
      <c r="AQ163" s="599"/>
      <c r="AR163" s="599"/>
      <c r="AS163" s="599"/>
      <c r="AT163" s="599"/>
      <c r="AU163" s="599"/>
      <c r="AV163" s="599"/>
      <c r="AW163" s="599"/>
      <c r="AX163" s="599"/>
      <c r="AY163" s="599"/>
      <c r="AZ163" s="216"/>
      <c r="BA163" s="2509"/>
      <c r="BB163" s="159" t="s">
        <v>404</v>
      </c>
      <c r="BC163" s="341">
        <v>45.180546865463256</v>
      </c>
      <c r="BD163" s="307">
        <v>217.50325317382811</v>
      </c>
      <c r="BE163" s="307">
        <v>236.36880584716795</v>
      </c>
      <c r="BF163" s="307">
        <v>15.47379045009613</v>
      </c>
      <c r="BG163" s="342">
        <v>0</v>
      </c>
      <c r="BH163" s="352">
        <v>91.187260427474968</v>
      </c>
      <c r="BI163" s="307">
        <v>0.11360345363616943</v>
      </c>
      <c r="BJ163" s="307">
        <v>2.589122314453125</v>
      </c>
      <c r="BK163" s="307">
        <v>12.771064682006836</v>
      </c>
      <c r="BL163" s="342">
        <v>0</v>
      </c>
      <c r="BM163" s="352">
        <v>43.307065429687498</v>
      </c>
      <c r="BN163" s="307">
        <v>62.281560058593747</v>
      </c>
      <c r="BO163" s="307">
        <v>0</v>
      </c>
      <c r="BP163" s="307">
        <v>302.27671997070314</v>
      </c>
      <c r="BQ163" s="342">
        <v>0</v>
      </c>
      <c r="BR163" s="352">
        <v>0</v>
      </c>
      <c r="BS163" s="307">
        <v>86.926159667968747</v>
      </c>
      <c r="BT163" s="307">
        <v>0</v>
      </c>
      <c r="BU163" s="307">
        <v>2.3876193237304686</v>
      </c>
      <c r="BV163" s="307">
        <v>366.5453649187088</v>
      </c>
      <c r="BW163" s="307">
        <v>1.3491740417480469</v>
      </c>
      <c r="BX163" s="307">
        <v>0</v>
      </c>
      <c r="BY163" s="308">
        <v>0</v>
      </c>
      <c r="BZ163" s="308">
        <v>0</v>
      </c>
      <c r="CA163" s="308">
        <v>0</v>
      </c>
      <c r="CB163" s="308">
        <v>0</v>
      </c>
      <c r="CC163" s="308">
        <v>0</v>
      </c>
      <c r="CD163" s="308">
        <v>0</v>
      </c>
      <c r="CE163" s="308">
        <v>0</v>
      </c>
      <c r="CF163" s="308">
        <v>0</v>
      </c>
      <c r="CG163" s="308">
        <v>0</v>
      </c>
      <c r="CH163" s="308">
        <v>0</v>
      </c>
      <c r="CI163" s="308">
        <v>57.318078384399413</v>
      </c>
      <c r="CJ163" s="1991"/>
      <c r="CK163" s="1991"/>
      <c r="CL163" s="1991"/>
      <c r="CM163" s="1991"/>
      <c r="CN163" s="1991"/>
      <c r="CO163" s="1991"/>
      <c r="CP163" s="1991"/>
      <c r="CQ163" s="1991"/>
      <c r="CR163" s="1991"/>
      <c r="CS163" s="1991"/>
      <c r="CT163" s="1991"/>
      <c r="CU163" s="1991"/>
      <c r="CV163" s="1991"/>
      <c r="CW163" s="1991"/>
      <c r="CX163" s="1991"/>
      <c r="CY163" s="1991"/>
      <c r="CZ163" s="1991"/>
    </row>
    <row r="164" s="413" customFormat="true" ht="15" customHeight="true" x14ac:dyDescent="0.2">
      <c r="A164" s="2453"/>
      <c r="B164" s="1754" t="s">
        <v>405</v>
      </c>
      <c r="C164" s="1665">
        <v>69.071786663100269</v>
      </c>
      <c r="D164" s="1666">
        <v>33.895941212044598</v>
      </c>
      <c r="E164" s="1666">
        <v>6.692331660738728</v>
      </c>
      <c r="F164" s="1666">
        <v>0.14133928788651742</v>
      </c>
      <c r="G164" s="1667">
        <v>3.0719483356960092E-2</v>
      </c>
      <c r="H164" s="1668">
        <v>1.2178064329615295</v>
      </c>
      <c r="I164" s="1666">
        <v>0.25670378255697174</v>
      </c>
      <c r="J164" s="1666">
        <v>0</v>
      </c>
      <c r="K164" s="1666">
        <v>0</v>
      </c>
      <c r="L164" s="1669">
        <v>6.0383299633506207E-2</v>
      </c>
      <c r="M164" s="1670">
        <v>75.376008988939915</v>
      </c>
      <c r="N164" s="1666">
        <v>73.512495103593693</v>
      </c>
      <c r="O164" s="1666">
        <v>41.209510924125958</v>
      </c>
      <c r="P164" s="1666">
        <v>28.25137105000729</v>
      </c>
      <c r="Q164" s="1667">
        <v>7.7014259040110415</v>
      </c>
      <c r="R164" s="1668">
        <v>70.668780136109518</v>
      </c>
      <c r="S164" s="1666">
        <v>21.851929213001512</v>
      </c>
      <c r="T164" s="1666">
        <v>0</v>
      </c>
      <c r="U164" s="1666">
        <v>27.418473213073241</v>
      </c>
      <c r="V164" s="1666">
        <v>14.545822870889644</v>
      </c>
      <c r="W164" s="1666">
        <v>47.923668522875118</v>
      </c>
      <c r="X164" s="1666">
        <v>39.465631898415971</v>
      </c>
      <c r="Y164" s="1666">
        <v>7.3210388347207322</v>
      </c>
      <c r="Z164" s="1807" t="s">
        <v>36</v>
      </c>
      <c r="AA164" s="1666">
        <v>1.8369408164236999E-2</v>
      </c>
      <c r="AB164" s="1666">
        <v>18.734608166865012</v>
      </c>
      <c r="AC164" s="1666">
        <v>42.476740676580718</v>
      </c>
      <c r="AD164" s="1666">
        <v>38.751493830270334</v>
      </c>
      <c r="AE164" s="1666">
        <v>34.725158414280735</v>
      </c>
      <c r="AF164" s="1666">
        <v>2.5927211031947932</v>
      </c>
      <c r="AG164" s="1666">
        <v>43.176463628120302</v>
      </c>
      <c r="AH164" s="1666">
        <v>16.239716467774379</v>
      </c>
      <c r="AI164" s="2108">
        <v>16.918091460100619</v>
      </c>
      <c r="AJ164" s="599"/>
      <c r="AK164" s="599"/>
      <c r="AL164" s="599"/>
      <c r="AM164" s="599"/>
      <c r="AN164" s="599"/>
      <c r="AO164" s="599"/>
      <c r="AP164" s="599"/>
      <c r="AQ164" s="599"/>
      <c r="AR164" s="599"/>
      <c r="AS164" s="599"/>
      <c r="AT164" s="599"/>
      <c r="AU164" s="599"/>
      <c r="AV164" s="599"/>
      <c r="AW164" s="599"/>
      <c r="AX164" s="599"/>
      <c r="AY164" s="599"/>
      <c r="AZ164" s="216"/>
      <c r="BA164" s="2509"/>
      <c r="BB164" s="159" t="s">
        <v>405</v>
      </c>
      <c r="BC164" s="341">
        <v>14065.72129042268</v>
      </c>
      <c r="BD164" s="307">
        <v>6977.2275959789758</v>
      </c>
      <c r="BE164" s="307">
        <v>1370.1725631842023</v>
      </c>
      <c r="BF164" s="307">
        <v>29.403282890319822</v>
      </c>
      <c r="BG164" s="342">
        <v>6.3928035736083988</v>
      </c>
      <c r="BH164" s="352">
        <v>130.95245754241944</v>
      </c>
      <c r="BI164" s="307">
        <v>27.529526367187501</v>
      </c>
      <c r="BJ164" s="307">
        <v>0</v>
      </c>
      <c r="BK164" s="307">
        <v>0</v>
      </c>
      <c r="BL164" s="342">
        <v>6.3928035736083988</v>
      </c>
      <c r="BM164" s="352">
        <v>7329.9741621945786</v>
      </c>
      <c r="BN164" s="307">
        <v>7230.889752319601</v>
      </c>
      <c r="BO164" s="307">
        <v>4202.3060185578461</v>
      </c>
      <c r="BP164" s="307">
        <v>2770.9974717736231</v>
      </c>
      <c r="BQ164" s="342">
        <v>749.87534372091261</v>
      </c>
      <c r="BR164" s="352">
        <v>4624.9580294418338</v>
      </c>
      <c r="BS164" s="307">
        <v>250.42641258239746</v>
      </c>
      <c r="BT164" s="307">
        <v>0</v>
      </c>
      <c r="BU164" s="307">
        <v>1797.2807829284675</v>
      </c>
      <c r="BV164" s="307">
        <v>1932.2989542829987</v>
      </c>
      <c r="BW164" s="307">
        <v>1880.4463738796112</v>
      </c>
      <c r="BX164" s="307">
        <v>2264.4600299072285</v>
      </c>
      <c r="BY164" s="308">
        <v>193.40753822088243</v>
      </c>
      <c r="BZ164" s="308">
        <v>0</v>
      </c>
      <c r="CA164" s="308">
        <v>0.53885289192199703</v>
      </c>
      <c r="CB164" s="308">
        <v>1775.7819953846927</v>
      </c>
      <c r="CC164" s="308">
        <v>917.09363769531251</v>
      </c>
      <c r="CD164" s="308">
        <v>811.51317024230957</v>
      </c>
      <c r="CE164" s="308">
        <v>2443.1573275542246</v>
      </c>
      <c r="CF164" s="308">
        <v>158.19427280426024</v>
      </c>
      <c r="CG164" s="308">
        <v>778.8515155029296</v>
      </c>
      <c r="CH164" s="308">
        <v>1193.9031872558594</v>
      </c>
      <c r="CI164" s="308">
        <v>1426.6054554748534</v>
      </c>
      <c r="CJ164" s="1991"/>
      <c r="CK164" s="1991"/>
      <c r="CL164" s="1991"/>
      <c r="CM164" s="1991"/>
      <c r="CN164" s="1991"/>
      <c r="CO164" s="1991"/>
      <c r="CP164" s="1991"/>
      <c r="CQ164" s="1991"/>
      <c r="CR164" s="1991"/>
      <c r="CS164" s="1991"/>
      <c r="CT164" s="1991"/>
      <c r="CU164" s="1991"/>
      <c r="CV164" s="1991"/>
      <c r="CW164" s="1991"/>
      <c r="CX164" s="1991"/>
      <c r="CY164" s="1991"/>
      <c r="CZ164" s="1991"/>
    </row>
    <row r="165" s="413" customFormat="true" ht="15" customHeight="true" x14ac:dyDescent="0.2">
      <c r="A165" s="2454"/>
      <c r="B165" s="1756" t="s">
        <v>406</v>
      </c>
      <c r="C165" s="1665">
        <v>9.8748064039793988</v>
      </c>
      <c r="D165" s="1666">
        <v>5.0190454985584818</v>
      </c>
      <c r="E165" s="1666">
        <v>0.30213093594134383</v>
      </c>
      <c r="F165" s="1666">
        <v>0.1056571935154903</v>
      </c>
      <c r="G165" s="1667">
        <v>3.3216701316379604E-2</v>
      </c>
      <c r="H165" s="1668">
        <v>1.4029719754430316</v>
      </c>
      <c r="I165" s="1666">
        <v>6.7300122056219103E-2</v>
      </c>
      <c r="J165" s="1666">
        <v>0.16728962673955974</v>
      </c>
      <c r="K165" s="1666">
        <v>3.9899797156732822E-3</v>
      </c>
      <c r="L165" s="1669">
        <v>6.1169177240751257E-2</v>
      </c>
      <c r="M165" s="1670">
        <v>13.738841147272044</v>
      </c>
      <c r="N165" s="1666">
        <v>7.5458146556488579</v>
      </c>
      <c r="O165" s="1666">
        <v>3.8484449767987656</v>
      </c>
      <c r="P165" s="1666">
        <v>4.8873655286445699</v>
      </c>
      <c r="Q165" s="1667">
        <v>1.8081363026079586E-2</v>
      </c>
      <c r="R165" s="1668">
        <v>5.0371915305250416</v>
      </c>
      <c r="S165" s="1666">
        <v>1.7330321578613388</v>
      </c>
      <c r="T165" s="1666">
        <v>0</v>
      </c>
      <c r="U165" s="1666">
        <v>0</v>
      </c>
      <c r="V165" s="1666">
        <v>4.8073907193687877E-2</v>
      </c>
      <c r="W165" s="1666">
        <v>7.2338880835403438</v>
      </c>
      <c r="X165" s="1666">
        <v>9.0649664105039509</v>
      </c>
      <c r="Y165" s="1666">
        <v>0</v>
      </c>
      <c r="Z165" s="1807" t="s">
        <v>36</v>
      </c>
      <c r="AA165" s="1666">
        <v>0</v>
      </c>
      <c r="AB165" s="1666">
        <v>0</v>
      </c>
      <c r="AC165" s="1666">
        <v>0</v>
      </c>
      <c r="AD165" s="1666">
        <v>0</v>
      </c>
      <c r="AE165" s="1666">
        <v>1.8849946143199604E-2</v>
      </c>
      <c r="AF165" s="1666">
        <v>1.4396084863544651</v>
      </c>
      <c r="AG165" s="1666">
        <v>0</v>
      </c>
      <c r="AH165" s="1666">
        <v>18.938107161883821</v>
      </c>
      <c r="AI165" s="2108">
        <v>5.8518215521939494</v>
      </c>
      <c r="AJ165" s="599"/>
      <c r="AK165" s="599"/>
      <c r="AL165" s="599"/>
      <c r="AM165" s="599"/>
      <c r="AN165" s="599"/>
      <c r="AO165" s="599"/>
      <c r="AP165" s="599"/>
      <c r="AQ165" s="599"/>
      <c r="AR165" s="599"/>
      <c r="AS165" s="599"/>
      <c r="AT165" s="599"/>
      <c r="AU165" s="599"/>
      <c r="AV165" s="599"/>
      <c r="AW165" s="599"/>
      <c r="AX165" s="599"/>
      <c r="AY165" s="599"/>
      <c r="AZ165" s="216"/>
      <c r="BA165" s="2509"/>
      <c r="BB165" s="159" t="s">
        <v>406</v>
      </c>
      <c r="BC165" s="341">
        <v>2010.8973777198794</v>
      </c>
      <c r="BD165" s="307">
        <v>1033.1332161259654</v>
      </c>
      <c r="BE165" s="307">
        <v>61.85759162902832</v>
      </c>
      <c r="BF165" s="307">
        <v>21.980217933654785</v>
      </c>
      <c r="BG165" s="342">
        <v>6.9124810600280755</v>
      </c>
      <c r="BH165" s="352">
        <v>150.86357164382935</v>
      </c>
      <c r="BI165" s="307">
        <v>7.2174257278442377</v>
      </c>
      <c r="BJ165" s="307">
        <v>17.947439575195311</v>
      </c>
      <c r="BK165" s="307">
        <v>0.43647631645202639</v>
      </c>
      <c r="BL165" s="342">
        <v>6.4760047435760493</v>
      </c>
      <c r="BM165" s="352">
        <v>1336.0398352050784</v>
      </c>
      <c r="BN165" s="307">
        <v>742.22693420410167</v>
      </c>
      <c r="BO165" s="307">
        <v>392.44201460838309</v>
      </c>
      <c r="BP165" s="307">
        <v>479.37062946558001</v>
      </c>
      <c r="BQ165" s="342">
        <v>1.7605529785156251</v>
      </c>
      <c r="BR165" s="352">
        <v>329.66183044433592</v>
      </c>
      <c r="BS165" s="307">
        <v>19.860810546874998</v>
      </c>
      <c r="BT165" s="307">
        <v>0</v>
      </c>
      <c r="BU165" s="307">
        <v>0</v>
      </c>
      <c r="BV165" s="307">
        <v>6.3862430763244626</v>
      </c>
      <c r="BW165" s="307">
        <v>283.84593740463254</v>
      </c>
      <c r="BX165" s="307">
        <v>520.12987304687499</v>
      </c>
      <c r="BY165" s="308">
        <v>0</v>
      </c>
      <c r="BZ165" s="308">
        <v>0</v>
      </c>
      <c r="CA165" s="308">
        <v>0</v>
      </c>
      <c r="CB165" s="308">
        <v>0</v>
      </c>
      <c r="CC165" s="308">
        <v>0</v>
      </c>
      <c r="CD165" s="308">
        <v>0</v>
      </c>
      <c r="CE165" s="308">
        <v>1.326225311756134</v>
      </c>
      <c r="CF165" s="308">
        <v>87.837375698089602</v>
      </c>
      <c r="CG165" s="308">
        <v>0</v>
      </c>
      <c r="CH165" s="308">
        <v>1392.2820971679687</v>
      </c>
      <c r="CI165" s="308">
        <v>493.45049177169784</v>
      </c>
      <c r="CJ165" s="1991"/>
      <c r="CK165" s="1991"/>
      <c r="CL165" s="1991"/>
      <c r="CM165" s="1991"/>
      <c r="CN165" s="1991"/>
      <c r="CO165" s="1991"/>
      <c r="CP165" s="1991"/>
      <c r="CQ165" s="1991"/>
      <c r="CR165" s="1991"/>
      <c r="CS165" s="1991"/>
      <c r="CT165" s="1991"/>
      <c r="CU165" s="1991"/>
      <c r="CV165" s="1991"/>
      <c r="CW165" s="1991"/>
      <c r="CX165" s="1991"/>
      <c r="CY165" s="1991"/>
      <c r="CZ165" s="1991"/>
    </row>
    <row r="166" s="239" customFormat="true" ht="15" customHeight="true" x14ac:dyDescent="0.2">
      <c r="A166" s="788"/>
      <c r="B166" s="984"/>
      <c r="C166" s="902"/>
      <c r="D166" s="858"/>
      <c r="E166" s="858"/>
      <c r="F166" s="858"/>
      <c r="G166" s="859"/>
      <c r="H166" s="903"/>
      <c r="I166" s="858"/>
      <c r="J166" s="858"/>
      <c r="K166" s="858"/>
      <c r="L166" s="904"/>
      <c r="M166" s="902"/>
      <c r="N166" s="858"/>
      <c r="O166" s="858"/>
      <c r="P166" s="858"/>
      <c r="Q166" s="859"/>
      <c r="R166" s="903"/>
      <c r="S166" s="858"/>
      <c r="T166" s="858"/>
      <c r="U166" s="858"/>
      <c r="V166" s="858"/>
      <c r="W166" s="858"/>
      <c r="X166" s="858"/>
      <c r="Y166" s="858"/>
      <c r="Z166" s="858"/>
      <c r="AA166" s="858"/>
      <c r="AB166" s="858"/>
      <c r="AC166" s="858"/>
      <c r="AD166" s="858"/>
      <c r="AE166" s="858"/>
      <c r="AF166" s="858"/>
      <c r="AG166" s="858"/>
      <c r="AH166" s="858"/>
      <c r="AI166" s="904"/>
      <c r="AJ166" s="599"/>
      <c r="AK166" s="599"/>
      <c r="AL166" s="599"/>
      <c r="AM166" s="599"/>
      <c r="AN166" s="599"/>
      <c r="AO166" s="599"/>
      <c r="AP166" s="599"/>
      <c r="AQ166" s="599"/>
      <c r="AR166" s="599"/>
      <c r="AS166" s="599"/>
      <c r="AT166" s="599"/>
      <c r="AU166" s="599"/>
      <c r="AV166" s="599"/>
      <c r="AW166" s="599"/>
      <c r="AX166" s="599"/>
      <c r="AY166" s="599"/>
      <c r="AZ166" s="216"/>
      <c r="BA166" s="2510"/>
      <c r="BB166" s="159" t="s">
        <v>176</v>
      </c>
      <c r="BC166" s="341">
        <v>20363.916976737062</v>
      </c>
      <c r="BD166" s="307">
        <v>20584.256835740805</v>
      </c>
      <c r="BE166" s="307">
        <v>20473.769571560009</v>
      </c>
      <c r="BF166" s="307">
        <v>20803.333121310177</v>
      </c>
      <c r="BG166" s="342">
        <v>20810.257449072578</v>
      </c>
      <c r="BH166" s="352">
        <v>10753.142207005918</v>
      </c>
      <c r="BI166" s="307">
        <v>10724.238689812728</v>
      </c>
      <c r="BJ166" s="307">
        <v>10728.363691752562</v>
      </c>
      <c r="BK166" s="307">
        <v>10939.31166460514</v>
      </c>
      <c r="BL166" s="342">
        <v>10587.039152231229</v>
      </c>
      <c r="BM166" s="352">
        <v>9724.5453301595226</v>
      </c>
      <c r="BN166" s="307">
        <v>9836.2730609671762</v>
      </c>
      <c r="BO166" s="307">
        <v>10197.417839525053</v>
      </c>
      <c r="BP166" s="307">
        <v>9808.3645812046634</v>
      </c>
      <c r="BQ166" s="342">
        <v>9736.8377371567512</v>
      </c>
      <c r="BR166" s="352">
        <v>6544.5561965751631</v>
      </c>
      <c r="BS166" s="307">
        <v>1146.015119037628</v>
      </c>
      <c r="BT166" s="307">
        <v>15811.832070996781</v>
      </c>
      <c r="BU166" s="307">
        <v>6554.999503296619</v>
      </c>
      <c r="BV166" s="307">
        <v>13284.218922740232</v>
      </c>
      <c r="BW166" s="307">
        <v>3923.8364504212132</v>
      </c>
      <c r="BX166" s="307">
        <v>5737.8025410461423</v>
      </c>
      <c r="BY166" s="308">
        <v>2641.8045660901093</v>
      </c>
      <c r="BZ166" s="308">
        <v>0</v>
      </c>
      <c r="CA166" s="308">
        <v>2933.4254381209621</v>
      </c>
      <c r="CB166" s="308">
        <v>9478.6182853049031</v>
      </c>
      <c r="CC166" s="308">
        <v>2159.0489832496642</v>
      </c>
      <c r="CD166" s="308">
        <v>2094.1468057894695</v>
      </c>
      <c r="CE166" s="308">
        <v>7035.6981483185255</v>
      </c>
      <c r="CF166" s="308">
        <v>6101.4766535949693</v>
      </c>
      <c r="CG166" s="308">
        <v>1803.8798226070398</v>
      </c>
      <c r="CH166" s="308">
        <v>7351.7489644908892</v>
      </c>
      <c r="CI166" s="308">
        <v>8432.4254827404075</v>
      </c>
      <c r="CJ166" s="1991"/>
      <c r="CK166" s="1991"/>
      <c r="CL166" s="1991"/>
      <c r="CM166" s="1991"/>
      <c r="CN166" s="1991"/>
      <c r="CO166" s="1991"/>
      <c r="CP166" s="1991"/>
      <c r="CQ166" s="1991"/>
      <c r="CR166" s="1991"/>
      <c r="CS166" s="1991"/>
      <c r="CT166" s="1991"/>
      <c r="CU166" s="1991"/>
      <c r="CV166" s="1991"/>
      <c r="CW166" s="1991"/>
      <c r="CX166" s="1991"/>
      <c r="CY166" s="1991"/>
      <c r="CZ166" s="1991"/>
    </row>
    <row r="167" s="239" customFormat="true" ht="15" customHeight="true" x14ac:dyDescent="0.2">
      <c r="A167" s="709"/>
      <c r="B167" s="985"/>
      <c r="C167" s="902"/>
      <c r="D167" s="858"/>
      <c r="E167" s="858"/>
      <c r="F167" s="858"/>
      <c r="G167" s="859"/>
      <c r="H167" s="903"/>
      <c r="I167" s="858"/>
      <c r="J167" s="858"/>
      <c r="K167" s="858"/>
      <c r="L167" s="904"/>
      <c r="M167" s="902"/>
      <c r="N167" s="858"/>
      <c r="O167" s="858"/>
      <c r="P167" s="858"/>
      <c r="Q167" s="859"/>
      <c r="R167" s="903"/>
      <c r="S167" s="858"/>
      <c r="T167" s="858"/>
      <c r="U167" s="858"/>
      <c r="V167" s="858"/>
      <c r="W167" s="858"/>
      <c r="X167" s="858"/>
      <c r="Y167" s="858"/>
      <c r="Z167" s="858"/>
      <c r="AA167" s="858"/>
      <c r="AB167" s="858"/>
      <c r="AC167" s="858"/>
      <c r="AD167" s="858"/>
      <c r="AE167" s="858"/>
      <c r="AF167" s="858"/>
      <c r="AG167" s="858"/>
      <c r="AH167" s="858"/>
      <c r="AI167" s="904"/>
      <c r="AJ167" s="599"/>
      <c r="AK167" s="599"/>
      <c r="AL167" s="599"/>
      <c r="AM167" s="599"/>
      <c r="AN167" s="599"/>
      <c r="AO167" s="599"/>
      <c r="AP167" s="599"/>
      <c r="AQ167" s="599"/>
      <c r="AR167" s="599"/>
      <c r="AS167" s="599"/>
      <c r="AT167" s="599"/>
      <c r="AU167" s="599"/>
      <c r="AV167" s="599"/>
      <c r="AW167" s="599"/>
      <c r="AX167" s="599"/>
      <c r="AY167" s="599"/>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308"/>
      <c r="CF167" s="308"/>
      <c r="CG167" s="308"/>
      <c r="CH167" s="308"/>
      <c r="CI167" s="308"/>
      <c r="CJ167" s="1991"/>
      <c r="CK167" s="1991"/>
      <c r="CL167" s="1991"/>
      <c r="CM167" s="1991"/>
      <c r="CN167" s="1991"/>
      <c r="CO167" s="1991"/>
      <c r="CP167" s="1991"/>
      <c r="CQ167" s="1991"/>
      <c r="CR167" s="1991"/>
      <c r="CS167" s="1991"/>
      <c r="CT167" s="1991"/>
      <c r="CU167" s="1991"/>
      <c r="CV167" s="1991"/>
      <c r="CW167" s="1991"/>
      <c r="CX167" s="1991"/>
      <c r="CY167" s="1991"/>
      <c r="CZ167" s="1991"/>
    </row>
    <row r="168" s="239" customFormat="true" ht="15" customHeight="true" x14ac:dyDescent="0.2">
      <c r="A168" s="709"/>
      <c r="B168" s="985"/>
      <c r="C168" s="902"/>
      <c r="D168" s="858"/>
      <c r="E168" s="858"/>
      <c r="F168" s="858"/>
      <c r="G168" s="859"/>
      <c r="H168" s="903"/>
      <c r="I168" s="858"/>
      <c r="J168" s="858"/>
      <c r="K168" s="858"/>
      <c r="L168" s="904"/>
      <c r="M168" s="902"/>
      <c r="N168" s="858"/>
      <c r="O168" s="858"/>
      <c r="P168" s="858"/>
      <c r="Q168" s="859"/>
      <c r="R168" s="903"/>
      <c r="S168" s="858"/>
      <c r="T168" s="858"/>
      <c r="U168" s="858"/>
      <c r="V168" s="858"/>
      <c r="W168" s="858"/>
      <c r="X168" s="858"/>
      <c r="Y168" s="858"/>
      <c r="Z168" s="858"/>
      <c r="AA168" s="858"/>
      <c r="AB168" s="858"/>
      <c r="AC168" s="858"/>
      <c r="AD168" s="858"/>
      <c r="AE168" s="858"/>
      <c r="AF168" s="858"/>
      <c r="AG168" s="858"/>
      <c r="AH168" s="858"/>
      <c r="AI168" s="904"/>
      <c r="AJ168" s="599"/>
      <c r="AK168" s="599"/>
      <c r="AL168" s="599"/>
      <c r="AM168" s="599"/>
      <c r="AN168" s="599"/>
      <c r="AO168" s="599"/>
      <c r="AP168" s="599"/>
      <c r="AQ168" s="599"/>
      <c r="AR168" s="599"/>
      <c r="AS168" s="599"/>
      <c r="AT168" s="599"/>
      <c r="AU168" s="599"/>
      <c r="AV168" s="599"/>
      <c r="AW168" s="599"/>
      <c r="AX168" s="599"/>
      <c r="AY168" s="599"/>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308"/>
      <c r="CF168" s="308"/>
      <c r="CG168" s="308"/>
      <c r="CH168" s="308"/>
      <c r="CI168" s="308"/>
      <c r="CJ168" s="1991"/>
      <c r="CK168" s="1991"/>
      <c r="CL168" s="1991"/>
      <c r="CM168" s="1991"/>
      <c r="CN168" s="1991"/>
      <c r="CO168" s="1991"/>
      <c r="CP168" s="1991"/>
      <c r="CQ168" s="1991"/>
      <c r="CR168" s="1991"/>
      <c r="CS168" s="1991"/>
      <c r="CT168" s="1991"/>
      <c r="CU168" s="1991"/>
      <c r="CV168" s="1991"/>
      <c r="CW168" s="1991"/>
      <c r="CX168" s="1991"/>
      <c r="CY168" s="1991"/>
      <c r="CZ168" s="1991"/>
    </row>
    <row r="169" s="239" customFormat="true" ht="15" customHeight="true" x14ac:dyDescent="0.2">
      <c r="A169" s="709"/>
      <c r="B169" s="985"/>
      <c r="C169" s="902"/>
      <c r="D169" s="858"/>
      <c r="E169" s="858"/>
      <c r="F169" s="858"/>
      <c r="G169" s="859"/>
      <c r="H169" s="903"/>
      <c r="I169" s="858"/>
      <c r="J169" s="858"/>
      <c r="K169" s="858"/>
      <c r="L169" s="904"/>
      <c r="M169" s="902"/>
      <c r="N169" s="858"/>
      <c r="O169" s="858"/>
      <c r="P169" s="858"/>
      <c r="Q169" s="859"/>
      <c r="R169" s="903"/>
      <c r="S169" s="858"/>
      <c r="T169" s="858"/>
      <c r="U169" s="858"/>
      <c r="V169" s="858"/>
      <c r="W169" s="858"/>
      <c r="X169" s="858"/>
      <c r="Y169" s="858"/>
      <c r="Z169" s="858"/>
      <c r="AA169" s="858"/>
      <c r="AB169" s="858"/>
      <c r="AC169" s="858"/>
      <c r="AD169" s="858"/>
      <c r="AE169" s="858"/>
      <c r="AF169" s="858"/>
      <c r="AG169" s="858"/>
      <c r="AH169" s="858"/>
      <c r="AI169" s="904"/>
      <c r="AJ169" s="599"/>
      <c r="AK169" s="599"/>
      <c r="AL169" s="599"/>
      <c r="AM169" s="599"/>
      <c r="AN169" s="599"/>
      <c r="AO169" s="599"/>
      <c r="AP169" s="599"/>
      <c r="AQ169" s="599"/>
      <c r="AR169" s="599"/>
      <c r="AS169" s="599"/>
      <c r="AT169" s="599"/>
      <c r="AU169" s="599"/>
      <c r="AV169" s="599"/>
      <c r="AW169" s="599"/>
      <c r="AX169" s="599"/>
      <c r="AY169" s="599"/>
      <c r="AZ169" s="21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308"/>
      <c r="CF169" s="308"/>
      <c r="CG169" s="308"/>
      <c r="CH169" s="308"/>
      <c r="CI169" s="308"/>
      <c r="CJ169" s="1991"/>
      <c r="CK169" s="1991"/>
      <c r="CL169" s="1991"/>
      <c r="CM169" s="1991"/>
      <c r="CN169" s="1991"/>
      <c r="CO169" s="1991"/>
      <c r="CP169" s="1991"/>
      <c r="CQ169" s="1991"/>
      <c r="CR169" s="1991"/>
      <c r="CS169" s="1991"/>
      <c r="CT169" s="1991"/>
      <c r="CU169" s="1991"/>
      <c r="CV169" s="1991"/>
      <c r="CW169" s="1991"/>
      <c r="CX169" s="1991"/>
      <c r="CY169" s="1991"/>
      <c r="CZ169" s="1991"/>
    </row>
    <row r="170" s="239" customFormat="true" ht="15" customHeight="true" x14ac:dyDescent="0.2">
      <c r="A170" s="709"/>
      <c r="B170" s="985"/>
      <c r="C170" s="902"/>
      <c r="D170" s="858"/>
      <c r="E170" s="858"/>
      <c r="F170" s="858"/>
      <c r="G170" s="859"/>
      <c r="H170" s="903"/>
      <c r="I170" s="858"/>
      <c r="J170" s="858"/>
      <c r="K170" s="858"/>
      <c r="L170" s="904"/>
      <c r="M170" s="902"/>
      <c r="N170" s="858"/>
      <c r="O170" s="858"/>
      <c r="P170" s="858"/>
      <c r="Q170" s="859"/>
      <c r="R170" s="903"/>
      <c r="S170" s="858"/>
      <c r="T170" s="858"/>
      <c r="U170" s="858"/>
      <c r="V170" s="858"/>
      <c r="W170" s="858"/>
      <c r="X170" s="858"/>
      <c r="Y170" s="858"/>
      <c r="Z170" s="858"/>
      <c r="AA170" s="858"/>
      <c r="AB170" s="858"/>
      <c r="AC170" s="858"/>
      <c r="AD170" s="858"/>
      <c r="AE170" s="858"/>
      <c r="AF170" s="858"/>
      <c r="AG170" s="858"/>
      <c r="AH170" s="858"/>
      <c r="AI170" s="904"/>
      <c r="AJ170" s="599"/>
      <c r="AK170" s="599"/>
      <c r="AL170" s="599"/>
      <c r="AM170" s="599"/>
      <c r="AN170" s="599"/>
      <c r="AO170" s="599"/>
      <c r="AP170" s="599"/>
      <c r="AQ170" s="599"/>
      <c r="AR170" s="599"/>
      <c r="AS170" s="599"/>
      <c r="AT170" s="599"/>
      <c r="AU170" s="599"/>
      <c r="AV170" s="599"/>
      <c r="AW170" s="599"/>
      <c r="AX170" s="599"/>
      <c r="AY170" s="599"/>
      <c r="AZ170" s="21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308"/>
      <c r="CF170" s="308"/>
      <c r="CG170" s="308"/>
      <c r="CH170" s="308"/>
      <c r="CI170" s="308"/>
      <c r="CJ170" s="1991"/>
      <c r="CK170" s="1991"/>
      <c r="CL170" s="1991"/>
      <c r="CM170" s="1991"/>
      <c r="CN170" s="1991"/>
      <c r="CO170" s="1991"/>
      <c r="CP170" s="1991"/>
      <c r="CQ170" s="1991"/>
      <c r="CR170" s="1991"/>
      <c r="CS170" s="1991"/>
      <c r="CT170" s="1991"/>
      <c r="CU170" s="1991"/>
      <c r="CV170" s="1991"/>
      <c r="CW170" s="1991"/>
      <c r="CX170" s="1991"/>
      <c r="CY170" s="1991"/>
      <c r="CZ170" s="1991"/>
    </row>
    <row r="171" s="413" customFormat="true" ht="15" customHeight="true" x14ac:dyDescent="0.2">
      <c r="A171" s="1559"/>
      <c r="B171" s="1577"/>
      <c r="C171" s="1163"/>
      <c r="D171" s="1164"/>
      <c r="E171" s="1164"/>
      <c r="F171" s="1164"/>
      <c r="G171" s="1205"/>
      <c r="H171" s="1195"/>
      <c r="I171" s="1164"/>
      <c r="J171" s="1164"/>
      <c r="K171" s="1164"/>
      <c r="L171" s="1172"/>
      <c r="M171" s="1183"/>
      <c r="N171" s="1164"/>
      <c r="O171" s="1164"/>
      <c r="P171" s="1164"/>
      <c r="Q171" s="1205"/>
      <c r="R171" s="1195"/>
      <c r="S171" s="1164"/>
      <c r="T171" s="1164"/>
      <c r="U171" s="1164"/>
      <c r="V171" s="1164"/>
      <c r="W171" s="1164"/>
      <c r="X171" s="1164"/>
      <c r="Y171" s="1164"/>
      <c r="Z171" s="1164"/>
      <c r="AA171" s="1164"/>
      <c r="AB171" s="1500"/>
      <c r="AC171" s="858"/>
      <c r="AD171" s="858"/>
      <c r="AE171" s="858"/>
      <c r="AF171" s="858"/>
      <c r="AG171" s="858"/>
      <c r="AH171" s="858"/>
      <c r="AI171" s="904"/>
      <c r="AJ171" s="599"/>
      <c r="AK171" s="599"/>
      <c r="AL171" s="599"/>
      <c r="AM171" s="599"/>
      <c r="AN171" s="599"/>
      <c r="AO171" s="599"/>
      <c r="AP171" s="599"/>
      <c r="AQ171" s="599"/>
      <c r="AR171" s="599"/>
      <c r="AS171" s="599"/>
      <c r="AT171" s="599"/>
      <c r="AU171" s="599"/>
      <c r="AV171" s="599"/>
      <c r="AW171" s="599"/>
      <c r="AX171" s="599"/>
      <c r="AY171" s="599"/>
      <c r="AZ171" s="21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308"/>
      <c r="CF171" s="308"/>
      <c r="CG171" s="308"/>
      <c r="CH171" s="308"/>
      <c r="CI171" s="308"/>
      <c r="CJ171" s="1991"/>
      <c r="CK171" s="1991"/>
      <c r="CL171" s="1991"/>
      <c r="CM171" s="1991"/>
      <c r="CN171" s="1991"/>
      <c r="CO171" s="1991"/>
      <c r="CP171" s="1991"/>
      <c r="CQ171" s="1991"/>
      <c r="CR171" s="1991"/>
      <c r="CS171" s="1991"/>
      <c r="CT171" s="1991"/>
      <c r="CU171" s="1991"/>
      <c r="CV171" s="1991"/>
      <c r="CW171" s="1991"/>
      <c r="CX171" s="1991"/>
      <c r="CY171" s="1991"/>
      <c r="CZ171" s="1991"/>
    </row>
    <row r="172" s="413" customFormat="true" ht="15" customHeight="true" x14ac:dyDescent="0.2">
      <c r="A172" s="1560"/>
      <c r="B172" s="1757"/>
      <c r="C172" s="1501"/>
      <c r="D172" s="1502"/>
      <c r="E172" s="1502"/>
      <c r="F172" s="1502"/>
      <c r="G172" s="1548"/>
      <c r="H172" s="1538"/>
      <c r="I172" s="1502"/>
      <c r="J172" s="1502"/>
      <c r="K172" s="1502"/>
      <c r="L172" s="1515"/>
      <c r="M172" s="1526"/>
      <c r="N172" s="1502"/>
      <c r="O172" s="1502"/>
      <c r="P172" s="1502"/>
      <c r="Q172" s="1548"/>
      <c r="R172" s="1538"/>
      <c r="S172" s="1502"/>
      <c r="T172" s="1502"/>
      <c r="U172" s="1502"/>
      <c r="V172" s="1502"/>
      <c r="W172" s="1502"/>
      <c r="X172" s="1502"/>
      <c r="Y172" s="1502"/>
      <c r="Z172" s="1502"/>
      <c r="AA172" s="1502"/>
      <c r="AB172" s="1502"/>
      <c r="AC172" s="1502"/>
      <c r="AD172" s="1502"/>
      <c r="AE172" s="1502"/>
      <c r="AF172" s="1502"/>
      <c r="AG172" s="1502"/>
      <c r="AH172" s="1502"/>
      <c r="AI172" s="2111"/>
      <c r="AJ172" s="599"/>
      <c r="AK172" s="599"/>
      <c r="AL172" s="599"/>
      <c r="AM172" s="599"/>
      <c r="AN172" s="599"/>
      <c r="AO172" s="599"/>
      <c r="AP172" s="599"/>
      <c r="AQ172" s="599"/>
      <c r="AR172" s="599"/>
      <c r="AS172" s="599"/>
      <c r="AT172" s="599"/>
      <c r="AU172" s="599"/>
      <c r="AV172" s="599"/>
      <c r="AW172" s="599"/>
      <c r="AX172" s="599"/>
      <c r="AY172" s="599"/>
      <c r="AZ172" s="21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308"/>
      <c r="CF172" s="308"/>
      <c r="CG172" s="308"/>
      <c r="CH172" s="308"/>
      <c r="CI172" s="308"/>
      <c r="CJ172" s="1991"/>
      <c r="CK172" s="1991"/>
      <c r="CL172" s="1991"/>
      <c r="CM172" s="1991"/>
      <c r="CN172" s="1991"/>
      <c r="CO172" s="1991"/>
      <c r="CP172" s="1991"/>
      <c r="CQ172" s="1991"/>
      <c r="CR172" s="1991"/>
      <c r="CS172" s="1991"/>
      <c r="CT172" s="1991"/>
      <c r="CU172" s="1991"/>
      <c r="CV172" s="1991"/>
      <c r="CW172" s="1991"/>
      <c r="CX172" s="1991"/>
      <c r="CY172" s="1991"/>
      <c r="CZ172" s="1991"/>
    </row>
    <row r="173" s="413" customFormat="true" ht="15" customHeight="true" x14ac:dyDescent="0.2">
      <c r="A173" s="1561"/>
      <c r="B173" s="1758"/>
      <c r="C173" s="1503"/>
      <c r="D173" s="1504"/>
      <c r="E173" s="1504"/>
      <c r="F173" s="1504"/>
      <c r="G173" s="1549"/>
      <c r="H173" s="1539"/>
      <c r="I173" s="1504"/>
      <c r="J173" s="1504"/>
      <c r="K173" s="1504"/>
      <c r="L173" s="1516"/>
      <c r="M173" s="1527"/>
      <c r="N173" s="1504"/>
      <c r="O173" s="1504"/>
      <c r="P173" s="1504"/>
      <c r="Q173" s="1549"/>
      <c r="R173" s="1539"/>
      <c r="S173" s="1504"/>
      <c r="T173" s="1504"/>
      <c r="U173" s="1504"/>
      <c r="V173" s="1504"/>
      <c r="W173" s="1504"/>
      <c r="X173" s="1504"/>
      <c r="Y173" s="1504"/>
      <c r="Z173" s="1504"/>
      <c r="AA173" s="1504"/>
      <c r="AB173" s="1504"/>
      <c r="AC173" s="1504"/>
      <c r="AD173" s="1504"/>
      <c r="AE173" s="1504"/>
      <c r="AF173" s="1504"/>
      <c r="AG173" s="1504"/>
      <c r="AH173" s="1504"/>
      <c r="AI173" s="2112"/>
      <c r="AJ173" s="599"/>
      <c r="AK173" s="599"/>
      <c r="AL173" s="599"/>
      <c r="AM173" s="599"/>
      <c r="AN173" s="599"/>
      <c r="AO173" s="599"/>
      <c r="AP173" s="599"/>
      <c r="AQ173" s="599"/>
      <c r="AR173" s="599"/>
      <c r="AS173" s="599"/>
      <c r="AT173" s="599"/>
      <c r="AU173" s="599"/>
      <c r="AV173" s="599"/>
      <c r="AW173" s="599"/>
      <c r="AX173" s="599"/>
      <c r="AY173" s="599"/>
      <c r="AZ173" s="21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308"/>
      <c r="CF173" s="308"/>
      <c r="CG173" s="308"/>
      <c r="CH173" s="308"/>
      <c r="CI173" s="308"/>
      <c r="CJ173" s="1991"/>
      <c r="CK173" s="1991"/>
      <c r="CL173" s="1991"/>
      <c r="CM173" s="1991"/>
      <c r="CN173" s="1991"/>
      <c r="CO173" s="1991"/>
      <c r="CP173" s="1991"/>
      <c r="CQ173" s="1991"/>
      <c r="CR173" s="1991"/>
      <c r="CS173" s="1991"/>
      <c r="CT173" s="1991"/>
      <c r="CU173" s="1991"/>
      <c r="CV173" s="1991"/>
      <c r="CW173" s="1991"/>
      <c r="CX173" s="1991"/>
      <c r="CY173" s="1991"/>
      <c r="CZ173" s="1991"/>
    </row>
    <row r="174" s="413" customFormat="true" ht="15" customHeight="true" x14ac:dyDescent="0.2">
      <c r="A174" s="1562"/>
      <c r="B174" s="1759"/>
      <c r="C174" s="1671"/>
      <c r="D174" s="1672"/>
      <c r="E174" s="1672"/>
      <c r="F174" s="1672"/>
      <c r="G174" s="1673"/>
      <c r="H174" s="1674"/>
      <c r="I174" s="1672"/>
      <c r="J174" s="1672"/>
      <c r="K174" s="1672"/>
      <c r="L174" s="1675"/>
      <c r="M174" s="1676"/>
      <c r="N174" s="1672"/>
      <c r="O174" s="1672"/>
      <c r="P174" s="1672"/>
      <c r="Q174" s="1673"/>
      <c r="R174" s="1674"/>
      <c r="S174" s="1672"/>
      <c r="T174" s="1672"/>
      <c r="U174" s="1672"/>
      <c r="V174" s="1672"/>
      <c r="W174" s="1672"/>
      <c r="X174" s="1672"/>
      <c r="Y174" s="1672"/>
      <c r="Z174" s="1672"/>
      <c r="AA174" s="1672"/>
      <c r="AB174" s="1672"/>
      <c r="AC174" s="1672"/>
      <c r="AD174" s="1672"/>
      <c r="AE174" s="1672"/>
      <c r="AF174" s="1672"/>
      <c r="AG174" s="1672"/>
      <c r="AH174" s="1672"/>
      <c r="AI174" s="2113"/>
      <c r="AJ174" s="599"/>
      <c r="AK174" s="599"/>
      <c r="AL174" s="599"/>
      <c r="AM174" s="599"/>
      <c r="AN174" s="599"/>
      <c r="AO174" s="599"/>
      <c r="AP174" s="599"/>
      <c r="AQ174" s="599"/>
      <c r="AR174" s="599"/>
      <c r="AS174" s="599"/>
      <c r="AT174" s="599"/>
      <c r="AU174" s="599"/>
      <c r="AV174" s="599"/>
      <c r="AW174" s="599"/>
      <c r="AX174" s="599"/>
      <c r="AY174" s="599"/>
      <c r="AZ174" s="21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308"/>
      <c r="CF174" s="308"/>
      <c r="CG174" s="308"/>
      <c r="CH174" s="308"/>
      <c r="CI174" s="308"/>
      <c r="CJ174" s="1991"/>
      <c r="CK174" s="1991"/>
      <c r="CL174" s="1991"/>
      <c r="CM174" s="1991"/>
      <c r="CN174" s="1991"/>
      <c r="CO174" s="1991"/>
      <c r="CP174" s="1991"/>
      <c r="CQ174" s="1991"/>
      <c r="CR174" s="1991"/>
      <c r="CS174" s="1991"/>
      <c r="CT174" s="1991"/>
      <c r="CU174" s="1991"/>
      <c r="CV174" s="1991"/>
      <c r="CW174" s="1991"/>
      <c r="CX174" s="1991"/>
      <c r="CY174" s="1991"/>
      <c r="CZ174" s="1991"/>
    </row>
    <row r="175" s="413" customFormat="true" ht="15" customHeight="true" x14ac:dyDescent="0.2">
      <c r="A175" s="1563"/>
      <c r="B175" s="1760"/>
      <c r="C175" s="1677"/>
      <c r="D175" s="1678"/>
      <c r="E175" s="1678"/>
      <c r="F175" s="1678"/>
      <c r="G175" s="1679"/>
      <c r="H175" s="1680"/>
      <c r="I175" s="1678"/>
      <c r="J175" s="1678"/>
      <c r="K175" s="1678"/>
      <c r="L175" s="1681"/>
      <c r="M175" s="1682"/>
      <c r="N175" s="1678"/>
      <c r="O175" s="1678"/>
      <c r="P175" s="1678"/>
      <c r="Q175" s="1679"/>
      <c r="R175" s="1680"/>
      <c r="S175" s="1678"/>
      <c r="T175" s="1678"/>
      <c r="U175" s="1678"/>
      <c r="V175" s="1678"/>
      <c r="W175" s="1678"/>
      <c r="X175" s="1678"/>
      <c r="Y175" s="1678"/>
      <c r="Z175" s="1678"/>
      <c r="AA175" s="1678"/>
      <c r="AB175" s="1678"/>
      <c r="AC175" s="1678"/>
      <c r="AD175" s="1678"/>
      <c r="AE175" s="1678"/>
      <c r="AF175" s="1678"/>
      <c r="AG175" s="1678"/>
      <c r="AH175" s="1678"/>
      <c r="AI175" s="2114"/>
      <c r="AJ175" s="599"/>
      <c r="AK175" s="599"/>
      <c r="AL175" s="599"/>
      <c r="AM175" s="599"/>
      <c r="AN175" s="599"/>
      <c r="AO175" s="599"/>
      <c r="AP175" s="599"/>
      <c r="AQ175" s="599"/>
      <c r="AR175" s="599"/>
      <c r="AS175" s="599"/>
      <c r="AT175" s="599"/>
      <c r="AU175" s="599"/>
      <c r="AV175" s="599"/>
      <c r="AW175" s="599"/>
      <c r="AX175" s="599"/>
      <c r="AY175" s="599"/>
      <c r="AZ175" s="21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308"/>
      <c r="CF175" s="308"/>
      <c r="CG175" s="308"/>
      <c r="CH175" s="308"/>
      <c r="CI175" s="308"/>
      <c r="CJ175" s="1991"/>
      <c r="CK175" s="1991"/>
      <c r="CL175" s="1991"/>
      <c r="CM175" s="1991"/>
      <c r="CN175" s="1991"/>
      <c r="CO175" s="1991"/>
      <c r="CP175" s="1991"/>
      <c r="CQ175" s="1991"/>
      <c r="CR175" s="1991"/>
      <c r="CS175" s="1991"/>
      <c r="CT175" s="1991"/>
      <c r="CU175" s="1991"/>
      <c r="CV175" s="1991"/>
      <c r="CW175" s="1991"/>
      <c r="CX175" s="1991"/>
      <c r="CY175" s="1991"/>
      <c r="CZ175" s="1991"/>
    </row>
    <row r="176" s="413" customFormat="true" ht="15" customHeight="true" x14ac:dyDescent="0.2">
      <c r="A176" s="1563"/>
      <c r="B176" s="1760"/>
      <c r="C176" s="1677"/>
      <c r="D176" s="1678"/>
      <c r="E176" s="1678"/>
      <c r="F176" s="1678"/>
      <c r="G176" s="1679"/>
      <c r="H176" s="1680"/>
      <c r="I176" s="1678"/>
      <c r="J176" s="1678"/>
      <c r="K176" s="1678"/>
      <c r="L176" s="1681"/>
      <c r="M176" s="1682"/>
      <c r="N176" s="1678"/>
      <c r="O176" s="1678"/>
      <c r="P176" s="1678"/>
      <c r="Q176" s="1679"/>
      <c r="R176" s="1680"/>
      <c r="S176" s="1678"/>
      <c r="T176" s="1678"/>
      <c r="U176" s="1678"/>
      <c r="V176" s="1678"/>
      <c r="W176" s="1678"/>
      <c r="X176" s="1678"/>
      <c r="Y176" s="1678"/>
      <c r="Z176" s="1678"/>
      <c r="AA176" s="1678"/>
      <c r="AB176" s="1678"/>
      <c r="AC176" s="1678"/>
      <c r="AD176" s="1678"/>
      <c r="AE176" s="1678"/>
      <c r="AF176" s="1678"/>
      <c r="AG176" s="1678"/>
      <c r="AH176" s="1678"/>
      <c r="AI176" s="2114"/>
      <c r="AJ176" s="599"/>
      <c r="AK176" s="599"/>
      <c r="AL176" s="599"/>
      <c r="AM176" s="599"/>
      <c r="AN176" s="599"/>
      <c r="AO176" s="599"/>
      <c r="AP176" s="599"/>
      <c r="AQ176" s="599"/>
      <c r="AR176" s="599"/>
      <c r="AS176" s="599"/>
      <c r="AT176" s="599"/>
      <c r="AU176" s="599"/>
      <c r="AV176" s="599"/>
      <c r="AW176" s="599"/>
      <c r="AX176" s="599"/>
      <c r="AY176" s="599"/>
      <c r="AZ176" s="21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308"/>
      <c r="CF176" s="308"/>
      <c r="CG176" s="308"/>
      <c r="CH176" s="308"/>
      <c r="CI176" s="308"/>
      <c r="CJ176" s="1991"/>
      <c r="CK176" s="1991"/>
      <c r="CL176" s="1991"/>
      <c r="CM176" s="1991"/>
      <c r="CN176" s="1991"/>
      <c r="CO176" s="1991"/>
      <c r="CP176" s="1991"/>
      <c r="CQ176" s="1991"/>
      <c r="CR176" s="1991"/>
      <c r="CS176" s="1991"/>
      <c r="CT176" s="1991"/>
      <c r="CU176" s="1991"/>
      <c r="CV176" s="1991"/>
      <c r="CW176" s="1991"/>
      <c r="CX176" s="1991"/>
      <c r="CY176" s="1991"/>
      <c r="CZ176" s="1991"/>
    </row>
    <row r="177" s="413" customFormat="true" ht="15" customHeight="true" x14ac:dyDescent="0.2">
      <c r="A177" s="1563"/>
      <c r="B177" s="1760"/>
      <c r="C177" s="1677"/>
      <c r="D177" s="1678"/>
      <c r="E177" s="1678"/>
      <c r="F177" s="1678"/>
      <c r="G177" s="1679"/>
      <c r="H177" s="1680"/>
      <c r="I177" s="1678"/>
      <c r="J177" s="1678"/>
      <c r="K177" s="1678"/>
      <c r="L177" s="1681"/>
      <c r="M177" s="1682"/>
      <c r="N177" s="1678"/>
      <c r="O177" s="1678"/>
      <c r="P177" s="1678"/>
      <c r="Q177" s="1679"/>
      <c r="R177" s="1680"/>
      <c r="S177" s="1678"/>
      <c r="T177" s="1678"/>
      <c r="U177" s="1678"/>
      <c r="V177" s="1678"/>
      <c r="W177" s="1678"/>
      <c r="X177" s="1678"/>
      <c r="Y177" s="1678"/>
      <c r="Z177" s="1678"/>
      <c r="AA177" s="1678"/>
      <c r="AB177" s="1678"/>
      <c r="AC177" s="1678"/>
      <c r="AD177" s="1678"/>
      <c r="AE177" s="1678"/>
      <c r="AF177" s="1678"/>
      <c r="AG177" s="1678"/>
      <c r="AH177" s="1678"/>
      <c r="AI177" s="2114"/>
      <c r="AJ177" s="599"/>
      <c r="AK177" s="599"/>
      <c r="AL177" s="599"/>
      <c r="AM177" s="599"/>
      <c r="AN177" s="599"/>
      <c r="AO177" s="599"/>
      <c r="AP177" s="599"/>
      <c r="AQ177" s="599"/>
      <c r="AR177" s="599"/>
      <c r="AS177" s="599"/>
      <c r="AT177" s="599"/>
      <c r="AU177" s="599"/>
      <c r="AV177" s="599"/>
      <c r="AW177" s="599"/>
      <c r="AX177" s="599"/>
      <c r="AY177" s="599"/>
      <c r="AZ177" s="21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308"/>
      <c r="CF177" s="308"/>
      <c r="CG177" s="308"/>
      <c r="CH177" s="308"/>
      <c r="CI177" s="308"/>
      <c r="CJ177" s="1991"/>
      <c r="CK177" s="1991"/>
      <c r="CL177" s="1991"/>
      <c r="CM177" s="1991"/>
      <c r="CN177" s="1991"/>
      <c r="CO177" s="1991"/>
      <c r="CP177" s="1991"/>
      <c r="CQ177" s="1991"/>
      <c r="CR177" s="1991"/>
      <c r="CS177" s="1991"/>
      <c r="CT177" s="1991"/>
      <c r="CU177" s="1991"/>
      <c r="CV177" s="1991"/>
      <c r="CW177" s="1991"/>
      <c r="CX177" s="1991"/>
      <c r="CY177" s="1991"/>
      <c r="CZ177" s="1991"/>
    </row>
    <row r="178" s="413" customFormat="true" ht="15" customHeight="true" x14ac:dyDescent="0.2">
      <c r="A178" s="1563"/>
      <c r="B178" s="1760"/>
      <c r="C178" s="1677"/>
      <c r="D178" s="1678"/>
      <c r="E178" s="1678"/>
      <c r="F178" s="1678"/>
      <c r="G178" s="1679"/>
      <c r="H178" s="1680"/>
      <c r="I178" s="1678"/>
      <c r="J178" s="1678"/>
      <c r="K178" s="1678"/>
      <c r="L178" s="1681"/>
      <c r="M178" s="1682"/>
      <c r="N178" s="1678"/>
      <c r="O178" s="1678"/>
      <c r="P178" s="1678"/>
      <c r="Q178" s="1679"/>
      <c r="R178" s="1680"/>
      <c r="S178" s="1678"/>
      <c r="T178" s="1678"/>
      <c r="U178" s="1678"/>
      <c r="V178" s="1678"/>
      <c r="W178" s="1678"/>
      <c r="X178" s="1678"/>
      <c r="Y178" s="1678"/>
      <c r="Z178" s="1678"/>
      <c r="AA178" s="1678"/>
      <c r="AB178" s="1678"/>
      <c r="AC178" s="1678"/>
      <c r="AD178" s="1678"/>
      <c r="AE178" s="1678"/>
      <c r="AF178" s="1678"/>
      <c r="AG178" s="1678"/>
      <c r="AH178" s="1678"/>
      <c r="AI178" s="2114"/>
      <c r="AJ178" s="599"/>
      <c r="AK178" s="599"/>
      <c r="AL178" s="599"/>
      <c r="AM178" s="599"/>
      <c r="AN178" s="599"/>
      <c r="AO178" s="599"/>
      <c r="AP178" s="599"/>
      <c r="AQ178" s="599"/>
      <c r="AR178" s="599"/>
      <c r="AS178" s="599"/>
      <c r="AT178" s="599"/>
      <c r="AU178" s="599"/>
      <c r="AV178" s="599"/>
      <c r="AW178" s="599"/>
      <c r="AX178" s="599"/>
      <c r="AY178" s="599"/>
      <c r="AZ178" s="21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308"/>
      <c r="CF178" s="308"/>
      <c r="CG178" s="308"/>
      <c r="CH178" s="308"/>
      <c r="CI178" s="308"/>
      <c r="CJ178" s="1991"/>
      <c r="CK178" s="1991"/>
      <c r="CL178" s="1991"/>
      <c r="CM178" s="1991"/>
      <c r="CN178" s="1991"/>
      <c r="CO178" s="1991"/>
      <c r="CP178" s="1991"/>
      <c r="CQ178" s="1991"/>
      <c r="CR178" s="1991"/>
      <c r="CS178" s="1991"/>
      <c r="CT178" s="1991"/>
      <c r="CU178" s="1991"/>
      <c r="CV178" s="1991"/>
      <c r="CW178" s="1991"/>
      <c r="CX178" s="1991"/>
      <c r="CY178" s="1991"/>
      <c r="CZ178" s="1991"/>
    </row>
    <row r="179" s="413" customFormat="true" ht="15" customHeight="true" x14ac:dyDescent="0.2">
      <c r="A179" s="1563"/>
      <c r="B179" s="1760"/>
      <c r="C179" s="1677"/>
      <c r="D179" s="1678"/>
      <c r="E179" s="1678"/>
      <c r="F179" s="1678"/>
      <c r="G179" s="1679"/>
      <c r="H179" s="1680"/>
      <c r="I179" s="1678"/>
      <c r="J179" s="1678"/>
      <c r="K179" s="1678"/>
      <c r="L179" s="1681"/>
      <c r="M179" s="1682"/>
      <c r="N179" s="1678"/>
      <c r="O179" s="1678"/>
      <c r="P179" s="1678"/>
      <c r="Q179" s="1679"/>
      <c r="R179" s="1680"/>
      <c r="S179" s="1678"/>
      <c r="T179" s="1678"/>
      <c r="U179" s="1678"/>
      <c r="V179" s="1678"/>
      <c r="W179" s="1678"/>
      <c r="X179" s="1678"/>
      <c r="Y179" s="1678"/>
      <c r="Z179" s="1678"/>
      <c r="AA179" s="1678"/>
      <c r="AB179" s="1678"/>
      <c r="AC179" s="1678"/>
      <c r="AD179" s="1678"/>
      <c r="AE179" s="1678"/>
      <c r="AF179" s="1678"/>
      <c r="AG179" s="1678"/>
      <c r="AH179" s="1678"/>
      <c r="AI179" s="2114"/>
      <c r="AJ179" s="599"/>
      <c r="AK179" s="599"/>
      <c r="AL179" s="599"/>
      <c r="AM179" s="599"/>
      <c r="AN179" s="599"/>
      <c r="AO179" s="599"/>
      <c r="AP179" s="599"/>
      <c r="AQ179" s="599"/>
      <c r="AR179" s="599"/>
      <c r="AS179" s="599"/>
      <c r="AT179" s="599"/>
      <c r="AU179" s="599"/>
      <c r="AV179" s="599"/>
      <c r="AW179" s="599"/>
      <c r="AX179" s="599"/>
      <c r="AY179" s="599"/>
      <c r="AZ179" s="21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308"/>
      <c r="CF179" s="308"/>
      <c r="CG179" s="308"/>
      <c r="CH179" s="308"/>
      <c r="CI179" s="308"/>
      <c r="CJ179" s="1991"/>
      <c r="CK179" s="1991"/>
      <c r="CL179" s="1991"/>
      <c r="CM179" s="1991"/>
      <c r="CN179" s="1991"/>
      <c r="CO179" s="1991"/>
      <c r="CP179" s="1991"/>
      <c r="CQ179" s="1991"/>
      <c r="CR179" s="1991"/>
      <c r="CS179" s="1991"/>
      <c r="CT179" s="1991"/>
      <c r="CU179" s="1991"/>
      <c r="CV179" s="1991"/>
      <c r="CW179" s="1991"/>
      <c r="CX179" s="1991"/>
      <c r="CY179" s="1991"/>
      <c r="CZ179" s="1991"/>
    </row>
    <row r="180" s="413" customFormat="true" ht="15" customHeight="true" x14ac:dyDescent="0.2">
      <c r="A180" s="1563"/>
      <c r="B180" s="1760"/>
      <c r="C180" s="1677"/>
      <c r="D180" s="1678"/>
      <c r="E180" s="1678"/>
      <c r="F180" s="1678"/>
      <c r="G180" s="1679"/>
      <c r="H180" s="1680"/>
      <c r="I180" s="1678"/>
      <c r="J180" s="1678"/>
      <c r="K180" s="1678"/>
      <c r="L180" s="1681"/>
      <c r="M180" s="1682"/>
      <c r="N180" s="1678"/>
      <c r="O180" s="1678"/>
      <c r="P180" s="1678"/>
      <c r="Q180" s="1679"/>
      <c r="R180" s="1680"/>
      <c r="S180" s="1678"/>
      <c r="T180" s="1678"/>
      <c r="U180" s="1678"/>
      <c r="V180" s="1678"/>
      <c r="W180" s="1678"/>
      <c r="X180" s="1678"/>
      <c r="Y180" s="1678"/>
      <c r="Z180" s="1678"/>
      <c r="AA180" s="1678"/>
      <c r="AB180" s="1678"/>
      <c r="AC180" s="1678"/>
      <c r="AD180" s="1678"/>
      <c r="AE180" s="1678"/>
      <c r="AF180" s="1678"/>
      <c r="AG180" s="1678"/>
      <c r="AH180" s="1678"/>
      <c r="AI180" s="2114"/>
      <c r="AJ180" s="599"/>
      <c r="AK180" s="599"/>
      <c r="AL180" s="599"/>
      <c r="AM180" s="599"/>
      <c r="AN180" s="599"/>
      <c r="AO180" s="599"/>
      <c r="AP180" s="599"/>
      <c r="AQ180" s="599"/>
      <c r="AR180" s="599"/>
      <c r="AS180" s="599"/>
      <c r="AT180" s="599"/>
      <c r="AU180" s="599"/>
      <c r="AV180" s="599"/>
      <c r="AW180" s="599"/>
      <c r="AX180" s="599"/>
      <c r="AY180" s="599"/>
      <c r="AZ180" s="21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308"/>
      <c r="CF180" s="308"/>
      <c r="CG180" s="308"/>
      <c r="CH180" s="308"/>
      <c r="CI180" s="308"/>
      <c r="CJ180" s="1991"/>
      <c r="CK180" s="1991"/>
      <c r="CL180" s="1991"/>
      <c r="CM180" s="1991"/>
      <c r="CN180" s="1991"/>
      <c r="CO180" s="1991"/>
      <c r="CP180" s="1991"/>
      <c r="CQ180" s="1991"/>
      <c r="CR180" s="1991"/>
      <c r="CS180" s="1991"/>
      <c r="CT180" s="1991"/>
      <c r="CU180" s="1991"/>
      <c r="CV180" s="1991"/>
      <c r="CW180" s="1991"/>
      <c r="CX180" s="1991"/>
      <c r="CY180" s="1991"/>
      <c r="CZ180" s="1991"/>
    </row>
    <row r="181" s="413" customFormat="true" ht="15" customHeight="true" x14ac:dyDescent="0.2">
      <c r="A181" s="1563"/>
      <c r="B181" s="1760"/>
      <c r="C181" s="1677"/>
      <c r="D181" s="1678"/>
      <c r="E181" s="1678"/>
      <c r="F181" s="1678"/>
      <c r="G181" s="1679"/>
      <c r="H181" s="1680"/>
      <c r="I181" s="1678"/>
      <c r="J181" s="1678"/>
      <c r="K181" s="1678"/>
      <c r="L181" s="1681"/>
      <c r="M181" s="1682"/>
      <c r="N181" s="1678"/>
      <c r="O181" s="1678"/>
      <c r="P181" s="1678"/>
      <c r="Q181" s="1679"/>
      <c r="R181" s="1680"/>
      <c r="S181" s="1678"/>
      <c r="T181" s="1678"/>
      <c r="U181" s="1678"/>
      <c r="V181" s="1678"/>
      <c r="W181" s="1678"/>
      <c r="X181" s="1678"/>
      <c r="Y181" s="1678"/>
      <c r="Z181" s="1678"/>
      <c r="AA181" s="1678"/>
      <c r="AB181" s="1678"/>
      <c r="AC181" s="1678"/>
      <c r="AD181" s="1678"/>
      <c r="AE181" s="1678"/>
      <c r="AF181" s="1678"/>
      <c r="AG181" s="1678"/>
      <c r="AH181" s="1678"/>
      <c r="AI181" s="2114"/>
      <c r="AJ181" s="599"/>
      <c r="AK181" s="599"/>
      <c r="AL181" s="599"/>
      <c r="AM181" s="599"/>
      <c r="AN181" s="599"/>
      <c r="AO181" s="599"/>
      <c r="AP181" s="599"/>
      <c r="AQ181" s="599"/>
      <c r="AR181" s="599"/>
      <c r="AS181" s="599"/>
      <c r="AT181" s="599"/>
      <c r="AU181" s="599"/>
      <c r="AV181" s="599"/>
      <c r="AW181" s="599"/>
      <c r="AX181" s="599"/>
      <c r="AY181" s="599"/>
      <c r="AZ181" s="21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308"/>
      <c r="CF181" s="308"/>
      <c r="CG181" s="308"/>
      <c r="CH181" s="308"/>
      <c r="CI181" s="308"/>
      <c r="CJ181" s="1991"/>
      <c r="CK181" s="1991"/>
      <c r="CL181" s="1991"/>
      <c r="CM181" s="1991"/>
      <c r="CN181" s="1991"/>
      <c r="CO181" s="1991"/>
      <c r="CP181" s="1991"/>
      <c r="CQ181" s="1991"/>
      <c r="CR181" s="1991"/>
      <c r="CS181" s="1991"/>
      <c r="CT181" s="1991"/>
      <c r="CU181" s="1991"/>
      <c r="CV181" s="1991"/>
      <c r="CW181" s="1991"/>
      <c r="CX181" s="1991"/>
      <c r="CY181" s="1991"/>
      <c r="CZ181" s="1991"/>
    </row>
    <row r="182" s="413" customFormat="true" ht="15" customHeight="true" x14ac:dyDescent="0.2">
      <c r="A182" s="1563"/>
      <c r="B182" s="1760"/>
      <c r="C182" s="1677"/>
      <c r="D182" s="1678"/>
      <c r="E182" s="1678"/>
      <c r="F182" s="1678"/>
      <c r="G182" s="1679"/>
      <c r="H182" s="1680"/>
      <c r="I182" s="1678"/>
      <c r="J182" s="1678"/>
      <c r="K182" s="1678"/>
      <c r="L182" s="1681"/>
      <c r="M182" s="1682"/>
      <c r="N182" s="1678"/>
      <c r="O182" s="1678"/>
      <c r="P182" s="1678"/>
      <c r="Q182" s="1679"/>
      <c r="R182" s="1680"/>
      <c r="S182" s="1678"/>
      <c r="T182" s="1678"/>
      <c r="U182" s="1678"/>
      <c r="V182" s="1678"/>
      <c r="W182" s="1678"/>
      <c r="X182" s="1678"/>
      <c r="Y182" s="1678"/>
      <c r="Z182" s="1678"/>
      <c r="AA182" s="1678"/>
      <c r="AB182" s="1678"/>
      <c r="AC182" s="1678"/>
      <c r="AD182" s="1678"/>
      <c r="AE182" s="1678"/>
      <c r="AF182" s="1678"/>
      <c r="AG182" s="1678"/>
      <c r="AH182" s="1678"/>
      <c r="AI182" s="2114"/>
      <c r="AJ182" s="599"/>
      <c r="AK182" s="599"/>
      <c r="AL182" s="599"/>
      <c r="AM182" s="599"/>
      <c r="AN182" s="599"/>
      <c r="AO182" s="599"/>
      <c r="AP182" s="599"/>
      <c r="AQ182" s="599"/>
      <c r="AR182" s="599"/>
      <c r="AS182" s="599"/>
      <c r="AT182" s="599"/>
      <c r="AU182" s="599"/>
      <c r="AV182" s="599"/>
      <c r="AW182" s="599"/>
      <c r="AX182" s="599"/>
      <c r="AY182" s="599"/>
      <c r="AZ182" s="21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308"/>
      <c r="CF182" s="308"/>
      <c r="CG182" s="308"/>
      <c r="CH182" s="308"/>
      <c r="CI182" s="308"/>
      <c r="CJ182" s="1991"/>
      <c r="CK182" s="1991"/>
      <c r="CL182" s="1991"/>
      <c r="CM182" s="1991"/>
      <c r="CN182" s="1991"/>
      <c r="CO182" s="1991"/>
      <c r="CP182" s="1991"/>
      <c r="CQ182" s="1991"/>
      <c r="CR182" s="1991"/>
      <c r="CS182" s="1991"/>
      <c r="CT182" s="1991"/>
      <c r="CU182" s="1991"/>
      <c r="CV182" s="1991"/>
      <c r="CW182" s="1991"/>
      <c r="CX182" s="1991"/>
      <c r="CY182" s="1991"/>
      <c r="CZ182" s="1991"/>
    </row>
    <row r="183" s="413" customFormat="true" ht="15" customHeight="true" x14ac:dyDescent="0.2">
      <c r="A183" s="1563"/>
      <c r="B183" s="1760"/>
      <c r="C183" s="1677"/>
      <c r="D183" s="1678"/>
      <c r="E183" s="1678"/>
      <c r="F183" s="1678"/>
      <c r="G183" s="1679"/>
      <c r="H183" s="1680"/>
      <c r="I183" s="1678"/>
      <c r="J183" s="1678"/>
      <c r="K183" s="1678"/>
      <c r="L183" s="1681"/>
      <c r="M183" s="1682"/>
      <c r="N183" s="1678"/>
      <c r="O183" s="1678"/>
      <c r="P183" s="1678"/>
      <c r="Q183" s="1679"/>
      <c r="R183" s="1680"/>
      <c r="S183" s="1678"/>
      <c r="T183" s="1678"/>
      <c r="U183" s="1678"/>
      <c r="V183" s="1678"/>
      <c r="W183" s="1678"/>
      <c r="X183" s="1678"/>
      <c r="Y183" s="1678"/>
      <c r="Z183" s="1678"/>
      <c r="AA183" s="1678"/>
      <c r="AB183" s="1678"/>
      <c r="AC183" s="1678"/>
      <c r="AD183" s="1678"/>
      <c r="AE183" s="1678"/>
      <c r="AF183" s="1678"/>
      <c r="AG183" s="1678"/>
      <c r="AH183" s="1678"/>
      <c r="AI183" s="2114"/>
      <c r="AJ183" s="599"/>
      <c r="AK183" s="599"/>
      <c r="AL183" s="599"/>
      <c r="AM183" s="599"/>
      <c r="AN183" s="599"/>
      <c r="AO183" s="599"/>
      <c r="AP183" s="599"/>
      <c r="AQ183" s="599"/>
      <c r="AR183" s="599"/>
      <c r="AS183" s="599"/>
      <c r="AT183" s="599"/>
      <c r="AU183" s="599"/>
      <c r="AV183" s="599"/>
      <c r="AW183" s="599"/>
      <c r="AX183" s="599"/>
      <c r="AY183" s="599"/>
      <c r="AZ183" s="21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308"/>
      <c r="CF183" s="308"/>
      <c r="CG183" s="308"/>
      <c r="CH183" s="308"/>
      <c r="CI183" s="308"/>
      <c r="CJ183" s="1991"/>
      <c r="CK183" s="1991"/>
      <c r="CL183" s="1991"/>
      <c r="CM183" s="1991"/>
      <c r="CN183" s="1991"/>
      <c r="CO183" s="1991"/>
      <c r="CP183" s="1991"/>
      <c r="CQ183" s="1991"/>
      <c r="CR183" s="1991"/>
      <c r="CS183" s="1991"/>
      <c r="CT183" s="1991"/>
      <c r="CU183" s="1991"/>
      <c r="CV183" s="1991"/>
      <c r="CW183" s="1991"/>
      <c r="CX183" s="1991"/>
      <c r="CY183" s="1991"/>
      <c r="CZ183" s="1991"/>
    </row>
    <row r="184" s="413" customFormat="true" ht="15" customHeight="true" x14ac:dyDescent="0.2">
      <c r="A184" s="1563"/>
      <c r="B184" s="1760"/>
      <c r="C184" s="1677"/>
      <c r="D184" s="1678"/>
      <c r="E184" s="1678"/>
      <c r="F184" s="1678"/>
      <c r="G184" s="1679"/>
      <c r="H184" s="1680"/>
      <c r="I184" s="1678"/>
      <c r="J184" s="1678"/>
      <c r="K184" s="1678"/>
      <c r="L184" s="1681"/>
      <c r="M184" s="1682"/>
      <c r="N184" s="1678"/>
      <c r="O184" s="1678"/>
      <c r="P184" s="1678"/>
      <c r="Q184" s="1679"/>
      <c r="R184" s="1680"/>
      <c r="S184" s="1678"/>
      <c r="T184" s="1678"/>
      <c r="U184" s="1678"/>
      <c r="V184" s="1678"/>
      <c r="W184" s="1678"/>
      <c r="X184" s="1678"/>
      <c r="Y184" s="1678"/>
      <c r="Z184" s="1678"/>
      <c r="AA184" s="1678"/>
      <c r="AB184" s="1678"/>
      <c r="AC184" s="1678"/>
      <c r="AD184" s="1678"/>
      <c r="AE184" s="1678"/>
      <c r="AF184" s="1678"/>
      <c r="AG184" s="1678"/>
      <c r="AH184" s="1678"/>
      <c r="AI184" s="2114"/>
      <c r="AJ184" s="599"/>
      <c r="AK184" s="599"/>
      <c r="AL184" s="599"/>
      <c r="AM184" s="599"/>
      <c r="AN184" s="599"/>
      <c r="AO184" s="599"/>
      <c r="AP184" s="599"/>
      <c r="AQ184" s="599"/>
      <c r="AR184" s="599"/>
      <c r="AS184" s="599"/>
      <c r="AT184" s="599"/>
      <c r="AU184" s="599"/>
      <c r="AV184" s="599"/>
      <c r="AW184" s="599"/>
      <c r="AX184" s="599"/>
      <c r="AY184" s="599"/>
      <c r="AZ184" s="21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308"/>
      <c r="CF184" s="308"/>
      <c r="CG184" s="308"/>
      <c r="CH184" s="308"/>
      <c r="CI184" s="308"/>
      <c r="CJ184" s="1991"/>
      <c r="CK184" s="1991"/>
      <c r="CL184" s="1991"/>
      <c r="CM184" s="1991"/>
      <c r="CN184" s="1991"/>
      <c r="CO184" s="1991"/>
      <c r="CP184" s="1991"/>
      <c r="CQ184" s="1991"/>
      <c r="CR184" s="1991"/>
      <c r="CS184" s="1991"/>
      <c r="CT184" s="1991"/>
      <c r="CU184" s="1991"/>
      <c r="CV184" s="1991"/>
      <c r="CW184" s="1991"/>
      <c r="CX184" s="1991"/>
      <c r="CY184" s="1991"/>
      <c r="CZ184" s="1991"/>
    </row>
    <row r="185" s="413" customFormat="true" ht="15" customHeight="true" x14ac:dyDescent="0.2">
      <c r="A185" s="1563"/>
      <c r="B185" s="1760"/>
      <c r="C185" s="1677"/>
      <c r="D185" s="1678"/>
      <c r="E185" s="1678"/>
      <c r="F185" s="1678"/>
      <c r="G185" s="1679"/>
      <c r="H185" s="1680"/>
      <c r="I185" s="1678"/>
      <c r="J185" s="1678"/>
      <c r="K185" s="1678"/>
      <c r="L185" s="1681"/>
      <c r="M185" s="1682"/>
      <c r="N185" s="1678"/>
      <c r="O185" s="1678"/>
      <c r="P185" s="1678"/>
      <c r="Q185" s="1679"/>
      <c r="R185" s="1680"/>
      <c r="S185" s="1678"/>
      <c r="T185" s="1678"/>
      <c r="U185" s="1678"/>
      <c r="V185" s="1678"/>
      <c r="W185" s="1678"/>
      <c r="X185" s="1678"/>
      <c r="Y185" s="1678"/>
      <c r="Z185" s="1678"/>
      <c r="AA185" s="1678"/>
      <c r="AB185" s="1678"/>
      <c r="AC185" s="1678"/>
      <c r="AD185" s="1678"/>
      <c r="AE185" s="1678"/>
      <c r="AF185" s="1678"/>
      <c r="AG185" s="1678"/>
      <c r="AH185" s="1678"/>
      <c r="AI185" s="2114"/>
      <c r="AJ185" s="599"/>
      <c r="AK185" s="599"/>
      <c r="AL185" s="599"/>
      <c r="AM185" s="599"/>
      <c r="AN185" s="599"/>
      <c r="AO185" s="599"/>
      <c r="AP185" s="599"/>
      <c r="AQ185" s="599"/>
      <c r="AR185" s="599"/>
      <c r="AS185" s="599"/>
      <c r="AT185" s="599"/>
      <c r="AU185" s="599"/>
      <c r="AV185" s="599"/>
      <c r="AW185" s="599"/>
      <c r="AX185" s="599"/>
      <c r="AY185" s="599"/>
      <c r="AZ185" s="21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308"/>
      <c r="CF185" s="308"/>
      <c r="CG185" s="308"/>
      <c r="CH185" s="308"/>
      <c r="CI185" s="308"/>
      <c r="CJ185" s="1991"/>
      <c r="CK185" s="1991"/>
      <c r="CL185" s="1991"/>
      <c r="CM185" s="1991"/>
      <c r="CN185" s="1991"/>
      <c r="CO185" s="1991"/>
      <c r="CP185" s="1991"/>
      <c r="CQ185" s="1991"/>
      <c r="CR185" s="1991"/>
      <c r="CS185" s="1991"/>
      <c r="CT185" s="1991"/>
      <c r="CU185" s="1991"/>
      <c r="CV185" s="1991"/>
      <c r="CW185" s="1991"/>
      <c r="CX185" s="1991"/>
      <c r="CY185" s="1991"/>
      <c r="CZ185" s="1991"/>
    </row>
    <row r="186" s="413" customFormat="true" ht="15" customHeight="true" x14ac:dyDescent="0.2">
      <c r="A186" s="1563"/>
      <c r="B186" s="1760"/>
      <c r="C186" s="1677"/>
      <c r="D186" s="1678"/>
      <c r="E186" s="1678"/>
      <c r="F186" s="1678"/>
      <c r="G186" s="1679"/>
      <c r="H186" s="1680"/>
      <c r="I186" s="1678"/>
      <c r="J186" s="1678"/>
      <c r="K186" s="1678"/>
      <c r="L186" s="1681"/>
      <c r="M186" s="1682"/>
      <c r="N186" s="1678"/>
      <c r="O186" s="1678"/>
      <c r="P186" s="1678"/>
      <c r="Q186" s="1679"/>
      <c r="R186" s="1680"/>
      <c r="S186" s="1678"/>
      <c r="T186" s="1678"/>
      <c r="U186" s="1678"/>
      <c r="V186" s="1678"/>
      <c r="W186" s="1678"/>
      <c r="X186" s="1678"/>
      <c r="Y186" s="1678"/>
      <c r="Z186" s="1678"/>
      <c r="AA186" s="1678"/>
      <c r="AB186" s="1678"/>
      <c r="AC186" s="1678"/>
      <c r="AD186" s="1678"/>
      <c r="AE186" s="1678"/>
      <c r="AF186" s="1678"/>
      <c r="AG186" s="1678"/>
      <c r="AH186" s="1678"/>
      <c r="AI186" s="2114"/>
      <c r="AJ186" s="599"/>
      <c r="AK186" s="599"/>
      <c r="AL186" s="599"/>
      <c r="AM186" s="599"/>
      <c r="AN186" s="599"/>
      <c r="AO186" s="599"/>
      <c r="AP186" s="599"/>
      <c r="AQ186" s="599"/>
      <c r="AR186" s="599"/>
      <c r="AS186" s="599"/>
      <c r="AT186" s="599"/>
      <c r="AU186" s="599"/>
      <c r="AV186" s="599"/>
      <c r="AW186" s="599"/>
      <c r="AX186" s="599"/>
      <c r="AY186" s="599"/>
      <c r="AZ186" s="21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308"/>
      <c r="CF186" s="308"/>
      <c r="CG186" s="308"/>
      <c r="CH186" s="308"/>
      <c r="CI186" s="308"/>
      <c r="CJ186" s="1991"/>
      <c r="CK186" s="1991"/>
      <c r="CL186" s="1991"/>
      <c r="CM186" s="1991"/>
      <c r="CN186" s="1991"/>
      <c r="CO186" s="1991"/>
      <c r="CP186" s="1991"/>
      <c r="CQ186" s="1991"/>
      <c r="CR186" s="1991"/>
      <c r="CS186" s="1991"/>
      <c r="CT186" s="1991"/>
      <c r="CU186" s="1991"/>
      <c r="CV186" s="1991"/>
      <c r="CW186" s="1991"/>
      <c r="CX186" s="1991"/>
      <c r="CY186" s="1991"/>
      <c r="CZ186" s="1991"/>
    </row>
    <row r="187" s="413" customFormat="true" ht="15" customHeight="true" x14ac:dyDescent="0.2">
      <c r="A187" s="1563"/>
      <c r="B187" s="1760"/>
      <c r="C187" s="1677"/>
      <c r="D187" s="1678"/>
      <c r="E187" s="1678"/>
      <c r="F187" s="1678"/>
      <c r="G187" s="1679"/>
      <c r="H187" s="1680"/>
      <c r="I187" s="1678"/>
      <c r="J187" s="1678"/>
      <c r="K187" s="1678"/>
      <c r="L187" s="1681"/>
      <c r="M187" s="1682"/>
      <c r="N187" s="1678"/>
      <c r="O187" s="1678"/>
      <c r="P187" s="1678"/>
      <c r="Q187" s="1679"/>
      <c r="R187" s="1680"/>
      <c r="S187" s="1678"/>
      <c r="T187" s="1678"/>
      <c r="U187" s="1678"/>
      <c r="V187" s="1678"/>
      <c r="W187" s="1678"/>
      <c r="X187" s="1678"/>
      <c r="Y187" s="1678"/>
      <c r="Z187" s="1678"/>
      <c r="AA187" s="1678"/>
      <c r="AB187" s="1678"/>
      <c r="AC187" s="1678"/>
      <c r="AD187" s="1678"/>
      <c r="AE187" s="1678"/>
      <c r="AF187" s="1678"/>
      <c r="AG187" s="1678"/>
      <c r="AH187" s="1678"/>
      <c r="AI187" s="2114"/>
      <c r="AJ187" s="599"/>
      <c r="AK187" s="599"/>
      <c r="AL187" s="599"/>
      <c r="AM187" s="599"/>
      <c r="AN187" s="599"/>
      <c r="AO187" s="599"/>
      <c r="AP187" s="599"/>
      <c r="AQ187" s="599"/>
      <c r="AR187" s="599"/>
      <c r="AS187" s="599"/>
      <c r="AT187" s="599"/>
      <c r="AU187" s="599"/>
      <c r="AV187" s="599"/>
      <c r="AW187" s="599"/>
      <c r="AX187" s="599"/>
      <c r="AY187" s="599"/>
      <c r="AZ187" s="21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308"/>
      <c r="CF187" s="308"/>
      <c r="CG187" s="308"/>
      <c r="CH187" s="308"/>
      <c r="CI187" s="308"/>
      <c r="CJ187" s="1991"/>
      <c r="CK187" s="1991"/>
      <c r="CL187" s="1991"/>
      <c r="CM187" s="1991"/>
      <c r="CN187" s="1991"/>
      <c r="CO187" s="1991"/>
      <c r="CP187" s="1991"/>
      <c r="CQ187" s="1991"/>
      <c r="CR187" s="1991"/>
      <c r="CS187" s="1991"/>
      <c r="CT187" s="1991"/>
      <c r="CU187" s="1991"/>
      <c r="CV187" s="1991"/>
      <c r="CW187" s="1991"/>
      <c r="CX187" s="1991"/>
      <c r="CY187" s="1991"/>
      <c r="CZ187" s="1991"/>
    </row>
    <row r="188" s="413" customFormat="true" ht="15" customHeight="true" x14ac:dyDescent="0.2">
      <c r="A188" s="1563"/>
      <c r="B188" s="1760"/>
      <c r="C188" s="1677"/>
      <c r="D188" s="1678"/>
      <c r="E188" s="1678"/>
      <c r="F188" s="1678"/>
      <c r="G188" s="1679"/>
      <c r="H188" s="1680"/>
      <c r="I188" s="1678"/>
      <c r="J188" s="1678"/>
      <c r="K188" s="1678"/>
      <c r="L188" s="1681"/>
      <c r="M188" s="1682"/>
      <c r="N188" s="1678"/>
      <c r="O188" s="1678"/>
      <c r="P188" s="1678"/>
      <c r="Q188" s="1679"/>
      <c r="R188" s="1680"/>
      <c r="S188" s="1678"/>
      <c r="T188" s="1678"/>
      <c r="U188" s="1678"/>
      <c r="V188" s="1678"/>
      <c r="W188" s="1678"/>
      <c r="X188" s="1678"/>
      <c r="Y188" s="1678"/>
      <c r="Z188" s="1678"/>
      <c r="AA188" s="1678"/>
      <c r="AB188" s="1678"/>
      <c r="AC188" s="1678"/>
      <c r="AD188" s="1678"/>
      <c r="AE188" s="1678"/>
      <c r="AF188" s="1678"/>
      <c r="AG188" s="1678"/>
      <c r="AH188" s="1678"/>
      <c r="AI188" s="2114"/>
      <c r="AJ188" s="599"/>
      <c r="AK188" s="599"/>
      <c r="AL188" s="599"/>
      <c r="AM188" s="599"/>
      <c r="AN188" s="599"/>
      <c r="AO188" s="599"/>
      <c r="AP188" s="599"/>
      <c r="AQ188" s="599"/>
      <c r="AR188" s="599"/>
      <c r="AS188" s="599"/>
      <c r="AT188" s="599"/>
      <c r="AU188" s="599"/>
      <c r="AV188" s="599"/>
      <c r="AW188" s="599"/>
      <c r="AX188" s="599"/>
      <c r="AY188" s="599"/>
      <c r="AZ188" s="21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308"/>
      <c r="CF188" s="308"/>
      <c r="CG188" s="308"/>
      <c r="CH188" s="308"/>
      <c r="CI188" s="308"/>
      <c r="CJ188" s="1991"/>
      <c r="CK188" s="1991"/>
      <c r="CL188" s="1991"/>
      <c r="CM188" s="1991"/>
      <c r="CN188" s="1991"/>
      <c r="CO188" s="1991"/>
      <c r="CP188" s="1991"/>
      <c r="CQ188" s="1991"/>
      <c r="CR188" s="1991"/>
      <c r="CS188" s="1991"/>
      <c r="CT188" s="1991"/>
      <c r="CU188" s="1991"/>
      <c r="CV188" s="1991"/>
      <c r="CW188" s="1991"/>
      <c r="CX188" s="1991"/>
      <c r="CY188" s="1991"/>
      <c r="CZ188" s="1991"/>
    </row>
    <row r="189" s="413" customFormat="true" ht="15" customHeight="true" x14ac:dyDescent="0.2">
      <c r="A189" s="1563"/>
      <c r="B189" s="1760"/>
      <c r="C189" s="1677"/>
      <c r="D189" s="1678"/>
      <c r="E189" s="1678"/>
      <c r="F189" s="1678"/>
      <c r="G189" s="1679"/>
      <c r="H189" s="1680"/>
      <c r="I189" s="1678"/>
      <c r="J189" s="1678"/>
      <c r="K189" s="1678"/>
      <c r="L189" s="1681"/>
      <c r="M189" s="1682"/>
      <c r="N189" s="1678"/>
      <c r="O189" s="1678"/>
      <c r="P189" s="1678"/>
      <c r="Q189" s="1679"/>
      <c r="R189" s="1680"/>
      <c r="S189" s="1678"/>
      <c r="T189" s="1678"/>
      <c r="U189" s="1678"/>
      <c r="V189" s="1678"/>
      <c r="W189" s="1678"/>
      <c r="X189" s="1678"/>
      <c r="Y189" s="1678"/>
      <c r="Z189" s="1678"/>
      <c r="AA189" s="1678"/>
      <c r="AB189" s="1678"/>
      <c r="AC189" s="1678"/>
      <c r="AD189" s="1678"/>
      <c r="AE189" s="1678"/>
      <c r="AF189" s="1678"/>
      <c r="AG189" s="1678"/>
      <c r="AH189" s="1678"/>
      <c r="AI189" s="2114"/>
      <c r="AJ189" s="599"/>
      <c r="AK189" s="599"/>
      <c r="AL189" s="599"/>
      <c r="AM189" s="599"/>
      <c r="AN189" s="599"/>
      <c r="AO189" s="599"/>
      <c r="AP189" s="599"/>
      <c r="AQ189" s="599"/>
      <c r="AR189" s="599"/>
      <c r="AS189" s="599"/>
      <c r="AT189" s="599"/>
      <c r="AU189" s="599"/>
      <c r="AV189" s="599"/>
      <c r="AW189" s="599"/>
      <c r="AX189" s="599"/>
      <c r="AY189" s="599"/>
      <c r="AZ189" s="21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308"/>
      <c r="CF189" s="308"/>
      <c r="CG189" s="308"/>
      <c r="CH189" s="308"/>
      <c r="CI189" s="308"/>
      <c r="CJ189" s="1991"/>
      <c r="CK189" s="1991"/>
      <c r="CL189" s="1991"/>
      <c r="CM189" s="1991"/>
      <c r="CN189" s="1991"/>
      <c r="CO189" s="1991"/>
      <c r="CP189" s="1991"/>
      <c r="CQ189" s="1991"/>
      <c r="CR189" s="1991"/>
      <c r="CS189" s="1991"/>
      <c r="CT189" s="1991"/>
      <c r="CU189" s="1991"/>
      <c r="CV189" s="1991"/>
      <c r="CW189" s="1991"/>
      <c r="CX189" s="1991"/>
      <c r="CY189" s="1991"/>
      <c r="CZ189" s="1991"/>
    </row>
    <row r="190" s="413" customFormat="true" ht="15" customHeight="true" x14ac:dyDescent="0.2">
      <c r="A190" s="1563"/>
      <c r="B190" s="1760"/>
      <c r="C190" s="1677"/>
      <c r="D190" s="1678"/>
      <c r="E190" s="1678"/>
      <c r="F190" s="1678"/>
      <c r="G190" s="1679"/>
      <c r="H190" s="1680"/>
      <c r="I190" s="1678"/>
      <c r="J190" s="1678"/>
      <c r="K190" s="1678"/>
      <c r="L190" s="1681"/>
      <c r="M190" s="1682"/>
      <c r="N190" s="1678"/>
      <c r="O190" s="1678"/>
      <c r="P190" s="1678"/>
      <c r="Q190" s="1679"/>
      <c r="R190" s="1680"/>
      <c r="S190" s="1678"/>
      <c r="T190" s="1678"/>
      <c r="U190" s="1678"/>
      <c r="V190" s="1678"/>
      <c r="W190" s="1678"/>
      <c r="X190" s="1678"/>
      <c r="Y190" s="1678"/>
      <c r="Z190" s="1678"/>
      <c r="AA190" s="1678"/>
      <c r="AB190" s="1678"/>
      <c r="AC190" s="1678"/>
      <c r="AD190" s="1678"/>
      <c r="AE190" s="1678"/>
      <c r="AF190" s="1678"/>
      <c r="AG190" s="1678"/>
      <c r="AH190" s="1678"/>
      <c r="AI190" s="2114"/>
      <c r="AJ190" s="599"/>
      <c r="AK190" s="599"/>
      <c r="AL190" s="599"/>
      <c r="AM190" s="599"/>
      <c r="AN190" s="599"/>
      <c r="AO190" s="599"/>
      <c r="AP190" s="599"/>
      <c r="AQ190" s="599"/>
      <c r="AR190" s="599"/>
      <c r="AS190" s="599"/>
      <c r="AT190" s="599"/>
      <c r="AU190" s="599"/>
      <c r="AV190" s="599"/>
      <c r="AW190" s="599"/>
      <c r="AX190" s="599"/>
      <c r="AY190" s="599"/>
      <c r="AZ190" s="21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308"/>
      <c r="CF190" s="308"/>
      <c r="CG190" s="308"/>
      <c r="CH190" s="308"/>
      <c r="CI190" s="308"/>
      <c r="CJ190" s="1991"/>
      <c r="CK190" s="1991"/>
      <c r="CL190" s="1991"/>
      <c r="CM190" s="1991"/>
      <c r="CN190" s="1991"/>
      <c r="CO190" s="1991"/>
      <c r="CP190" s="1991"/>
      <c r="CQ190" s="1991"/>
      <c r="CR190" s="1991"/>
      <c r="CS190" s="1991"/>
      <c r="CT190" s="1991"/>
      <c r="CU190" s="1991"/>
      <c r="CV190" s="1991"/>
      <c r="CW190" s="1991"/>
      <c r="CX190" s="1991"/>
      <c r="CY190" s="1991"/>
      <c r="CZ190" s="1991"/>
    </row>
    <row r="191" s="413" customFormat="true" ht="15" customHeight="true" x14ac:dyDescent="0.2">
      <c r="A191" s="1563"/>
      <c r="B191" s="1760"/>
      <c r="C191" s="1677"/>
      <c r="D191" s="1678"/>
      <c r="E191" s="1678"/>
      <c r="F191" s="1678"/>
      <c r="G191" s="1679"/>
      <c r="H191" s="1680"/>
      <c r="I191" s="1678"/>
      <c r="J191" s="1678"/>
      <c r="K191" s="1678"/>
      <c r="L191" s="1681"/>
      <c r="M191" s="1682"/>
      <c r="N191" s="1678"/>
      <c r="O191" s="1678"/>
      <c r="P191" s="1678"/>
      <c r="Q191" s="1679"/>
      <c r="R191" s="1680"/>
      <c r="S191" s="1678"/>
      <c r="T191" s="1678"/>
      <c r="U191" s="1678"/>
      <c r="V191" s="1678"/>
      <c r="W191" s="1678"/>
      <c r="X191" s="1678"/>
      <c r="Y191" s="1678"/>
      <c r="Z191" s="1678"/>
      <c r="AA191" s="1678"/>
      <c r="AB191" s="1678"/>
      <c r="AC191" s="1678"/>
      <c r="AD191" s="1678"/>
      <c r="AE191" s="1678"/>
      <c r="AF191" s="1678"/>
      <c r="AG191" s="1678"/>
      <c r="AH191" s="1678"/>
      <c r="AI191" s="2114"/>
      <c r="AJ191" s="599"/>
      <c r="AK191" s="599"/>
      <c r="AL191" s="599"/>
      <c r="AM191" s="599"/>
      <c r="AN191" s="599"/>
      <c r="AO191" s="599"/>
      <c r="AP191" s="599"/>
      <c r="AQ191" s="599"/>
      <c r="AR191" s="599"/>
      <c r="AS191" s="599"/>
      <c r="AT191" s="599"/>
      <c r="AU191" s="599"/>
      <c r="AV191" s="599"/>
      <c r="AW191" s="599"/>
      <c r="AX191" s="599"/>
      <c r="AY191" s="599"/>
      <c r="AZ191" s="21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308"/>
      <c r="CF191" s="308"/>
      <c r="CG191" s="308"/>
      <c r="CH191" s="308"/>
      <c r="CI191" s="308"/>
      <c r="CJ191" s="1991"/>
      <c r="CK191" s="1991"/>
      <c r="CL191" s="1991"/>
      <c r="CM191" s="1991"/>
      <c r="CN191" s="1991"/>
      <c r="CO191" s="1991"/>
      <c r="CP191" s="1991"/>
      <c r="CQ191" s="1991"/>
      <c r="CR191" s="1991"/>
      <c r="CS191" s="1991"/>
      <c r="CT191" s="1991"/>
      <c r="CU191" s="1991"/>
      <c r="CV191" s="1991"/>
      <c r="CW191" s="1991"/>
      <c r="CX191" s="1991"/>
      <c r="CY191" s="1991"/>
      <c r="CZ191" s="1991"/>
    </row>
    <row r="192" s="413" customFormat="true" ht="15" customHeight="true" x14ac:dyDescent="0.2">
      <c r="A192" s="1563"/>
      <c r="B192" s="1760"/>
      <c r="C192" s="1677"/>
      <c r="D192" s="1678"/>
      <c r="E192" s="1678"/>
      <c r="F192" s="1678"/>
      <c r="G192" s="1679"/>
      <c r="H192" s="1680"/>
      <c r="I192" s="1678"/>
      <c r="J192" s="1678"/>
      <c r="K192" s="1678"/>
      <c r="L192" s="1681"/>
      <c r="M192" s="1682"/>
      <c r="N192" s="1678"/>
      <c r="O192" s="1678"/>
      <c r="P192" s="1678"/>
      <c r="Q192" s="1679"/>
      <c r="R192" s="1680"/>
      <c r="S192" s="1678"/>
      <c r="T192" s="1678"/>
      <c r="U192" s="1678"/>
      <c r="V192" s="1678"/>
      <c r="W192" s="1678"/>
      <c r="X192" s="1678"/>
      <c r="Y192" s="1678"/>
      <c r="Z192" s="1678"/>
      <c r="AA192" s="1678"/>
      <c r="AB192" s="1678"/>
      <c r="AC192" s="1678"/>
      <c r="AD192" s="1678"/>
      <c r="AE192" s="1678"/>
      <c r="AF192" s="1678"/>
      <c r="AG192" s="1678"/>
      <c r="AH192" s="1678"/>
      <c r="AI192" s="2114"/>
      <c r="AJ192" s="599"/>
      <c r="AK192" s="599"/>
      <c r="AL192" s="599"/>
      <c r="AM192" s="599"/>
      <c r="AN192" s="599"/>
      <c r="AO192" s="599"/>
      <c r="AP192" s="599"/>
      <c r="AQ192" s="599"/>
      <c r="AR192" s="599"/>
      <c r="AS192" s="599"/>
      <c r="AT192" s="599"/>
      <c r="AU192" s="599"/>
      <c r="AV192" s="599"/>
      <c r="AW192" s="599"/>
      <c r="AX192" s="599"/>
      <c r="AY192" s="599"/>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308"/>
      <c r="CF192" s="308"/>
      <c r="CG192" s="308"/>
      <c r="CH192" s="308"/>
      <c r="CI192" s="308"/>
      <c r="CJ192" s="1991"/>
      <c r="CK192" s="1991"/>
      <c r="CL192" s="1991"/>
      <c r="CM192" s="1991"/>
      <c r="CN192" s="1991"/>
      <c r="CO192" s="1991"/>
      <c r="CP192" s="1991"/>
      <c r="CQ192" s="1991"/>
      <c r="CR192" s="1991"/>
      <c r="CS192" s="1991"/>
      <c r="CT192" s="1991"/>
      <c r="CU192" s="1991"/>
      <c r="CV192" s="1991"/>
      <c r="CW192" s="1991"/>
      <c r="CX192" s="1991"/>
      <c r="CY192" s="1991"/>
      <c r="CZ192" s="1991"/>
    </row>
    <row r="193" s="413" customFormat="true" ht="15" customHeight="true" x14ac:dyDescent="0.2">
      <c r="A193" s="1564"/>
      <c r="B193" s="1761"/>
      <c r="C193" s="1683"/>
      <c r="D193" s="1684"/>
      <c r="E193" s="1684"/>
      <c r="F193" s="1684"/>
      <c r="G193" s="1685"/>
      <c r="H193" s="1686"/>
      <c r="I193" s="1684"/>
      <c r="J193" s="1684"/>
      <c r="K193" s="1684"/>
      <c r="L193" s="1687"/>
      <c r="M193" s="1688"/>
      <c r="N193" s="1684"/>
      <c r="O193" s="1684"/>
      <c r="P193" s="1684"/>
      <c r="Q193" s="1685"/>
      <c r="R193" s="1686"/>
      <c r="S193" s="1684"/>
      <c r="T193" s="1684"/>
      <c r="U193" s="1684"/>
      <c r="V193" s="1684"/>
      <c r="W193" s="1684"/>
      <c r="X193" s="1684"/>
      <c r="Y193" s="1684"/>
      <c r="Z193" s="1684"/>
      <c r="AA193" s="1684"/>
      <c r="AB193" s="1684"/>
      <c r="AC193" s="1684"/>
      <c r="AD193" s="1684"/>
      <c r="AE193" s="1684"/>
      <c r="AF193" s="1684"/>
      <c r="AG193" s="1684"/>
      <c r="AH193" s="1684"/>
      <c r="AI193" s="2115"/>
      <c r="AJ193" s="599"/>
      <c r="AK193" s="599"/>
      <c r="AL193" s="599"/>
      <c r="AM193" s="599"/>
      <c r="AN193" s="599"/>
      <c r="AO193" s="599"/>
      <c r="AP193" s="599"/>
      <c r="AQ193" s="599"/>
      <c r="AR193" s="599"/>
      <c r="AS193" s="599"/>
      <c r="AT193" s="599"/>
      <c r="AU193" s="599"/>
      <c r="AV193" s="599"/>
      <c r="AW193" s="599"/>
      <c r="AX193" s="599"/>
      <c r="AY193" s="599"/>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308"/>
      <c r="CF193" s="308"/>
      <c r="CG193" s="308"/>
      <c r="CH193" s="308"/>
      <c r="CI193" s="308"/>
      <c r="CJ193" s="1991"/>
      <c r="CK193" s="1991"/>
      <c r="CL193" s="1991"/>
      <c r="CM193" s="1991"/>
      <c r="CN193" s="1991"/>
      <c r="CO193" s="1991"/>
      <c r="CP193" s="1991"/>
      <c r="CQ193" s="1991"/>
      <c r="CR193" s="1991"/>
      <c r="CS193" s="1991"/>
      <c r="CT193" s="1991"/>
      <c r="CU193" s="1991"/>
      <c r="CV193" s="1991"/>
      <c r="CW193" s="1991"/>
      <c r="CX193" s="1991"/>
      <c r="CY193" s="1991"/>
      <c r="CZ193" s="1991"/>
    </row>
    <row r="194" s="413" customFormat="true" ht="15" customHeight="true" x14ac:dyDescent="0.2">
      <c r="A194" s="710"/>
      <c r="B194" s="795"/>
      <c r="C194" s="902"/>
      <c r="D194" s="858"/>
      <c r="E194" s="858"/>
      <c r="F194" s="858"/>
      <c r="G194" s="859"/>
      <c r="H194" s="903"/>
      <c r="I194" s="858"/>
      <c r="J194" s="858"/>
      <c r="K194" s="858"/>
      <c r="L194" s="904"/>
      <c r="M194" s="902"/>
      <c r="N194" s="858"/>
      <c r="O194" s="858"/>
      <c r="P194" s="858"/>
      <c r="Q194" s="859"/>
      <c r="R194" s="903"/>
      <c r="S194" s="858"/>
      <c r="T194" s="858"/>
      <c r="U194" s="858"/>
      <c r="V194" s="858"/>
      <c r="W194" s="858"/>
      <c r="X194" s="858"/>
      <c r="Y194" s="858"/>
      <c r="Z194" s="858"/>
      <c r="AA194" s="858"/>
      <c r="AB194" s="858"/>
      <c r="AC194" s="858"/>
      <c r="AD194" s="858"/>
      <c r="AE194" s="858"/>
      <c r="AF194" s="858"/>
      <c r="AG194" s="858"/>
      <c r="AH194" s="858"/>
      <c r="AI194" s="904"/>
      <c r="AJ194" s="599"/>
      <c r="AK194" s="599"/>
      <c r="AL194" s="599"/>
      <c r="AM194" s="599"/>
      <c r="AN194" s="599"/>
      <c r="AO194" s="599"/>
      <c r="AP194" s="599"/>
      <c r="AQ194" s="599"/>
      <c r="AR194" s="599"/>
      <c r="AS194" s="599"/>
      <c r="AT194" s="599"/>
      <c r="AU194" s="599"/>
      <c r="AV194" s="599"/>
      <c r="AW194" s="599"/>
      <c r="AX194" s="599"/>
      <c r="AY194" s="599"/>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308"/>
      <c r="CF194" s="308"/>
      <c r="CG194" s="308"/>
      <c r="CH194" s="308"/>
      <c r="CI194" s="308"/>
      <c r="CJ194" s="1991"/>
      <c r="CK194" s="1991"/>
      <c r="CL194" s="1991"/>
      <c r="CM194" s="1991"/>
      <c r="CN194" s="1991"/>
      <c r="CO194" s="1991"/>
      <c r="CP194" s="1991"/>
      <c r="CQ194" s="1991"/>
      <c r="CR194" s="1991"/>
      <c r="CS194" s="1991"/>
      <c r="CT194" s="1991"/>
      <c r="CU194" s="1991"/>
      <c r="CV194" s="1991"/>
      <c r="CW194" s="1991"/>
      <c r="CX194" s="1991"/>
      <c r="CY194" s="1991"/>
      <c r="CZ194" s="1991"/>
    </row>
    <row r="195" s="131" customFormat="true" ht="15" customHeight="true" x14ac:dyDescent="0.2">
      <c r="A195" s="710"/>
      <c r="B195" s="795"/>
      <c r="C195" s="902"/>
      <c r="D195" s="858"/>
      <c r="E195" s="858"/>
      <c r="F195" s="858"/>
      <c r="G195" s="859"/>
      <c r="H195" s="903"/>
      <c r="I195" s="858"/>
      <c r="J195" s="858"/>
      <c r="K195" s="858"/>
      <c r="L195" s="904"/>
      <c r="M195" s="902"/>
      <c r="N195" s="858"/>
      <c r="O195" s="858"/>
      <c r="P195" s="858"/>
      <c r="Q195" s="859"/>
      <c r="R195" s="903"/>
      <c r="S195" s="858"/>
      <c r="T195" s="858"/>
      <c r="U195" s="858"/>
      <c r="V195" s="858"/>
      <c r="W195" s="858"/>
      <c r="X195" s="858"/>
      <c r="Y195" s="858"/>
      <c r="Z195" s="858"/>
      <c r="AA195" s="858"/>
      <c r="AB195" s="858"/>
      <c r="AC195" s="858"/>
      <c r="AD195" s="858"/>
      <c r="AE195" s="858"/>
      <c r="AF195" s="858"/>
      <c r="AG195" s="858"/>
      <c r="AH195" s="858"/>
      <c r="AI195" s="904"/>
      <c r="AJ195" s="599"/>
      <c r="AK195" s="599"/>
      <c r="AL195" s="599"/>
      <c r="AM195" s="599"/>
      <c r="AN195" s="599"/>
      <c r="AO195" s="599"/>
      <c r="AP195" s="599"/>
      <c r="AQ195" s="599"/>
      <c r="AR195" s="599"/>
      <c r="AS195" s="599"/>
      <c r="AT195" s="599"/>
      <c r="AU195" s="599"/>
      <c r="AV195" s="599"/>
      <c r="AW195" s="599"/>
      <c r="AX195" s="599"/>
      <c r="AY195" s="599"/>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308"/>
      <c r="CF195" s="308"/>
      <c r="CG195" s="308"/>
      <c r="CH195" s="308"/>
      <c r="CI195" s="308"/>
      <c r="CJ195" s="1991"/>
      <c r="CK195" s="1991"/>
      <c r="CL195" s="1991"/>
      <c r="CM195" s="1991"/>
      <c r="CN195" s="1991"/>
      <c r="CO195" s="1991"/>
      <c r="CP195" s="1991"/>
      <c r="CQ195" s="1991"/>
      <c r="CR195" s="1991"/>
      <c r="CS195" s="1991"/>
      <c r="CT195" s="1991"/>
      <c r="CU195" s="1991"/>
      <c r="CV195" s="1991"/>
      <c r="CW195" s="1991"/>
      <c r="CX195" s="1991"/>
      <c r="CY195" s="1991"/>
      <c r="CZ195" s="1991"/>
    </row>
    <row r="196" s="131" customFormat="true" ht="15" customHeight="true" x14ac:dyDescent="0.2">
      <c r="A196" s="710"/>
      <c r="B196" s="795"/>
      <c r="C196" s="902"/>
      <c r="D196" s="858"/>
      <c r="E196" s="858"/>
      <c r="F196" s="858"/>
      <c r="G196" s="859"/>
      <c r="H196" s="903"/>
      <c r="I196" s="858"/>
      <c r="J196" s="858"/>
      <c r="K196" s="858"/>
      <c r="L196" s="904"/>
      <c r="M196" s="902"/>
      <c r="N196" s="858"/>
      <c r="O196" s="858"/>
      <c r="P196" s="858"/>
      <c r="Q196" s="859"/>
      <c r="R196" s="903"/>
      <c r="S196" s="858"/>
      <c r="T196" s="858"/>
      <c r="U196" s="858"/>
      <c r="V196" s="858"/>
      <c r="W196" s="858"/>
      <c r="X196" s="858"/>
      <c r="Y196" s="858"/>
      <c r="Z196" s="858"/>
      <c r="AA196" s="858"/>
      <c r="AB196" s="858"/>
      <c r="AC196" s="858"/>
      <c r="AD196" s="858"/>
      <c r="AE196" s="858"/>
      <c r="AF196" s="858"/>
      <c r="AG196" s="858"/>
      <c r="AH196" s="858"/>
      <c r="AI196" s="904"/>
      <c r="AJ196" s="599"/>
      <c r="AK196" s="599"/>
      <c r="AL196" s="599"/>
      <c r="AM196" s="599"/>
      <c r="AN196" s="599"/>
      <c r="AO196" s="599"/>
      <c r="AP196" s="599"/>
      <c r="AQ196" s="599"/>
      <c r="AR196" s="599"/>
      <c r="AS196" s="599"/>
      <c r="AT196" s="599"/>
      <c r="AU196" s="599"/>
      <c r="AV196" s="599"/>
      <c r="AW196" s="599"/>
      <c r="AX196" s="599"/>
      <c r="AY196" s="599"/>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308"/>
      <c r="CF196" s="308"/>
      <c r="CG196" s="308"/>
      <c r="CH196" s="308"/>
      <c r="CI196" s="308"/>
      <c r="CJ196" s="1991"/>
      <c r="CK196" s="1991"/>
      <c r="CL196" s="1991"/>
      <c r="CM196" s="1991"/>
      <c r="CN196" s="1991"/>
      <c r="CO196" s="1991"/>
      <c r="CP196" s="1991"/>
      <c r="CQ196" s="1991"/>
      <c r="CR196" s="1991"/>
      <c r="CS196" s="1991"/>
      <c r="CT196" s="1991"/>
      <c r="CU196" s="1991"/>
      <c r="CV196" s="1991"/>
      <c r="CW196" s="1991"/>
      <c r="CX196" s="1991"/>
      <c r="CY196" s="1991"/>
      <c r="CZ196" s="1991"/>
    </row>
    <row r="197" s="131" customFormat="true" ht="15" customHeight="true" x14ac:dyDescent="0.2">
      <c r="A197" s="710"/>
      <c r="B197" s="795"/>
      <c r="C197" s="902"/>
      <c r="D197" s="858"/>
      <c r="E197" s="858"/>
      <c r="F197" s="858"/>
      <c r="G197" s="859"/>
      <c r="H197" s="903"/>
      <c r="I197" s="858"/>
      <c r="J197" s="858"/>
      <c r="K197" s="858"/>
      <c r="L197" s="904"/>
      <c r="M197" s="902"/>
      <c r="N197" s="858"/>
      <c r="O197" s="858"/>
      <c r="P197" s="858"/>
      <c r="Q197" s="859"/>
      <c r="R197" s="903"/>
      <c r="S197" s="858"/>
      <c r="T197" s="858"/>
      <c r="U197" s="858"/>
      <c r="V197" s="858"/>
      <c r="W197" s="858"/>
      <c r="X197" s="858"/>
      <c r="Y197" s="858"/>
      <c r="Z197" s="858"/>
      <c r="AA197" s="858"/>
      <c r="AB197" s="858"/>
      <c r="AC197" s="858"/>
      <c r="AD197" s="858"/>
      <c r="AE197" s="858"/>
      <c r="AF197" s="858"/>
      <c r="AG197" s="858"/>
      <c r="AH197" s="858"/>
      <c r="AI197" s="904"/>
      <c r="AJ197" s="599"/>
      <c r="AK197" s="599"/>
      <c r="AL197" s="599"/>
      <c r="AM197" s="599"/>
      <c r="AN197" s="599"/>
      <c r="AO197" s="599"/>
      <c r="AP197" s="599"/>
      <c r="AQ197" s="599"/>
      <c r="AR197" s="599"/>
      <c r="AS197" s="599"/>
      <c r="AT197" s="599"/>
      <c r="AU197" s="599"/>
      <c r="AV197" s="599"/>
      <c r="AW197" s="599"/>
      <c r="AX197" s="599"/>
      <c r="AY197" s="599"/>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308"/>
      <c r="CF197" s="308"/>
      <c r="CG197" s="308"/>
      <c r="CH197" s="308"/>
      <c r="CI197" s="308"/>
      <c r="CJ197" s="1991"/>
      <c r="CK197" s="1991"/>
      <c r="CL197" s="1991"/>
      <c r="CM197" s="1991"/>
      <c r="CN197" s="1991"/>
      <c r="CO197" s="1991"/>
      <c r="CP197" s="1991"/>
      <c r="CQ197" s="1991"/>
      <c r="CR197" s="1991"/>
      <c r="CS197" s="1991"/>
      <c r="CT197" s="1991"/>
      <c r="CU197" s="1991"/>
      <c r="CV197" s="1991"/>
      <c r="CW197" s="1991"/>
      <c r="CX197" s="1991"/>
      <c r="CY197" s="1991"/>
      <c r="CZ197" s="1991"/>
    </row>
    <row r="198" s="131" customFormat="true" ht="15" customHeight="true" x14ac:dyDescent="0.2">
      <c r="A198" s="710"/>
      <c r="B198" s="795"/>
      <c r="C198" s="902"/>
      <c r="D198" s="858"/>
      <c r="E198" s="858"/>
      <c r="F198" s="858"/>
      <c r="G198" s="859"/>
      <c r="H198" s="903"/>
      <c r="I198" s="858"/>
      <c r="J198" s="858"/>
      <c r="K198" s="858"/>
      <c r="L198" s="904"/>
      <c r="M198" s="902"/>
      <c r="N198" s="858"/>
      <c r="O198" s="858"/>
      <c r="P198" s="858"/>
      <c r="Q198" s="859"/>
      <c r="R198" s="903"/>
      <c r="S198" s="858"/>
      <c r="T198" s="858"/>
      <c r="U198" s="858"/>
      <c r="V198" s="858"/>
      <c r="W198" s="858"/>
      <c r="X198" s="858"/>
      <c r="Y198" s="858"/>
      <c r="Z198" s="858"/>
      <c r="AA198" s="858"/>
      <c r="AB198" s="858"/>
      <c r="AC198" s="858"/>
      <c r="AD198" s="858"/>
      <c r="AE198" s="858"/>
      <c r="AF198" s="858"/>
      <c r="AG198" s="858"/>
      <c r="AH198" s="858"/>
      <c r="AI198" s="904"/>
      <c r="AJ198" s="599"/>
      <c r="AK198" s="599"/>
      <c r="AL198" s="599"/>
      <c r="AM198" s="599"/>
      <c r="AN198" s="599"/>
      <c r="AO198" s="599"/>
      <c r="AP198" s="599"/>
      <c r="AQ198" s="599"/>
      <c r="AR198" s="599"/>
      <c r="AS198" s="599"/>
      <c r="AT198" s="599"/>
      <c r="AU198" s="599"/>
      <c r="AV198" s="599"/>
      <c r="AW198" s="599"/>
      <c r="AX198" s="599"/>
      <c r="AY198" s="599"/>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308"/>
      <c r="CF198" s="308"/>
      <c r="CG198" s="308"/>
      <c r="CH198" s="308"/>
      <c r="CI198" s="308"/>
      <c r="CJ198" s="1991"/>
      <c r="CK198" s="1991"/>
      <c r="CL198" s="1991"/>
      <c r="CM198" s="1991"/>
      <c r="CN198" s="1991"/>
      <c r="CO198" s="1991"/>
      <c r="CP198" s="1991"/>
      <c r="CQ198" s="1991"/>
      <c r="CR198" s="1991"/>
      <c r="CS198" s="1991"/>
      <c r="CT198" s="1991"/>
      <c r="CU198" s="1991"/>
      <c r="CV198" s="1991"/>
      <c r="CW198" s="1991"/>
      <c r="CX198" s="1991"/>
      <c r="CY198" s="1991"/>
      <c r="CZ198" s="1991"/>
    </row>
    <row r="199" s="131" customFormat="true" ht="15" customHeight="true" x14ac:dyDescent="0.2">
      <c r="A199" s="710"/>
      <c r="B199" s="795"/>
      <c r="C199" s="902"/>
      <c r="D199" s="858"/>
      <c r="E199" s="858"/>
      <c r="F199" s="858"/>
      <c r="G199" s="859"/>
      <c r="H199" s="903"/>
      <c r="I199" s="858"/>
      <c r="J199" s="858"/>
      <c r="K199" s="858"/>
      <c r="L199" s="904"/>
      <c r="M199" s="902"/>
      <c r="N199" s="858"/>
      <c r="O199" s="858"/>
      <c r="P199" s="858"/>
      <c r="Q199" s="859"/>
      <c r="R199" s="903"/>
      <c r="S199" s="858"/>
      <c r="T199" s="858"/>
      <c r="U199" s="858"/>
      <c r="V199" s="858"/>
      <c r="W199" s="858"/>
      <c r="X199" s="858"/>
      <c r="Y199" s="858"/>
      <c r="Z199" s="858"/>
      <c r="AA199" s="858"/>
      <c r="AB199" s="858"/>
      <c r="AC199" s="858"/>
      <c r="AD199" s="858"/>
      <c r="AE199" s="858"/>
      <c r="AF199" s="858"/>
      <c r="AG199" s="858"/>
      <c r="AH199" s="858"/>
      <c r="AI199" s="904"/>
      <c r="AJ199" s="599"/>
      <c r="AK199" s="599"/>
      <c r="AL199" s="599"/>
      <c r="AM199" s="599"/>
      <c r="AN199" s="599"/>
      <c r="AO199" s="599"/>
      <c r="AP199" s="599"/>
      <c r="AQ199" s="599"/>
      <c r="AR199" s="599"/>
      <c r="AS199" s="599"/>
      <c r="AT199" s="599"/>
      <c r="AU199" s="599"/>
      <c r="AV199" s="599"/>
      <c r="AW199" s="599"/>
      <c r="AX199" s="599"/>
      <c r="AY199" s="599"/>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308"/>
      <c r="CF199" s="308"/>
      <c r="CG199" s="308"/>
      <c r="CH199" s="308"/>
      <c r="CI199" s="308"/>
      <c r="CJ199" s="1991"/>
      <c r="CK199" s="1991"/>
      <c r="CL199" s="1991"/>
      <c r="CM199" s="1991"/>
      <c r="CN199" s="1991"/>
      <c r="CO199" s="1991"/>
      <c r="CP199" s="1991"/>
      <c r="CQ199" s="1991"/>
      <c r="CR199" s="1991"/>
      <c r="CS199" s="1991"/>
      <c r="CT199" s="1991"/>
      <c r="CU199" s="1991"/>
      <c r="CV199" s="1991"/>
      <c r="CW199" s="1991"/>
      <c r="CX199" s="1991"/>
      <c r="CY199" s="1991"/>
      <c r="CZ199" s="1991"/>
    </row>
    <row r="200" s="131" customFormat="true" ht="15" customHeight="true" x14ac:dyDescent="0.2">
      <c r="A200" s="710"/>
      <c r="B200" s="795"/>
      <c r="C200" s="902"/>
      <c r="D200" s="858"/>
      <c r="E200" s="858"/>
      <c r="F200" s="858"/>
      <c r="G200" s="859"/>
      <c r="H200" s="903"/>
      <c r="I200" s="858"/>
      <c r="J200" s="858"/>
      <c r="K200" s="858"/>
      <c r="L200" s="904"/>
      <c r="M200" s="902"/>
      <c r="N200" s="858"/>
      <c r="O200" s="858"/>
      <c r="P200" s="858"/>
      <c r="Q200" s="859"/>
      <c r="R200" s="903"/>
      <c r="S200" s="858"/>
      <c r="T200" s="858"/>
      <c r="U200" s="858"/>
      <c r="V200" s="858"/>
      <c r="W200" s="858"/>
      <c r="X200" s="858"/>
      <c r="Y200" s="858"/>
      <c r="Z200" s="858"/>
      <c r="AA200" s="858"/>
      <c r="AB200" s="858"/>
      <c r="AC200" s="858"/>
      <c r="AD200" s="858"/>
      <c r="AE200" s="858"/>
      <c r="AF200" s="858"/>
      <c r="AG200" s="858"/>
      <c r="AH200" s="858"/>
      <c r="AI200" s="904"/>
      <c r="AJ200" s="599"/>
      <c r="AK200" s="599"/>
      <c r="AL200" s="599"/>
      <c r="AM200" s="599"/>
      <c r="AN200" s="599"/>
      <c r="AO200" s="599"/>
      <c r="AP200" s="599"/>
      <c r="AQ200" s="599"/>
      <c r="AR200" s="599"/>
      <c r="AS200" s="599"/>
      <c r="AT200" s="599"/>
      <c r="AU200" s="599"/>
      <c r="AV200" s="599"/>
      <c r="AW200" s="599"/>
      <c r="AX200" s="599"/>
      <c r="AY200" s="599"/>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308"/>
      <c r="CF200" s="308"/>
      <c r="CG200" s="308"/>
      <c r="CH200" s="308"/>
      <c r="CI200" s="308"/>
      <c r="CJ200" s="1991"/>
      <c r="CK200" s="1991"/>
      <c r="CL200" s="1991"/>
      <c r="CM200" s="1991"/>
      <c r="CN200" s="1991"/>
      <c r="CO200" s="1991"/>
      <c r="CP200" s="1991"/>
      <c r="CQ200" s="1991"/>
      <c r="CR200" s="1991"/>
      <c r="CS200" s="1991"/>
      <c r="CT200" s="1991"/>
      <c r="CU200" s="1991"/>
      <c r="CV200" s="1991"/>
      <c r="CW200" s="1991"/>
      <c r="CX200" s="1991"/>
      <c r="CY200" s="1991"/>
      <c r="CZ200" s="1991"/>
    </row>
    <row r="201" s="131" customFormat="true" ht="15" customHeight="true" x14ac:dyDescent="0.2">
      <c r="A201" s="710"/>
      <c r="B201" s="795"/>
      <c r="C201" s="902"/>
      <c r="D201" s="858"/>
      <c r="E201" s="858"/>
      <c r="F201" s="858"/>
      <c r="G201" s="859"/>
      <c r="H201" s="903"/>
      <c r="I201" s="858"/>
      <c r="J201" s="858"/>
      <c r="K201" s="858"/>
      <c r="L201" s="904"/>
      <c r="M201" s="902"/>
      <c r="N201" s="858"/>
      <c r="O201" s="858"/>
      <c r="P201" s="858"/>
      <c r="Q201" s="859"/>
      <c r="R201" s="903"/>
      <c r="S201" s="858"/>
      <c r="T201" s="858"/>
      <c r="U201" s="858"/>
      <c r="V201" s="858"/>
      <c r="W201" s="858"/>
      <c r="X201" s="858"/>
      <c r="Y201" s="858"/>
      <c r="Z201" s="858"/>
      <c r="AA201" s="858"/>
      <c r="AB201" s="858"/>
      <c r="AC201" s="858"/>
      <c r="AD201" s="858"/>
      <c r="AE201" s="858"/>
      <c r="AF201" s="858"/>
      <c r="AG201" s="858"/>
      <c r="AH201" s="858"/>
      <c r="AI201" s="904"/>
      <c r="AJ201" s="599"/>
      <c r="AK201" s="599"/>
      <c r="AL201" s="599"/>
      <c r="AM201" s="599"/>
      <c r="AN201" s="599"/>
      <c r="AO201" s="599"/>
      <c r="AP201" s="599"/>
      <c r="AQ201" s="599"/>
      <c r="AR201" s="599"/>
      <c r="AS201" s="599"/>
      <c r="AT201" s="599"/>
      <c r="AU201" s="599"/>
      <c r="AV201" s="599"/>
      <c r="AW201" s="599"/>
      <c r="AX201" s="599"/>
      <c r="AY201" s="599"/>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308"/>
      <c r="CF201" s="308"/>
      <c r="CG201" s="308"/>
      <c r="CH201" s="308"/>
      <c r="CI201" s="308"/>
      <c r="CJ201" s="1991"/>
      <c r="CK201" s="1991"/>
      <c r="CL201" s="1991"/>
      <c r="CM201" s="1991"/>
      <c r="CN201" s="1991"/>
      <c r="CO201" s="1991"/>
      <c r="CP201" s="1991"/>
      <c r="CQ201" s="1991"/>
      <c r="CR201" s="1991"/>
      <c r="CS201" s="1991"/>
      <c r="CT201" s="1991"/>
      <c r="CU201" s="1991"/>
      <c r="CV201" s="1991"/>
      <c r="CW201" s="1991"/>
      <c r="CX201" s="1991"/>
      <c r="CY201" s="1991"/>
      <c r="CZ201" s="1991"/>
    </row>
    <row r="202" s="131" customFormat="true" ht="15" customHeight="true" x14ac:dyDescent="0.2">
      <c r="A202" s="710"/>
      <c r="B202" s="795"/>
      <c r="C202" s="902"/>
      <c r="D202" s="858"/>
      <c r="E202" s="858"/>
      <c r="F202" s="858"/>
      <c r="G202" s="859"/>
      <c r="H202" s="903"/>
      <c r="I202" s="858"/>
      <c r="J202" s="858"/>
      <c r="K202" s="858"/>
      <c r="L202" s="904"/>
      <c r="M202" s="902"/>
      <c r="N202" s="858"/>
      <c r="O202" s="858"/>
      <c r="P202" s="858"/>
      <c r="Q202" s="859"/>
      <c r="R202" s="903"/>
      <c r="S202" s="858"/>
      <c r="T202" s="858"/>
      <c r="U202" s="858"/>
      <c r="V202" s="858"/>
      <c r="W202" s="858"/>
      <c r="X202" s="858"/>
      <c r="Y202" s="858"/>
      <c r="Z202" s="858"/>
      <c r="AA202" s="858"/>
      <c r="AB202" s="858"/>
      <c r="AC202" s="858"/>
      <c r="AD202" s="858"/>
      <c r="AE202" s="858"/>
      <c r="AF202" s="858"/>
      <c r="AG202" s="858"/>
      <c r="AH202" s="858"/>
      <c r="AI202" s="904"/>
      <c r="AJ202" s="599"/>
      <c r="AK202" s="599"/>
      <c r="AL202" s="599"/>
      <c r="AM202" s="599"/>
      <c r="AN202" s="599"/>
      <c r="AO202" s="599"/>
      <c r="AP202" s="599"/>
      <c r="AQ202" s="599"/>
      <c r="AR202" s="599"/>
      <c r="AS202" s="599"/>
      <c r="AT202" s="599"/>
      <c r="AU202" s="599"/>
      <c r="AV202" s="599"/>
      <c r="AW202" s="599"/>
      <c r="AX202" s="599"/>
      <c r="AY202" s="599"/>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308"/>
      <c r="CF202" s="308"/>
      <c r="CG202" s="308"/>
      <c r="CH202" s="308"/>
      <c r="CI202" s="308"/>
      <c r="CJ202" s="1991"/>
      <c r="CK202" s="1991"/>
      <c r="CL202" s="1991"/>
      <c r="CM202" s="1991"/>
      <c r="CN202" s="1991"/>
      <c r="CO202" s="1991"/>
      <c r="CP202" s="1991"/>
      <c r="CQ202" s="1991"/>
      <c r="CR202" s="1991"/>
      <c r="CS202" s="1991"/>
      <c r="CT202" s="1991"/>
      <c r="CU202" s="1991"/>
      <c r="CV202" s="1991"/>
      <c r="CW202" s="1991"/>
      <c r="CX202" s="1991"/>
      <c r="CY202" s="1991"/>
      <c r="CZ202" s="1991"/>
    </row>
    <row r="203" s="636" customFormat="true" ht="15" customHeight="true" x14ac:dyDescent="0.2">
      <c r="A203" s="1563"/>
      <c r="B203" s="1760"/>
      <c r="C203" s="1665"/>
      <c r="D203" s="1666"/>
      <c r="E203" s="1666"/>
      <c r="F203" s="1666"/>
      <c r="G203" s="1667"/>
      <c r="H203" s="1668"/>
      <c r="I203" s="1666"/>
      <c r="J203" s="1666"/>
      <c r="K203" s="1666"/>
      <c r="L203" s="1669"/>
      <c r="M203" s="1670"/>
      <c r="N203" s="1666"/>
      <c r="O203" s="1666"/>
      <c r="P203" s="1666"/>
      <c r="Q203" s="1667"/>
      <c r="R203" s="1668"/>
      <c r="S203" s="1666"/>
      <c r="T203" s="1666"/>
      <c r="U203" s="1666"/>
      <c r="V203" s="1666"/>
      <c r="W203" s="1666"/>
      <c r="X203" s="1666"/>
      <c r="Y203" s="1666"/>
      <c r="Z203" s="1666"/>
      <c r="AA203" s="1666"/>
      <c r="AB203" s="1666"/>
      <c r="AC203" s="1666"/>
      <c r="AD203" s="1666"/>
      <c r="AE203" s="1666"/>
      <c r="AF203" s="1666"/>
      <c r="AG203" s="1666"/>
      <c r="AH203" s="1666"/>
      <c r="AI203" s="2108"/>
      <c r="AJ203" s="599"/>
      <c r="AK203" s="599"/>
      <c r="AL203" s="599"/>
      <c r="AM203" s="599"/>
      <c r="AN203" s="599"/>
      <c r="AO203" s="599"/>
      <c r="AP203" s="599"/>
      <c r="AQ203" s="599"/>
      <c r="AR203" s="599"/>
      <c r="AS203" s="599"/>
      <c r="AT203" s="599"/>
      <c r="AU203" s="599"/>
      <c r="AV203" s="599"/>
      <c r="AW203" s="599"/>
      <c r="AX203" s="599"/>
      <c r="AY203" s="599"/>
      <c r="AZ203" s="21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308"/>
      <c r="CF203" s="308"/>
      <c r="CG203" s="308"/>
      <c r="CH203" s="308"/>
      <c r="CI203" s="308"/>
      <c r="CJ203" s="1991"/>
      <c r="CK203" s="1991"/>
      <c r="CL203" s="1991"/>
      <c r="CM203" s="1991"/>
      <c r="CN203" s="1991"/>
      <c r="CO203" s="1991"/>
      <c r="CP203" s="1991"/>
      <c r="CQ203" s="1991"/>
      <c r="CR203" s="1991"/>
      <c r="CS203" s="1991"/>
      <c r="CT203" s="1991"/>
      <c r="CU203" s="1991"/>
      <c r="CV203" s="1991"/>
      <c r="CW203" s="1991"/>
      <c r="CX203" s="1991"/>
      <c r="CY203" s="1991"/>
      <c r="CZ203" s="1991"/>
    </row>
    <row r="204" s="636" customFormat="true" ht="15" customHeight="true" x14ac:dyDescent="0.2">
      <c r="A204" s="1563"/>
      <c r="B204" s="1760"/>
      <c r="C204" s="1665"/>
      <c r="D204" s="1666"/>
      <c r="E204" s="1666"/>
      <c r="F204" s="1666"/>
      <c r="G204" s="1667"/>
      <c r="H204" s="1668"/>
      <c r="I204" s="1666"/>
      <c r="J204" s="1666"/>
      <c r="K204" s="1666"/>
      <c r="L204" s="1669"/>
      <c r="M204" s="1670"/>
      <c r="N204" s="1666"/>
      <c r="O204" s="1666"/>
      <c r="P204" s="1666"/>
      <c r="Q204" s="1667"/>
      <c r="R204" s="1668"/>
      <c r="S204" s="1666"/>
      <c r="T204" s="1666"/>
      <c r="U204" s="1666"/>
      <c r="V204" s="1666"/>
      <c r="W204" s="1666"/>
      <c r="X204" s="1666"/>
      <c r="Y204" s="1666"/>
      <c r="Z204" s="1666"/>
      <c r="AA204" s="1666"/>
      <c r="AB204" s="1666"/>
      <c r="AC204" s="1666"/>
      <c r="AD204" s="1666"/>
      <c r="AE204" s="1666"/>
      <c r="AF204" s="1666"/>
      <c r="AG204" s="1666"/>
      <c r="AH204" s="1666"/>
      <c r="AI204" s="2108"/>
      <c r="AJ204" s="599"/>
      <c r="AK204" s="599"/>
      <c r="AL204" s="599"/>
      <c r="AM204" s="599"/>
      <c r="AN204" s="599"/>
      <c r="AO204" s="599"/>
      <c r="AP204" s="599"/>
      <c r="AQ204" s="599"/>
      <c r="AR204" s="599"/>
      <c r="AS204" s="599"/>
      <c r="AT204" s="599"/>
      <c r="AU204" s="599"/>
      <c r="AV204" s="599"/>
      <c r="AW204" s="599"/>
      <c r="AX204" s="599"/>
      <c r="AY204" s="599"/>
      <c r="AZ204" s="21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308"/>
      <c r="CF204" s="308"/>
      <c r="CG204" s="308"/>
      <c r="CH204" s="308"/>
      <c r="CI204" s="308"/>
      <c r="CJ204" s="1991"/>
      <c r="CK204" s="1991"/>
      <c r="CL204" s="1991"/>
      <c r="CM204" s="1991"/>
      <c r="CN204" s="1991"/>
      <c r="CO204" s="1991"/>
      <c r="CP204" s="1991"/>
      <c r="CQ204" s="1991"/>
      <c r="CR204" s="1991"/>
      <c r="CS204" s="1991"/>
      <c r="CT204" s="1991"/>
      <c r="CU204" s="1991"/>
      <c r="CV204" s="1991"/>
      <c r="CW204" s="1991"/>
      <c r="CX204" s="1991"/>
      <c r="CY204" s="1991"/>
      <c r="CZ204" s="1991"/>
    </row>
    <row r="205" s="636" customFormat="true" ht="15" customHeight="true" x14ac:dyDescent="0.2">
      <c r="A205" s="1576"/>
      <c r="B205" s="1762"/>
      <c r="C205" s="1689"/>
      <c r="D205" s="1690"/>
      <c r="E205" s="1690"/>
      <c r="F205" s="1690"/>
      <c r="G205" s="1691"/>
      <c r="H205" s="1692"/>
      <c r="I205" s="1690"/>
      <c r="J205" s="1690"/>
      <c r="K205" s="1690"/>
      <c r="L205" s="1693"/>
      <c r="M205" s="1694"/>
      <c r="N205" s="1690"/>
      <c r="O205" s="1690"/>
      <c r="P205" s="1690"/>
      <c r="Q205" s="1691"/>
      <c r="R205" s="1692"/>
      <c r="S205" s="1690"/>
      <c r="T205" s="1690"/>
      <c r="U205" s="1690"/>
      <c r="V205" s="1690"/>
      <c r="W205" s="1690"/>
      <c r="X205" s="1690"/>
      <c r="Y205" s="1690"/>
      <c r="Z205" s="1690"/>
      <c r="AA205" s="1690"/>
      <c r="AB205" s="1690"/>
      <c r="AC205" s="1690"/>
      <c r="AD205" s="1690"/>
      <c r="AE205" s="1690"/>
      <c r="AF205" s="1690"/>
      <c r="AG205" s="1690"/>
      <c r="AH205" s="1690"/>
      <c r="AI205" s="2116"/>
      <c r="AJ205" s="599"/>
      <c r="AK205" s="599"/>
      <c r="AL205" s="599"/>
      <c r="AM205" s="599"/>
      <c r="AN205" s="599"/>
      <c r="AO205" s="599"/>
      <c r="AP205" s="599"/>
      <c r="AQ205" s="599"/>
      <c r="AR205" s="599"/>
      <c r="AS205" s="599"/>
      <c r="AT205" s="599"/>
      <c r="AU205" s="599"/>
      <c r="AV205" s="599"/>
      <c r="AW205" s="599"/>
      <c r="AX205" s="599"/>
      <c r="AY205" s="599"/>
      <c r="AZ205" s="21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358"/>
      <c r="CF205" s="358"/>
      <c r="CG205" s="358"/>
      <c r="CH205" s="358"/>
      <c r="CI205" s="358"/>
      <c r="CJ205" s="1991"/>
      <c r="CK205" s="1991"/>
      <c r="CL205" s="1991"/>
      <c r="CM205" s="1991"/>
      <c r="CN205" s="1991"/>
      <c r="CO205" s="1991"/>
      <c r="CP205" s="1991"/>
      <c r="CQ205" s="1991"/>
      <c r="CR205" s="1991"/>
      <c r="CS205" s="1991"/>
      <c r="CT205" s="1991"/>
      <c r="CU205" s="1991"/>
      <c r="CV205" s="1991"/>
      <c r="CW205" s="1991"/>
      <c r="CX205" s="1991"/>
      <c r="CY205" s="1991"/>
      <c r="CZ205" s="1991"/>
    </row>
    <row r="206" s="636" customFormat="true" ht="250.15" customHeight="true" x14ac:dyDescent="0.2">
      <c r="B206" s="632"/>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241" t="str">
        <f>A1026</f>
        <v>Somalia</v>
      </c>
      <c r="B208" s="2242"/>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2017</v>
      </c>
      <c r="B209" s="139"/>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111</v>
      </c>
      <c r="B210" s="14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97</v>
      </c>
      <c r="B212" s="222"/>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SHFS17</v>
      </c>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41"/>
      <c r="B216" s="639"/>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41"/>
      <c r="B217" s="640"/>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41"/>
      <c r="B218" s="639"/>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42"/>
      <c r="B219" s="643"/>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13" customFormat="true" ht="15" customHeight="true" x14ac:dyDescent="0.2">
      <c r="A220" s="114" t="s">
        <v>86</v>
      </c>
      <c r="B220" s="206"/>
      <c r="C220" s="2229" t="s">
        <v>114</v>
      </c>
      <c r="D220" s="2230"/>
      <c r="E220" s="2230"/>
      <c r="F220" s="2230"/>
      <c r="G220" s="2231"/>
      <c r="H220" s="2473" t="s">
        <v>39</v>
      </c>
      <c r="I220" s="2474"/>
      <c r="J220" s="2474"/>
      <c r="K220" s="2474"/>
      <c r="L220" s="2475"/>
      <c r="M220" s="2476" t="s">
        <v>38</v>
      </c>
      <c r="N220" s="2477"/>
      <c r="O220" s="2477"/>
      <c r="P220" s="2477"/>
      <c r="Q220" s="2478"/>
      <c r="R220" s="2081" t="s">
        <v>137</v>
      </c>
      <c r="S220" s="2092"/>
      <c r="T220" s="2092"/>
      <c r="U220" s="2092"/>
      <c r="V220" s="2092"/>
      <c r="W220" s="2092"/>
      <c r="X220" s="2092"/>
      <c r="Y220" s="2092"/>
      <c r="Z220" s="2092"/>
      <c r="AA220" s="2092"/>
      <c r="AB220" s="2092"/>
      <c r="AC220" s="2092"/>
      <c r="AD220" s="2092"/>
      <c r="AE220" s="2092"/>
      <c r="AF220" s="2092"/>
      <c r="AG220" s="2092"/>
      <c r="AH220" s="2092"/>
      <c r="AI220" s="2093"/>
      <c r="AJ220" s="599"/>
      <c r="AK220" s="599"/>
      <c r="AL220" s="599"/>
      <c r="AM220" s="599"/>
      <c r="AN220" s="599"/>
      <c r="AO220" s="599"/>
      <c r="AP220" s="599"/>
      <c r="AQ220" s="599"/>
      <c r="AR220" s="599"/>
      <c r="AS220" s="599"/>
      <c r="AT220" s="599"/>
      <c r="AU220" s="599"/>
      <c r="AV220" s="599"/>
      <c r="AW220" s="599"/>
      <c r="AX220" s="599"/>
      <c r="AY220" s="599"/>
      <c r="AZ220" s="216"/>
      <c r="BA220" s="217" t="s">
        <v>128</v>
      </c>
      <c r="BB220" s="114" t="s">
        <v>86</v>
      </c>
      <c r="BC220" s="2362" t="s">
        <v>114</v>
      </c>
      <c r="BD220" s="2363"/>
      <c r="BE220" s="2363"/>
      <c r="BF220" s="2363"/>
      <c r="BG220" s="2364"/>
      <c r="BH220" s="2365" t="s">
        <v>39</v>
      </c>
      <c r="BI220" s="2363"/>
      <c r="BJ220" s="2363"/>
      <c r="BK220" s="2363"/>
      <c r="BL220" s="2364"/>
      <c r="BM220" s="2365" t="s">
        <v>38</v>
      </c>
      <c r="BN220" s="2363"/>
      <c r="BO220" s="2363"/>
      <c r="BP220" s="2363"/>
      <c r="BQ220" s="2366"/>
      <c r="BR220" s="1833" t="s">
        <v>137</v>
      </c>
      <c r="BS220" s="1834"/>
      <c r="BT220" s="1834"/>
      <c r="BU220" s="1834"/>
      <c r="BV220" s="1834"/>
      <c r="BW220" s="1834"/>
      <c r="BX220" s="1834"/>
      <c r="BY220" s="1835"/>
      <c r="BZ220" s="313"/>
      <c r="CA220" s="313"/>
      <c r="CB220" s="313"/>
      <c r="CC220" s="313"/>
      <c r="CD220" s="313"/>
      <c r="CE220" s="313"/>
      <c r="CF220" s="313"/>
      <c r="CG220" s="313"/>
      <c r="CH220" s="313"/>
      <c r="CI220" s="313"/>
      <c r="CJ220" s="215"/>
      <c r="CK220" s="215"/>
      <c r="CL220" s="215"/>
      <c r="CM220" s="215"/>
      <c r="CN220" s="215"/>
      <c r="CO220" s="215"/>
      <c r="CP220" s="215"/>
      <c r="CQ220" s="215"/>
      <c r="CR220" s="215"/>
      <c r="CS220" s="215"/>
      <c r="CT220" s="215"/>
      <c r="CU220" s="215"/>
      <c r="CV220" s="215"/>
      <c r="CW220" s="215"/>
      <c r="CX220" s="215"/>
      <c r="CY220" s="215"/>
      <c r="CZ220" s="215"/>
    </row>
    <row r="221" s="413" customFormat="true" ht="36" x14ac:dyDescent="0.2">
      <c r="A221" s="190" t="s">
        <v>87</v>
      </c>
      <c r="B221" s="247"/>
      <c r="C221" s="285" t="s">
        <v>0</v>
      </c>
      <c r="D221" s="286" t="s">
        <v>1</v>
      </c>
      <c r="E221" s="286" t="s">
        <v>2</v>
      </c>
      <c r="F221" s="286" t="s">
        <v>3</v>
      </c>
      <c r="G221" s="287" t="s">
        <v>4</v>
      </c>
      <c r="H221" s="1540" t="s">
        <v>341</v>
      </c>
      <c r="I221" s="1497" t="s">
        <v>342</v>
      </c>
      <c r="J221" s="1497" t="s">
        <v>343</v>
      </c>
      <c r="K221" s="1497" t="s">
        <v>344</v>
      </c>
      <c r="L221" s="1498" t="s">
        <v>345</v>
      </c>
      <c r="M221" s="1528" t="s">
        <v>341</v>
      </c>
      <c r="N221" s="1497" t="s">
        <v>342</v>
      </c>
      <c r="O221" s="1497" t="s">
        <v>343</v>
      </c>
      <c r="P221" s="1497" t="s">
        <v>344</v>
      </c>
      <c r="Q221" s="1556" t="s">
        <v>345</v>
      </c>
      <c r="R221" s="1540" t="s">
        <v>346</v>
      </c>
      <c r="S221" s="1497" t="s">
        <v>347</v>
      </c>
      <c r="T221" s="1497" t="s">
        <v>348</v>
      </c>
      <c r="U221" s="1497" t="s">
        <v>349</v>
      </c>
      <c r="V221" s="1497" t="s">
        <v>350</v>
      </c>
      <c r="W221" s="1497" t="s">
        <v>351</v>
      </c>
      <c r="X221" s="1497" t="s">
        <v>352</v>
      </c>
      <c r="Y221" s="1497" t="s">
        <v>353</v>
      </c>
      <c r="Z221" s="1497" t="s">
        <v>354</v>
      </c>
      <c r="AA221" s="1497" t="s">
        <v>355</v>
      </c>
      <c r="AB221" s="1497" t="s">
        <v>356</v>
      </c>
      <c r="AC221" s="1497" t="s">
        <v>357</v>
      </c>
      <c r="AD221" s="1497" t="s">
        <v>358</v>
      </c>
      <c r="AE221" s="1497" t="s">
        <v>359</v>
      </c>
      <c r="AF221" s="1497" t="s">
        <v>360</v>
      </c>
      <c r="AG221" s="1497" t="s">
        <v>361</v>
      </c>
      <c r="AH221" s="1497" t="s">
        <v>362</v>
      </c>
      <c r="AI221" s="1499" t="s">
        <v>363</v>
      </c>
      <c r="AJ221" s="599"/>
      <c r="AK221" s="599"/>
      <c r="AL221" s="599"/>
      <c r="AM221" s="599"/>
      <c r="AN221" s="599"/>
      <c r="AO221" s="599"/>
      <c r="AP221" s="599"/>
      <c r="AQ221" s="599"/>
      <c r="AR221" s="599"/>
      <c r="AS221" s="599"/>
      <c r="AT221" s="599"/>
      <c r="AU221" s="599"/>
      <c r="AV221" s="599"/>
      <c r="AW221" s="599"/>
      <c r="AX221" s="599"/>
      <c r="AY221" s="599"/>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346</v>
      </c>
      <c r="BS221" s="176" t="s">
        <v>347</v>
      </c>
      <c r="BT221" s="176" t="s">
        <v>348</v>
      </c>
      <c r="BU221" s="176" t="s">
        <v>349</v>
      </c>
      <c r="BV221" s="176" t="s">
        <v>350</v>
      </c>
      <c r="BW221" s="176" t="s">
        <v>351</v>
      </c>
      <c r="BX221" s="176" t="s">
        <v>352</v>
      </c>
      <c r="BY221" s="177" t="s">
        <v>353</v>
      </c>
      <c r="BZ221" s="177" t="s">
        <v>354</v>
      </c>
      <c r="CA221" s="177" t="s">
        <v>355</v>
      </c>
      <c r="CB221" s="177" t="s">
        <v>356</v>
      </c>
      <c r="CC221" s="177" t="s">
        <v>357</v>
      </c>
      <c r="CD221" s="177" t="s">
        <v>358</v>
      </c>
      <c r="CE221" s="177" t="s">
        <v>359</v>
      </c>
      <c r="CF221" s="177" t="s">
        <v>360</v>
      </c>
      <c r="CG221" s="177" t="s">
        <v>361</v>
      </c>
      <c r="CH221" s="177" t="s">
        <v>362</v>
      </c>
      <c r="CI221" s="177" t="s">
        <v>363</v>
      </c>
      <c r="CJ221" s="1995"/>
      <c r="CK221" s="1995"/>
      <c r="CL221" s="1995"/>
      <c r="CM221" s="1995"/>
      <c r="CN221" s="1995"/>
      <c r="CO221" s="1995"/>
      <c r="CP221" s="1995"/>
      <c r="CQ221" s="1995"/>
      <c r="CR221" s="1995"/>
      <c r="CS221" s="1995"/>
      <c r="CT221" s="1995"/>
      <c r="CU221" s="1995"/>
      <c r="CV221" s="1995"/>
      <c r="CW221" s="1995"/>
      <c r="CX221" s="1995"/>
      <c r="CY221" s="1995"/>
      <c r="CZ221" s="1995"/>
    </row>
    <row r="222" s="413" customFormat="true" ht="15" customHeight="true" x14ac:dyDescent="0.2">
      <c r="A222" s="2470" t="s">
        <v>37</v>
      </c>
      <c r="B222" s="1763" t="s">
        <v>407</v>
      </c>
      <c r="C222" s="1772" t="s">
        <v>36</v>
      </c>
      <c r="D222" s="1776" t="s">
        <v>36</v>
      </c>
      <c r="E222" s="1776" t="s">
        <v>36</v>
      </c>
      <c r="F222" s="1776" t="s">
        <v>36</v>
      </c>
      <c r="G222" s="1780" t="s">
        <v>36</v>
      </c>
      <c r="H222" s="1784" t="s">
        <v>36</v>
      </c>
      <c r="I222" s="1776" t="s">
        <v>36</v>
      </c>
      <c r="J222" s="1776" t="s">
        <v>36</v>
      </c>
      <c r="K222" s="1776" t="s">
        <v>36</v>
      </c>
      <c r="L222" s="1788" t="s">
        <v>36</v>
      </c>
      <c r="M222" s="1792" t="s">
        <v>36</v>
      </c>
      <c r="N222" s="1776" t="s">
        <v>36</v>
      </c>
      <c r="O222" s="1776" t="s">
        <v>36</v>
      </c>
      <c r="P222" s="1776" t="s">
        <v>36</v>
      </c>
      <c r="Q222" s="1780" t="s">
        <v>36</v>
      </c>
      <c r="R222" s="1784" t="s">
        <v>36</v>
      </c>
      <c r="S222" s="1776" t="s">
        <v>36</v>
      </c>
      <c r="T222" s="1776" t="s">
        <v>36</v>
      </c>
      <c r="U222" s="1776" t="s">
        <v>36</v>
      </c>
      <c r="V222" s="1776" t="s">
        <v>36</v>
      </c>
      <c r="W222" s="1776" t="s">
        <v>36</v>
      </c>
      <c r="X222" s="1776" t="s">
        <v>36</v>
      </c>
      <c r="Y222" s="1776" t="s">
        <v>36</v>
      </c>
      <c r="Z222" s="1776" t="s">
        <v>36</v>
      </c>
      <c r="AA222" s="1776" t="s">
        <v>36</v>
      </c>
      <c r="AB222" s="1776" t="s">
        <v>36</v>
      </c>
      <c r="AC222" s="1776" t="s">
        <v>36</v>
      </c>
      <c r="AD222" s="1776" t="s">
        <v>36</v>
      </c>
      <c r="AE222" s="1776" t="s">
        <v>36</v>
      </c>
      <c r="AF222" s="1776" t="s">
        <v>36</v>
      </c>
      <c r="AG222" s="1776" t="s">
        <v>36</v>
      </c>
      <c r="AH222" s="1776" t="s">
        <v>36</v>
      </c>
      <c r="AI222" s="2117" t="s">
        <v>36</v>
      </c>
      <c r="AJ222" s="599"/>
      <c r="AK222" s="599"/>
      <c r="AL222" s="599"/>
      <c r="AM222" s="599"/>
      <c r="AN222" s="599"/>
      <c r="AO222" s="599"/>
      <c r="AP222" s="599"/>
      <c r="AQ222" s="599"/>
      <c r="AR222" s="599"/>
      <c r="AS222" s="599"/>
      <c r="AT222" s="599"/>
      <c r="AU222" s="599"/>
      <c r="AV222" s="599"/>
      <c r="AW222" s="599"/>
      <c r="AX222" s="599"/>
      <c r="AY222" s="599"/>
      <c r="AZ222" s="216"/>
      <c r="BA222" s="2367" t="s">
        <v>37</v>
      </c>
      <c r="BB222" s="160" t="s">
        <v>15</v>
      </c>
      <c r="BC222" s="1049" t="s">
        <v>36</v>
      </c>
      <c r="BD222" s="1068" t="s">
        <v>36</v>
      </c>
      <c r="BE222" s="1068" t="s">
        <v>36</v>
      </c>
      <c r="BF222" s="1068" t="s">
        <v>36</v>
      </c>
      <c r="BG222" s="1088" t="s">
        <v>36</v>
      </c>
      <c r="BH222" s="1108" t="s">
        <v>36</v>
      </c>
      <c r="BI222" s="1068" t="s">
        <v>36</v>
      </c>
      <c r="BJ222" s="1068" t="s">
        <v>36</v>
      </c>
      <c r="BK222" s="1068" t="s">
        <v>36</v>
      </c>
      <c r="BL222" s="1088" t="s">
        <v>36</v>
      </c>
      <c r="BM222" s="1108" t="s">
        <v>36</v>
      </c>
      <c r="BN222" s="1068" t="s">
        <v>36</v>
      </c>
      <c r="BO222" s="1068" t="s">
        <v>36</v>
      </c>
      <c r="BP222" s="1068" t="s">
        <v>36</v>
      </c>
      <c r="BQ222" s="1088" t="s">
        <v>36</v>
      </c>
      <c r="BR222" s="1108" t="s">
        <v>36</v>
      </c>
      <c r="BS222" s="1068" t="s">
        <v>36</v>
      </c>
      <c r="BT222" s="1068" t="s">
        <v>36</v>
      </c>
      <c r="BU222" s="1068" t="s">
        <v>36</v>
      </c>
      <c r="BV222" s="1068" t="s">
        <v>36</v>
      </c>
      <c r="BW222" s="1068" t="s">
        <v>36</v>
      </c>
      <c r="BX222" s="1068" t="s">
        <v>36</v>
      </c>
      <c r="BY222" s="1481" t="s">
        <v>36</v>
      </c>
      <c r="BZ222" s="1481" t="s">
        <v>36</v>
      </c>
      <c r="CA222" s="1481" t="s">
        <v>36</v>
      </c>
      <c r="CB222" s="1481" t="s">
        <v>36</v>
      </c>
      <c r="CC222" s="1481" t="s">
        <v>36</v>
      </c>
      <c r="CD222" s="1481" t="s">
        <v>36</v>
      </c>
      <c r="CE222" s="1481" t="s">
        <v>36</v>
      </c>
      <c r="CF222" s="1481" t="s">
        <v>36</v>
      </c>
      <c r="CG222" s="1481" t="s">
        <v>36</v>
      </c>
      <c r="CH222" s="1481" t="s">
        <v>36</v>
      </c>
      <c r="CI222" s="1481" t="s">
        <v>36</v>
      </c>
      <c r="CJ222" s="1997"/>
      <c r="CK222" s="1997"/>
      <c r="CL222" s="1997"/>
      <c r="CM222" s="1997"/>
      <c r="CN222" s="1997"/>
      <c r="CO222" s="1997"/>
      <c r="CP222" s="1997"/>
      <c r="CQ222" s="1997"/>
      <c r="CR222" s="1997"/>
      <c r="CS222" s="1997"/>
      <c r="CT222" s="1997"/>
      <c r="CU222" s="1997"/>
      <c r="CV222" s="1997"/>
      <c r="CW222" s="1997"/>
      <c r="CX222" s="1997"/>
      <c r="CY222" s="1997"/>
      <c r="CZ222" s="1998"/>
    </row>
    <row r="223" s="413" customFormat="true" ht="15" customHeight="true" x14ac:dyDescent="0.2">
      <c r="A223" s="2471"/>
      <c r="B223" s="1764" t="s">
        <v>408</v>
      </c>
      <c r="C223" s="1773" t="s">
        <v>36</v>
      </c>
      <c r="D223" s="1777" t="s">
        <v>36</v>
      </c>
      <c r="E223" s="1777" t="s">
        <v>36</v>
      </c>
      <c r="F223" s="1777" t="s">
        <v>36</v>
      </c>
      <c r="G223" s="1781" t="s">
        <v>36</v>
      </c>
      <c r="H223" s="1785" t="s">
        <v>36</v>
      </c>
      <c r="I223" s="1777" t="s">
        <v>36</v>
      </c>
      <c r="J223" s="1777" t="s">
        <v>36</v>
      </c>
      <c r="K223" s="1777" t="s">
        <v>36</v>
      </c>
      <c r="L223" s="1789" t="s">
        <v>36</v>
      </c>
      <c r="M223" s="1793" t="s">
        <v>36</v>
      </c>
      <c r="N223" s="1777" t="s">
        <v>36</v>
      </c>
      <c r="O223" s="1777" t="s">
        <v>36</v>
      </c>
      <c r="P223" s="1777" t="s">
        <v>36</v>
      </c>
      <c r="Q223" s="1781" t="s">
        <v>36</v>
      </c>
      <c r="R223" s="1785" t="s">
        <v>36</v>
      </c>
      <c r="S223" s="1777" t="s">
        <v>36</v>
      </c>
      <c r="T223" s="1777" t="s">
        <v>36</v>
      </c>
      <c r="U223" s="1777" t="s">
        <v>36</v>
      </c>
      <c r="V223" s="1777" t="s">
        <v>36</v>
      </c>
      <c r="W223" s="1777" t="s">
        <v>36</v>
      </c>
      <c r="X223" s="1777" t="s">
        <v>36</v>
      </c>
      <c r="Y223" s="1777" t="s">
        <v>36</v>
      </c>
      <c r="Z223" s="1777" t="s">
        <v>36</v>
      </c>
      <c r="AA223" s="1777" t="s">
        <v>36</v>
      </c>
      <c r="AB223" s="1777" t="s">
        <v>36</v>
      </c>
      <c r="AC223" s="1777" t="s">
        <v>36</v>
      </c>
      <c r="AD223" s="1777" t="s">
        <v>36</v>
      </c>
      <c r="AE223" s="1777" t="s">
        <v>36</v>
      </c>
      <c r="AF223" s="1777" t="s">
        <v>36</v>
      </c>
      <c r="AG223" s="1777" t="s">
        <v>36</v>
      </c>
      <c r="AH223" s="1777" t="s">
        <v>36</v>
      </c>
      <c r="AI223" s="2118" t="s">
        <v>36</v>
      </c>
      <c r="AJ223" s="599"/>
      <c r="AK223" s="599"/>
      <c r="AL223" s="599"/>
      <c r="AM223" s="599"/>
      <c r="AN223" s="599"/>
      <c r="AO223" s="599"/>
      <c r="AP223" s="599"/>
      <c r="AQ223" s="599"/>
      <c r="AR223" s="599"/>
      <c r="AS223" s="599"/>
      <c r="AT223" s="599"/>
      <c r="AU223" s="599"/>
      <c r="AV223" s="599"/>
      <c r="AW223" s="599"/>
      <c r="AX223" s="599"/>
      <c r="AY223" s="599"/>
      <c r="AZ223" s="216"/>
      <c r="BA223" s="2368"/>
      <c r="BB223" s="161" t="s">
        <v>16</v>
      </c>
      <c r="BC223" s="1050" t="s">
        <v>36</v>
      </c>
      <c r="BD223" s="1069" t="s">
        <v>36</v>
      </c>
      <c r="BE223" s="1069" t="s">
        <v>36</v>
      </c>
      <c r="BF223" s="1069" t="s">
        <v>36</v>
      </c>
      <c r="BG223" s="1089" t="s">
        <v>36</v>
      </c>
      <c r="BH223" s="1109" t="s">
        <v>36</v>
      </c>
      <c r="BI223" s="1069" t="s">
        <v>36</v>
      </c>
      <c r="BJ223" s="1069" t="s">
        <v>36</v>
      </c>
      <c r="BK223" s="1069" t="s">
        <v>36</v>
      </c>
      <c r="BL223" s="1089" t="s">
        <v>36</v>
      </c>
      <c r="BM223" s="1109" t="s">
        <v>36</v>
      </c>
      <c r="BN223" s="1069" t="s">
        <v>36</v>
      </c>
      <c r="BO223" s="1069" t="s">
        <v>36</v>
      </c>
      <c r="BP223" s="1069" t="s">
        <v>36</v>
      </c>
      <c r="BQ223" s="1089" t="s">
        <v>36</v>
      </c>
      <c r="BR223" s="1109" t="s">
        <v>36</v>
      </c>
      <c r="BS223" s="1069" t="s">
        <v>36</v>
      </c>
      <c r="BT223" s="1069" t="s">
        <v>36</v>
      </c>
      <c r="BU223" s="1069" t="s">
        <v>36</v>
      </c>
      <c r="BV223" s="1069" t="s">
        <v>36</v>
      </c>
      <c r="BW223" s="1069" t="s">
        <v>36</v>
      </c>
      <c r="BX223" s="1069" t="s">
        <v>36</v>
      </c>
      <c r="BY223" s="1126" t="s">
        <v>36</v>
      </c>
      <c r="BZ223" s="1126" t="s">
        <v>36</v>
      </c>
      <c r="CA223" s="1126" t="s">
        <v>36</v>
      </c>
      <c r="CB223" s="1126" t="s">
        <v>36</v>
      </c>
      <c r="CC223" s="1126" t="s">
        <v>36</v>
      </c>
      <c r="CD223" s="1126" t="s">
        <v>36</v>
      </c>
      <c r="CE223" s="1126" t="s">
        <v>36</v>
      </c>
      <c r="CF223" s="1126" t="s">
        <v>36</v>
      </c>
      <c r="CG223" s="1126" t="s">
        <v>36</v>
      </c>
      <c r="CH223" s="1126" t="s">
        <v>36</v>
      </c>
      <c r="CI223" s="1126" t="s">
        <v>36</v>
      </c>
      <c r="CJ223" s="2000"/>
      <c r="CK223" s="2000"/>
      <c r="CL223" s="2000"/>
      <c r="CM223" s="2000"/>
      <c r="CN223" s="2000"/>
      <c r="CO223" s="2000"/>
      <c r="CP223" s="2000"/>
      <c r="CQ223" s="2000"/>
      <c r="CR223" s="2000"/>
      <c r="CS223" s="2000"/>
      <c r="CT223" s="2000"/>
      <c r="CU223" s="2000"/>
      <c r="CV223" s="2000"/>
      <c r="CW223" s="2000"/>
      <c r="CX223" s="2000"/>
      <c r="CY223" s="2000"/>
      <c r="CZ223" s="2001"/>
    </row>
    <row r="224" s="413" customFormat="true" ht="15" customHeight="true" x14ac:dyDescent="0.2">
      <c r="A224" s="2472"/>
      <c r="B224" s="1765" t="s">
        <v>409</v>
      </c>
      <c r="C224" s="1774" t="s">
        <v>36</v>
      </c>
      <c r="D224" s="1778" t="s">
        <v>36</v>
      </c>
      <c r="E224" s="1778" t="s">
        <v>36</v>
      </c>
      <c r="F224" s="1778" t="s">
        <v>36</v>
      </c>
      <c r="G224" s="1782" t="s">
        <v>36</v>
      </c>
      <c r="H224" s="1786" t="s">
        <v>36</v>
      </c>
      <c r="I224" s="1778" t="s">
        <v>36</v>
      </c>
      <c r="J224" s="1778" t="s">
        <v>36</v>
      </c>
      <c r="K224" s="1778" t="s">
        <v>36</v>
      </c>
      <c r="L224" s="1790" t="s">
        <v>36</v>
      </c>
      <c r="M224" s="1794" t="s">
        <v>36</v>
      </c>
      <c r="N224" s="1778" t="s">
        <v>36</v>
      </c>
      <c r="O224" s="1778" t="s">
        <v>36</v>
      </c>
      <c r="P224" s="1778" t="s">
        <v>36</v>
      </c>
      <c r="Q224" s="1782" t="s">
        <v>36</v>
      </c>
      <c r="R224" s="1786" t="s">
        <v>36</v>
      </c>
      <c r="S224" s="1778" t="s">
        <v>36</v>
      </c>
      <c r="T224" s="1778" t="s">
        <v>36</v>
      </c>
      <c r="U224" s="1778" t="s">
        <v>36</v>
      </c>
      <c r="V224" s="1778" t="s">
        <v>36</v>
      </c>
      <c r="W224" s="1778" t="s">
        <v>36</v>
      </c>
      <c r="X224" s="1778" t="s">
        <v>36</v>
      </c>
      <c r="Y224" s="1778" t="s">
        <v>36</v>
      </c>
      <c r="Z224" s="1778" t="s">
        <v>36</v>
      </c>
      <c r="AA224" s="1778" t="s">
        <v>36</v>
      </c>
      <c r="AB224" s="1778" t="s">
        <v>36</v>
      </c>
      <c r="AC224" s="1778" t="s">
        <v>36</v>
      </c>
      <c r="AD224" s="1778" t="s">
        <v>36</v>
      </c>
      <c r="AE224" s="1778" t="s">
        <v>36</v>
      </c>
      <c r="AF224" s="1778" t="s">
        <v>36</v>
      </c>
      <c r="AG224" s="1778" t="s">
        <v>36</v>
      </c>
      <c r="AH224" s="1778" t="s">
        <v>36</v>
      </c>
      <c r="AI224" s="2119" t="s">
        <v>36</v>
      </c>
      <c r="AJ224" s="599"/>
      <c r="AK224" s="599"/>
      <c r="AL224" s="599"/>
      <c r="AM224" s="599"/>
      <c r="AN224" s="599"/>
      <c r="AO224" s="599"/>
      <c r="AP224" s="599"/>
      <c r="AQ224" s="599"/>
      <c r="AR224" s="599"/>
      <c r="AS224" s="599"/>
      <c r="AT224" s="599"/>
      <c r="AU224" s="599"/>
      <c r="AV224" s="599"/>
      <c r="AW224" s="599"/>
      <c r="AX224" s="599"/>
      <c r="AY224" s="599"/>
      <c r="AZ224" s="216"/>
      <c r="BA224" s="2368"/>
      <c r="BB224" s="161" t="s">
        <v>20</v>
      </c>
      <c r="BC224" s="1050" t="s">
        <v>36</v>
      </c>
      <c r="BD224" s="1069" t="s">
        <v>36</v>
      </c>
      <c r="BE224" s="1069" t="s">
        <v>36</v>
      </c>
      <c r="BF224" s="1069" t="s">
        <v>36</v>
      </c>
      <c r="BG224" s="1089" t="s">
        <v>36</v>
      </c>
      <c r="BH224" s="1109" t="s">
        <v>36</v>
      </c>
      <c r="BI224" s="1069" t="s">
        <v>36</v>
      </c>
      <c r="BJ224" s="1069" t="s">
        <v>36</v>
      </c>
      <c r="BK224" s="1069" t="s">
        <v>36</v>
      </c>
      <c r="BL224" s="1089" t="s">
        <v>36</v>
      </c>
      <c r="BM224" s="1109" t="s">
        <v>36</v>
      </c>
      <c r="BN224" s="1069" t="s">
        <v>36</v>
      </c>
      <c r="BO224" s="1069" t="s">
        <v>36</v>
      </c>
      <c r="BP224" s="1069" t="s">
        <v>36</v>
      </c>
      <c r="BQ224" s="1089" t="s">
        <v>36</v>
      </c>
      <c r="BR224" s="1109" t="s">
        <v>36</v>
      </c>
      <c r="BS224" s="1069" t="s">
        <v>36</v>
      </c>
      <c r="BT224" s="1069" t="s">
        <v>36</v>
      </c>
      <c r="BU224" s="1069" t="s">
        <v>36</v>
      </c>
      <c r="BV224" s="1069" t="s">
        <v>36</v>
      </c>
      <c r="BW224" s="1069" t="s">
        <v>36</v>
      </c>
      <c r="BX224" s="1069" t="s">
        <v>36</v>
      </c>
      <c r="BY224" s="1126" t="s">
        <v>36</v>
      </c>
      <c r="BZ224" s="1126" t="s">
        <v>36</v>
      </c>
      <c r="CA224" s="1126" t="s">
        <v>36</v>
      </c>
      <c r="CB224" s="1126" t="s">
        <v>36</v>
      </c>
      <c r="CC224" s="1126" t="s">
        <v>36</v>
      </c>
      <c r="CD224" s="1126" t="s">
        <v>36</v>
      </c>
      <c r="CE224" s="1126" t="s">
        <v>36</v>
      </c>
      <c r="CF224" s="1126" t="s">
        <v>36</v>
      </c>
      <c r="CG224" s="1126" t="s">
        <v>36</v>
      </c>
      <c r="CH224" s="1126" t="s">
        <v>36</v>
      </c>
      <c r="CI224" s="1126" t="s">
        <v>36</v>
      </c>
      <c r="CJ224" s="2000"/>
      <c r="CK224" s="2000"/>
      <c r="CL224" s="2000"/>
      <c r="CM224" s="2000"/>
      <c r="CN224" s="2000"/>
      <c r="CO224" s="2000"/>
      <c r="CP224" s="2000"/>
      <c r="CQ224" s="2000"/>
      <c r="CR224" s="2000"/>
      <c r="CS224" s="2000"/>
      <c r="CT224" s="2000"/>
      <c r="CU224" s="2000"/>
      <c r="CV224" s="2000"/>
      <c r="CW224" s="2000"/>
      <c r="CX224" s="2000"/>
      <c r="CY224" s="2000"/>
      <c r="CZ224" s="2001"/>
    </row>
    <row r="225" s="413" customFormat="true" ht="15" customHeight="true" x14ac:dyDescent="0.2">
      <c r="A225" s="1575"/>
      <c r="B225" s="1578"/>
      <c r="C225" s="1695"/>
      <c r="D225" s="1696"/>
      <c r="E225" s="1696"/>
      <c r="F225" s="1696"/>
      <c r="G225" s="1697"/>
      <c r="H225" s="1698"/>
      <c r="I225" s="1696"/>
      <c r="J225" s="1696"/>
      <c r="K225" s="1696"/>
      <c r="L225" s="1699"/>
      <c r="M225" s="1700"/>
      <c r="N225" s="1696"/>
      <c r="O225" s="1696"/>
      <c r="P225" s="1696"/>
      <c r="Q225" s="1697"/>
      <c r="R225" s="1698"/>
      <c r="S225" s="1696"/>
      <c r="T225" s="1696"/>
      <c r="U225" s="1696"/>
      <c r="V225" s="1696"/>
      <c r="W225" s="1696"/>
      <c r="X225" s="1696"/>
      <c r="Y225" s="1696"/>
      <c r="Z225" s="1696"/>
      <c r="AA225" s="1696"/>
      <c r="AB225" s="1701"/>
      <c r="AC225" s="858"/>
      <c r="AD225" s="858"/>
      <c r="AE225" s="858"/>
      <c r="AF225" s="858"/>
      <c r="AG225" s="858"/>
      <c r="AH225" s="858"/>
      <c r="AI225" s="904"/>
      <c r="AJ225" s="599"/>
      <c r="AK225" s="599"/>
      <c r="AL225" s="599"/>
      <c r="AM225" s="599"/>
      <c r="AN225" s="599"/>
      <c r="AO225" s="599"/>
      <c r="AP225" s="599"/>
      <c r="AQ225" s="599"/>
      <c r="AR225" s="599"/>
      <c r="AS225" s="599"/>
      <c r="AT225" s="599"/>
      <c r="AU225" s="599"/>
      <c r="AV225" s="599"/>
      <c r="AW225" s="599"/>
      <c r="AX225" s="599"/>
      <c r="AY225" s="599"/>
      <c r="AZ225" s="216"/>
      <c r="BA225" s="2368" t="s">
        <v>70</v>
      </c>
      <c r="BB225" s="161" t="s">
        <v>71</v>
      </c>
      <c r="BC225" s="1050" t="s">
        <v>36</v>
      </c>
      <c r="BD225" s="1069" t="s">
        <v>36</v>
      </c>
      <c r="BE225" s="1069" t="s">
        <v>36</v>
      </c>
      <c r="BF225" s="1069" t="s">
        <v>36</v>
      </c>
      <c r="BG225" s="1089" t="s">
        <v>36</v>
      </c>
      <c r="BH225" s="1109" t="s">
        <v>36</v>
      </c>
      <c r="BI225" s="1069" t="s">
        <v>36</v>
      </c>
      <c r="BJ225" s="1069" t="s">
        <v>36</v>
      </c>
      <c r="BK225" s="1069" t="s">
        <v>36</v>
      </c>
      <c r="BL225" s="1089" t="s">
        <v>36</v>
      </c>
      <c r="BM225" s="1109" t="s">
        <v>36</v>
      </c>
      <c r="BN225" s="1069" t="s">
        <v>36</v>
      </c>
      <c r="BO225" s="1069" t="s">
        <v>36</v>
      </c>
      <c r="BP225" s="1069" t="s">
        <v>36</v>
      </c>
      <c r="BQ225" s="1089" t="s">
        <v>36</v>
      </c>
      <c r="BR225" s="1109" t="s">
        <v>36</v>
      </c>
      <c r="BS225" s="1069" t="s">
        <v>36</v>
      </c>
      <c r="BT225" s="1069" t="s">
        <v>36</v>
      </c>
      <c r="BU225" s="1069" t="s">
        <v>36</v>
      </c>
      <c r="BV225" s="1069" t="s">
        <v>36</v>
      </c>
      <c r="BW225" s="1069" t="s">
        <v>36</v>
      </c>
      <c r="BX225" s="1069" t="s">
        <v>36</v>
      </c>
      <c r="BY225" s="1126" t="s">
        <v>36</v>
      </c>
      <c r="BZ225" s="1126" t="s">
        <v>36</v>
      </c>
      <c r="CA225" s="1126" t="s">
        <v>36</v>
      </c>
      <c r="CB225" s="1126" t="s">
        <v>36</v>
      </c>
      <c r="CC225" s="1126" t="s">
        <v>36</v>
      </c>
      <c r="CD225" s="1126" t="s">
        <v>36</v>
      </c>
      <c r="CE225" s="1126" t="s">
        <v>36</v>
      </c>
      <c r="CF225" s="1126" t="s">
        <v>36</v>
      </c>
      <c r="CG225" s="1126" t="s">
        <v>36</v>
      </c>
      <c r="CH225" s="1126" t="s">
        <v>36</v>
      </c>
      <c r="CI225" s="1126" t="s">
        <v>36</v>
      </c>
      <c r="CJ225" s="2001"/>
      <c r="CK225" s="2001"/>
      <c r="CL225" s="2001"/>
      <c r="CM225" s="2001"/>
      <c r="CN225" s="2001"/>
      <c r="CO225" s="2001"/>
      <c r="CP225" s="2001"/>
      <c r="CQ225" s="2001"/>
      <c r="CR225" s="2001"/>
      <c r="CS225" s="2001"/>
      <c r="CT225" s="2001"/>
      <c r="CU225" s="2001"/>
      <c r="CV225" s="2001"/>
      <c r="CW225" s="2001"/>
      <c r="CX225" s="2001"/>
      <c r="CY225" s="2001"/>
      <c r="CZ225" s="2001"/>
    </row>
    <row r="226" s="413" customFormat="true" ht="15" customHeight="true" x14ac:dyDescent="0.2">
      <c r="A226" s="1565"/>
      <c r="B226" s="1766"/>
      <c r="C226" s="1505"/>
      <c r="D226" s="1506"/>
      <c r="E226" s="1506"/>
      <c r="F226" s="1506"/>
      <c r="G226" s="1552"/>
      <c r="H226" s="1541"/>
      <c r="I226" s="1506"/>
      <c r="J226" s="1506"/>
      <c r="K226" s="1506"/>
      <c r="L226" s="1517"/>
      <c r="M226" s="1529"/>
      <c r="N226" s="1506"/>
      <c r="O226" s="1506"/>
      <c r="P226" s="1506"/>
      <c r="Q226" s="1552"/>
      <c r="R226" s="1541"/>
      <c r="S226" s="1506"/>
      <c r="T226" s="1506"/>
      <c r="U226" s="1506"/>
      <c r="V226" s="1506"/>
      <c r="W226" s="1506"/>
      <c r="X226" s="1506"/>
      <c r="Y226" s="1506"/>
      <c r="Z226" s="1506"/>
      <c r="AA226" s="1506"/>
      <c r="AB226" s="1506"/>
      <c r="AC226" s="1506"/>
      <c r="AD226" s="1506"/>
      <c r="AE226" s="1506"/>
      <c r="AF226" s="1506"/>
      <c r="AG226" s="1506"/>
      <c r="AH226" s="1506"/>
      <c r="AI226" s="2120"/>
      <c r="AJ226" s="599"/>
      <c r="AK226" s="599"/>
      <c r="AL226" s="599"/>
      <c r="AM226" s="599"/>
      <c r="AN226" s="599"/>
      <c r="AO226" s="599"/>
      <c r="AP226" s="599"/>
      <c r="AQ226" s="599"/>
      <c r="AR226" s="599"/>
      <c r="AS226" s="599"/>
      <c r="AT226" s="599"/>
      <c r="AU226" s="599"/>
      <c r="AV226" s="599"/>
      <c r="AW226" s="599"/>
      <c r="AX226" s="599"/>
      <c r="AY226" s="599"/>
      <c r="AZ226" s="216"/>
      <c r="BA226" s="2368"/>
      <c r="BB226" s="161" t="s">
        <v>72</v>
      </c>
      <c r="BC226" s="1050" t="s">
        <v>36</v>
      </c>
      <c r="BD226" s="1069" t="s">
        <v>36</v>
      </c>
      <c r="BE226" s="1069" t="s">
        <v>36</v>
      </c>
      <c r="BF226" s="1069" t="s">
        <v>36</v>
      </c>
      <c r="BG226" s="1089" t="s">
        <v>36</v>
      </c>
      <c r="BH226" s="1109" t="s">
        <v>36</v>
      </c>
      <c r="BI226" s="1069" t="s">
        <v>36</v>
      </c>
      <c r="BJ226" s="1069" t="s">
        <v>36</v>
      </c>
      <c r="BK226" s="1069" t="s">
        <v>36</v>
      </c>
      <c r="BL226" s="1089" t="s">
        <v>36</v>
      </c>
      <c r="BM226" s="1109" t="s">
        <v>36</v>
      </c>
      <c r="BN226" s="1069" t="s">
        <v>36</v>
      </c>
      <c r="BO226" s="1069" t="s">
        <v>36</v>
      </c>
      <c r="BP226" s="1069" t="s">
        <v>36</v>
      </c>
      <c r="BQ226" s="1089" t="s">
        <v>36</v>
      </c>
      <c r="BR226" s="1109" t="s">
        <v>36</v>
      </c>
      <c r="BS226" s="1069" t="s">
        <v>36</v>
      </c>
      <c r="BT226" s="1069" t="s">
        <v>36</v>
      </c>
      <c r="BU226" s="1069" t="s">
        <v>36</v>
      </c>
      <c r="BV226" s="1069" t="s">
        <v>36</v>
      </c>
      <c r="BW226" s="1069" t="s">
        <v>36</v>
      </c>
      <c r="BX226" s="1069" t="s">
        <v>36</v>
      </c>
      <c r="BY226" s="1126" t="s">
        <v>36</v>
      </c>
      <c r="BZ226" s="1126" t="s">
        <v>36</v>
      </c>
      <c r="CA226" s="1126" t="s">
        <v>36</v>
      </c>
      <c r="CB226" s="1126" t="s">
        <v>36</v>
      </c>
      <c r="CC226" s="1126" t="s">
        <v>36</v>
      </c>
      <c r="CD226" s="1126" t="s">
        <v>36</v>
      </c>
      <c r="CE226" s="1126" t="s">
        <v>36</v>
      </c>
      <c r="CF226" s="1126" t="s">
        <v>36</v>
      </c>
      <c r="CG226" s="1126" t="s">
        <v>36</v>
      </c>
      <c r="CH226" s="1126" t="s">
        <v>36</v>
      </c>
      <c r="CI226" s="1126" t="s">
        <v>36</v>
      </c>
      <c r="CJ226" s="2001"/>
      <c r="CK226" s="2001"/>
      <c r="CL226" s="2001"/>
      <c r="CM226" s="2001"/>
      <c r="CN226" s="2001"/>
      <c r="CO226" s="2001"/>
      <c r="CP226" s="2001"/>
      <c r="CQ226" s="2001"/>
      <c r="CR226" s="2001"/>
      <c r="CS226" s="2001"/>
      <c r="CT226" s="2001"/>
      <c r="CU226" s="2001"/>
      <c r="CV226" s="2001"/>
      <c r="CW226" s="2001"/>
      <c r="CX226" s="2001"/>
      <c r="CY226" s="2001"/>
      <c r="CZ226" s="2001"/>
    </row>
    <row r="227" s="413" customFormat="true" ht="15" customHeight="true" x14ac:dyDescent="0.2">
      <c r="A227" s="1566"/>
      <c r="B227" s="1767"/>
      <c r="C227" s="1507"/>
      <c r="D227" s="1508"/>
      <c r="E227" s="1508"/>
      <c r="F227" s="1508"/>
      <c r="G227" s="1553"/>
      <c r="H227" s="1542"/>
      <c r="I227" s="1508"/>
      <c r="J227" s="1508"/>
      <c r="K227" s="1508"/>
      <c r="L227" s="1518"/>
      <c r="M227" s="1530"/>
      <c r="N227" s="1508"/>
      <c r="O227" s="1508"/>
      <c r="P227" s="1508"/>
      <c r="Q227" s="1553"/>
      <c r="R227" s="1542"/>
      <c r="S227" s="1508"/>
      <c r="T227" s="1508"/>
      <c r="U227" s="1508"/>
      <c r="V227" s="1508"/>
      <c r="W227" s="1508"/>
      <c r="X227" s="1508"/>
      <c r="Y227" s="1508"/>
      <c r="Z227" s="1508"/>
      <c r="AA227" s="1508"/>
      <c r="AB227" s="1508"/>
      <c r="AC227" s="1508"/>
      <c r="AD227" s="1508"/>
      <c r="AE227" s="1508"/>
      <c r="AF227" s="1508"/>
      <c r="AG227" s="1508"/>
      <c r="AH227" s="1508"/>
      <c r="AI227" s="2121"/>
      <c r="AJ227" s="599"/>
      <c r="AK227" s="599"/>
      <c r="AL227" s="599"/>
      <c r="AM227" s="599"/>
      <c r="AN227" s="599"/>
      <c r="AO227" s="599"/>
      <c r="AP227" s="599"/>
      <c r="AQ227" s="599"/>
      <c r="AR227" s="599"/>
      <c r="AS227" s="599"/>
      <c r="AT227" s="599"/>
      <c r="AU227" s="599"/>
      <c r="AV227" s="599"/>
      <c r="AW227" s="599"/>
      <c r="AX227" s="599"/>
      <c r="AY227" s="599"/>
      <c r="AZ227" s="216"/>
      <c r="BA227" s="2368" t="s">
        <v>94</v>
      </c>
      <c r="BB227" s="161" t="s">
        <v>62</v>
      </c>
      <c r="BC227" s="1050" t="s">
        <v>36</v>
      </c>
      <c r="BD227" s="1069" t="s">
        <v>36</v>
      </c>
      <c r="BE227" s="1069" t="s">
        <v>36</v>
      </c>
      <c r="BF227" s="1069" t="s">
        <v>36</v>
      </c>
      <c r="BG227" s="1089" t="s">
        <v>36</v>
      </c>
      <c r="BH227" s="1109" t="s">
        <v>36</v>
      </c>
      <c r="BI227" s="1069" t="s">
        <v>36</v>
      </c>
      <c r="BJ227" s="1069" t="s">
        <v>36</v>
      </c>
      <c r="BK227" s="1069" t="s">
        <v>36</v>
      </c>
      <c r="BL227" s="1089" t="s">
        <v>36</v>
      </c>
      <c r="BM227" s="1109" t="s">
        <v>36</v>
      </c>
      <c r="BN227" s="1069" t="s">
        <v>36</v>
      </c>
      <c r="BO227" s="1069" t="s">
        <v>36</v>
      </c>
      <c r="BP227" s="1069" t="s">
        <v>36</v>
      </c>
      <c r="BQ227" s="1089" t="s">
        <v>36</v>
      </c>
      <c r="BR227" s="1109" t="s">
        <v>36</v>
      </c>
      <c r="BS227" s="1069" t="s">
        <v>36</v>
      </c>
      <c r="BT227" s="1069" t="s">
        <v>36</v>
      </c>
      <c r="BU227" s="1069" t="s">
        <v>36</v>
      </c>
      <c r="BV227" s="1069" t="s">
        <v>36</v>
      </c>
      <c r="BW227" s="1069" t="s">
        <v>36</v>
      </c>
      <c r="BX227" s="1069" t="s">
        <v>36</v>
      </c>
      <c r="BY227" s="1126" t="s">
        <v>36</v>
      </c>
      <c r="BZ227" s="1126" t="s">
        <v>36</v>
      </c>
      <c r="CA227" s="1126" t="s">
        <v>36</v>
      </c>
      <c r="CB227" s="1126" t="s">
        <v>36</v>
      </c>
      <c r="CC227" s="1126" t="s">
        <v>36</v>
      </c>
      <c r="CD227" s="1126" t="s">
        <v>36</v>
      </c>
      <c r="CE227" s="1126" t="s">
        <v>36</v>
      </c>
      <c r="CF227" s="1126" t="s">
        <v>36</v>
      </c>
      <c r="CG227" s="1126" t="s">
        <v>36</v>
      </c>
      <c r="CH227" s="1126" t="s">
        <v>36</v>
      </c>
      <c r="CI227" s="1126" t="s">
        <v>36</v>
      </c>
      <c r="CJ227" s="2001"/>
      <c r="CK227" s="2001"/>
      <c r="CL227" s="2001"/>
      <c r="CM227" s="2001"/>
      <c r="CN227" s="2001"/>
      <c r="CO227" s="2001"/>
      <c r="CP227" s="2001"/>
      <c r="CQ227" s="2001"/>
      <c r="CR227" s="2001"/>
      <c r="CS227" s="2001"/>
      <c r="CT227" s="2001"/>
      <c r="CU227" s="2001"/>
      <c r="CV227" s="2001"/>
      <c r="CW227" s="2001"/>
      <c r="CX227" s="2001"/>
      <c r="CY227" s="2001"/>
      <c r="CZ227" s="2001"/>
    </row>
    <row r="228" s="413" customFormat="true" ht="15" customHeight="true" x14ac:dyDescent="0.2">
      <c r="A228" s="1567"/>
      <c r="B228" s="1768"/>
      <c r="C228" s="1702"/>
      <c r="D228" s="1703"/>
      <c r="E228" s="1703"/>
      <c r="F228" s="1703"/>
      <c r="G228" s="1704"/>
      <c r="H228" s="1705"/>
      <c r="I228" s="1703"/>
      <c r="J228" s="1703"/>
      <c r="K228" s="1703"/>
      <c r="L228" s="1706"/>
      <c r="M228" s="1707"/>
      <c r="N228" s="1703"/>
      <c r="O228" s="1703"/>
      <c r="P228" s="1703"/>
      <c r="Q228" s="1704"/>
      <c r="R228" s="1705"/>
      <c r="S228" s="1703"/>
      <c r="T228" s="1703"/>
      <c r="U228" s="1703"/>
      <c r="V228" s="1703"/>
      <c r="W228" s="1703"/>
      <c r="X228" s="1703"/>
      <c r="Y228" s="1703"/>
      <c r="Z228" s="1703"/>
      <c r="AA228" s="1703"/>
      <c r="AB228" s="1703"/>
      <c r="AC228" s="1703"/>
      <c r="AD228" s="1703"/>
      <c r="AE228" s="1703"/>
      <c r="AF228" s="1703"/>
      <c r="AG228" s="1703"/>
      <c r="AH228" s="1703"/>
      <c r="AI228" s="2122"/>
      <c r="AJ228" s="599"/>
      <c r="AK228" s="599"/>
      <c r="AL228" s="599"/>
      <c r="AM228" s="599"/>
      <c r="AN228" s="599"/>
      <c r="AO228" s="599"/>
      <c r="AP228" s="599"/>
      <c r="AQ228" s="599"/>
      <c r="AR228" s="599"/>
      <c r="AS228" s="599"/>
      <c r="AT228" s="599"/>
      <c r="AU228" s="599"/>
      <c r="AV228" s="599"/>
      <c r="AW228" s="599"/>
      <c r="AX228" s="599"/>
      <c r="AY228" s="599"/>
      <c r="AZ228" s="216"/>
      <c r="BA228" s="2368"/>
      <c r="BB228" s="161" t="s">
        <v>91</v>
      </c>
      <c r="BC228" s="1050" t="s">
        <v>36</v>
      </c>
      <c r="BD228" s="1069" t="s">
        <v>36</v>
      </c>
      <c r="BE228" s="1069" t="s">
        <v>36</v>
      </c>
      <c r="BF228" s="1069" t="s">
        <v>36</v>
      </c>
      <c r="BG228" s="1089" t="s">
        <v>36</v>
      </c>
      <c r="BH228" s="1109" t="s">
        <v>36</v>
      </c>
      <c r="BI228" s="1069" t="s">
        <v>36</v>
      </c>
      <c r="BJ228" s="1069" t="s">
        <v>36</v>
      </c>
      <c r="BK228" s="1069" t="s">
        <v>36</v>
      </c>
      <c r="BL228" s="1089" t="s">
        <v>36</v>
      </c>
      <c r="BM228" s="1109" t="s">
        <v>36</v>
      </c>
      <c r="BN228" s="1069" t="s">
        <v>36</v>
      </c>
      <c r="BO228" s="1069" t="s">
        <v>36</v>
      </c>
      <c r="BP228" s="1069" t="s">
        <v>36</v>
      </c>
      <c r="BQ228" s="1089" t="s">
        <v>36</v>
      </c>
      <c r="BR228" s="1109" t="s">
        <v>36</v>
      </c>
      <c r="BS228" s="1069" t="s">
        <v>36</v>
      </c>
      <c r="BT228" s="1069" t="s">
        <v>36</v>
      </c>
      <c r="BU228" s="1069" t="s">
        <v>36</v>
      </c>
      <c r="BV228" s="1069" t="s">
        <v>36</v>
      </c>
      <c r="BW228" s="1069" t="s">
        <v>36</v>
      </c>
      <c r="BX228" s="1069" t="s">
        <v>36</v>
      </c>
      <c r="BY228" s="1126" t="s">
        <v>36</v>
      </c>
      <c r="BZ228" s="1126" t="s">
        <v>36</v>
      </c>
      <c r="CA228" s="1126" t="s">
        <v>36</v>
      </c>
      <c r="CB228" s="1126" t="s">
        <v>36</v>
      </c>
      <c r="CC228" s="1126" t="s">
        <v>36</v>
      </c>
      <c r="CD228" s="1126" t="s">
        <v>36</v>
      </c>
      <c r="CE228" s="1126" t="s">
        <v>36</v>
      </c>
      <c r="CF228" s="1126" t="s">
        <v>36</v>
      </c>
      <c r="CG228" s="1126" t="s">
        <v>36</v>
      </c>
      <c r="CH228" s="1126" t="s">
        <v>36</v>
      </c>
      <c r="CI228" s="1126" t="s">
        <v>36</v>
      </c>
      <c r="CJ228" s="2001"/>
      <c r="CK228" s="2001"/>
      <c r="CL228" s="2001"/>
      <c r="CM228" s="2001"/>
      <c r="CN228" s="2001"/>
      <c r="CO228" s="2001"/>
      <c r="CP228" s="2001"/>
      <c r="CQ228" s="2001"/>
      <c r="CR228" s="2001"/>
      <c r="CS228" s="2001"/>
      <c r="CT228" s="2001"/>
      <c r="CU228" s="2001"/>
      <c r="CV228" s="2001"/>
      <c r="CW228" s="2001"/>
      <c r="CX228" s="2001"/>
      <c r="CY228" s="2001"/>
      <c r="CZ228" s="2001"/>
    </row>
    <row r="229" s="413" customFormat="true" ht="15" customHeight="true" x14ac:dyDescent="0.2">
      <c r="A229" s="1568"/>
      <c r="B229" s="1769"/>
      <c r="C229" s="1708"/>
      <c r="D229" s="1709"/>
      <c r="E229" s="1709"/>
      <c r="F229" s="1709"/>
      <c r="G229" s="1710"/>
      <c r="H229" s="1711"/>
      <c r="I229" s="1709"/>
      <c r="J229" s="1709"/>
      <c r="K229" s="1709"/>
      <c r="L229" s="1712"/>
      <c r="M229" s="1713"/>
      <c r="N229" s="1709"/>
      <c r="O229" s="1709"/>
      <c r="P229" s="1709"/>
      <c r="Q229" s="1710"/>
      <c r="R229" s="1711"/>
      <c r="S229" s="1709"/>
      <c r="T229" s="1709"/>
      <c r="U229" s="1709"/>
      <c r="V229" s="1709"/>
      <c r="W229" s="1709"/>
      <c r="X229" s="1709"/>
      <c r="Y229" s="1709"/>
      <c r="Z229" s="1709"/>
      <c r="AA229" s="1709"/>
      <c r="AB229" s="1709"/>
      <c r="AC229" s="1709"/>
      <c r="AD229" s="1709"/>
      <c r="AE229" s="1709"/>
      <c r="AF229" s="1709"/>
      <c r="AG229" s="1709"/>
      <c r="AH229" s="1709"/>
      <c r="AI229" s="2123"/>
      <c r="AJ229" s="599"/>
      <c r="AK229" s="599"/>
      <c r="AL229" s="599"/>
      <c r="AM229" s="599"/>
      <c r="AN229" s="599"/>
      <c r="AO229" s="599"/>
      <c r="AP229" s="599"/>
      <c r="AQ229" s="599"/>
      <c r="AR229" s="599"/>
      <c r="AS229" s="599"/>
      <c r="AT229" s="599"/>
      <c r="AU229" s="599"/>
      <c r="AV229" s="599"/>
      <c r="AW229" s="599"/>
      <c r="AX229" s="599"/>
      <c r="AY229" s="599"/>
      <c r="AZ229" s="216"/>
      <c r="BA229" s="2368"/>
      <c r="BB229" s="161" t="s">
        <v>92</v>
      </c>
      <c r="BC229" s="1050" t="s">
        <v>36</v>
      </c>
      <c r="BD229" s="1069" t="s">
        <v>36</v>
      </c>
      <c r="BE229" s="1069" t="s">
        <v>36</v>
      </c>
      <c r="BF229" s="1069" t="s">
        <v>36</v>
      </c>
      <c r="BG229" s="1089" t="s">
        <v>36</v>
      </c>
      <c r="BH229" s="1109" t="s">
        <v>36</v>
      </c>
      <c r="BI229" s="1069" t="s">
        <v>36</v>
      </c>
      <c r="BJ229" s="1069" t="s">
        <v>36</v>
      </c>
      <c r="BK229" s="1069" t="s">
        <v>36</v>
      </c>
      <c r="BL229" s="1089" t="s">
        <v>36</v>
      </c>
      <c r="BM229" s="1109" t="s">
        <v>36</v>
      </c>
      <c r="BN229" s="1069" t="s">
        <v>36</v>
      </c>
      <c r="BO229" s="1069" t="s">
        <v>36</v>
      </c>
      <c r="BP229" s="1069" t="s">
        <v>36</v>
      </c>
      <c r="BQ229" s="1089" t="s">
        <v>36</v>
      </c>
      <c r="BR229" s="1109" t="s">
        <v>36</v>
      </c>
      <c r="BS229" s="1069" t="s">
        <v>36</v>
      </c>
      <c r="BT229" s="1069" t="s">
        <v>36</v>
      </c>
      <c r="BU229" s="1069" t="s">
        <v>36</v>
      </c>
      <c r="BV229" s="1069" t="s">
        <v>36</v>
      </c>
      <c r="BW229" s="1069" t="s">
        <v>36</v>
      </c>
      <c r="BX229" s="1069" t="s">
        <v>36</v>
      </c>
      <c r="BY229" s="1126" t="s">
        <v>36</v>
      </c>
      <c r="BZ229" s="1126" t="s">
        <v>36</v>
      </c>
      <c r="CA229" s="1126" t="s">
        <v>36</v>
      </c>
      <c r="CB229" s="1126" t="s">
        <v>36</v>
      </c>
      <c r="CC229" s="1126" t="s">
        <v>36</v>
      </c>
      <c r="CD229" s="1126" t="s">
        <v>36</v>
      </c>
      <c r="CE229" s="1126" t="s">
        <v>36</v>
      </c>
      <c r="CF229" s="1126" t="s">
        <v>36</v>
      </c>
      <c r="CG229" s="1126" t="s">
        <v>36</v>
      </c>
      <c r="CH229" s="1126" t="s">
        <v>36</v>
      </c>
      <c r="CI229" s="1126" t="s">
        <v>36</v>
      </c>
      <c r="CJ229" s="2001"/>
      <c r="CK229" s="2001"/>
      <c r="CL229" s="2001"/>
      <c r="CM229" s="2001"/>
      <c r="CN229" s="2001"/>
      <c r="CO229" s="2001"/>
      <c r="CP229" s="2001"/>
      <c r="CQ229" s="2001"/>
      <c r="CR229" s="2001"/>
      <c r="CS229" s="2001"/>
      <c r="CT229" s="2001"/>
      <c r="CU229" s="2001"/>
      <c r="CV229" s="2001"/>
      <c r="CW229" s="2001"/>
      <c r="CX229" s="2001"/>
      <c r="CY229" s="2001"/>
      <c r="CZ229" s="2001"/>
    </row>
    <row r="230" s="413" customFormat="true" ht="15" customHeight="true" x14ac:dyDescent="0.2">
      <c r="A230" s="1569"/>
      <c r="B230" s="1770"/>
      <c r="C230" s="1714"/>
      <c r="D230" s="1715"/>
      <c r="E230" s="1715"/>
      <c r="F230" s="1715"/>
      <c r="G230" s="1716"/>
      <c r="H230" s="1717"/>
      <c r="I230" s="1715"/>
      <c r="J230" s="1715"/>
      <c r="K230" s="1715"/>
      <c r="L230" s="1718"/>
      <c r="M230" s="1719"/>
      <c r="N230" s="1715"/>
      <c r="O230" s="1715"/>
      <c r="P230" s="1715"/>
      <c r="Q230" s="1716"/>
      <c r="R230" s="1717"/>
      <c r="S230" s="1715"/>
      <c r="T230" s="1715"/>
      <c r="U230" s="1715"/>
      <c r="V230" s="1715"/>
      <c r="W230" s="1715"/>
      <c r="X230" s="1715"/>
      <c r="Y230" s="1715"/>
      <c r="Z230" s="1715"/>
      <c r="AA230" s="1715"/>
      <c r="AB230" s="1715"/>
      <c r="AC230" s="1715"/>
      <c r="AD230" s="1715"/>
      <c r="AE230" s="1715"/>
      <c r="AF230" s="1715"/>
      <c r="AG230" s="1715"/>
      <c r="AH230" s="1715"/>
      <c r="AI230" s="2124"/>
      <c r="AJ230" s="599"/>
      <c r="AK230" s="599"/>
      <c r="AL230" s="599"/>
      <c r="AM230" s="599"/>
      <c r="AN230" s="599"/>
      <c r="AO230" s="599"/>
      <c r="AP230" s="599"/>
      <c r="AQ230" s="599"/>
      <c r="AR230" s="599"/>
      <c r="AS230" s="599"/>
      <c r="AT230" s="599"/>
      <c r="AU230" s="599"/>
      <c r="AV230" s="599"/>
      <c r="AW230" s="599"/>
      <c r="AX230" s="599"/>
      <c r="AY230" s="599"/>
      <c r="AZ230" s="216"/>
      <c r="BA230" s="2368"/>
      <c r="BB230" s="161" t="s">
        <v>93</v>
      </c>
      <c r="BC230" s="1050" t="s">
        <v>36</v>
      </c>
      <c r="BD230" s="1069" t="s">
        <v>36</v>
      </c>
      <c r="BE230" s="1069" t="s">
        <v>36</v>
      </c>
      <c r="BF230" s="1069" t="s">
        <v>36</v>
      </c>
      <c r="BG230" s="1089" t="s">
        <v>36</v>
      </c>
      <c r="BH230" s="1109" t="s">
        <v>36</v>
      </c>
      <c r="BI230" s="1069" t="s">
        <v>36</v>
      </c>
      <c r="BJ230" s="1069" t="s">
        <v>36</v>
      </c>
      <c r="BK230" s="1069" t="s">
        <v>36</v>
      </c>
      <c r="BL230" s="1089" t="s">
        <v>36</v>
      </c>
      <c r="BM230" s="1109" t="s">
        <v>36</v>
      </c>
      <c r="BN230" s="1069" t="s">
        <v>36</v>
      </c>
      <c r="BO230" s="1069" t="s">
        <v>36</v>
      </c>
      <c r="BP230" s="1069" t="s">
        <v>36</v>
      </c>
      <c r="BQ230" s="1089" t="s">
        <v>36</v>
      </c>
      <c r="BR230" s="1109" t="s">
        <v>36</v>
      </c>
      <c r="BS230" s="1069" t="s">
        <v>36</v>
      </c>
      <c r="BT230" s="1069" t="s">
        <v>36</v>
      </c>
      <c r="BU230" s="1069" t="s">
        <v>36</v>
      </c>
      <c r="BV230" s="1069" t="s">
        <v>36</v>
      </c>
      <c r="BW230" s="1069" t="s">
        <v>36</v>
      </c>
      <c r="BX230" s="1069" t="s">
        <v>36</v>
      </c>
      <c r="BY230" s="1126" t="s">
        <v>36</v>
      </c>
      <c r="BZ230" s="1126" t="s">
        <v>36</v>
      </c>
      <c r="CA230" s="1126" t="s">
        <v>36</v>
      </c>
      <c r="CB230" s="1126" t="s">
        <v>36</v>
      </c>
      <c r="CC230" s="1126" t="s">
        <v>36</v>
      </c>
      <c r="CD230" s="1126" t="s">
        <v>36</v>
      </c>
      <c r="CE230" s="1126" t="s">
        <v>36</v>
      </c>
      <c r="CF230" s="1126" t="s">
        <v>36</v>
      </c>
      <c r="CG230" s="1126" t="s">
        <v>36</v>
      </c>
      <c r="CH230" s="1126" t="s">
        <v>36</v>
      </c>
      <c r="CI230" s="1126" t="s">
        <v>36</v>
      </c>
      <c r="CJ230" s="2001"/>
      <c r="CK230" s="2001"/>
      <c r="CL230" s="2001"/>
      <c r="CM230" s="2001"/>
      <c r="CN230" s="2001"/>
      <c r="CO230" s="2001"/>
      <c r="CP230" s="2001"/>
      <c r="CQ230" s="2001"/>
      <c r="CR230" s="2001"/>
      <c r="CS230" s="2001"/>
      <c r="CT230" s="2001"/>
      <c r="CU230" s="2001"/>
      <c r="CV230" s="2001"/>
      <c r="CW230" s="2001"/>
      <c r="CX230" s="2001"/>
      <c r="CY230" s="2001"/>
      <c r="CZ230" s="2001"/>
    </row>
    <row r="231" s="413" customFormat="true" ht="15" customHeight="true" x14ac:dyDescent="0.2">
      <c r="A231" s="1570"/>
      <c r="B231" s="1579"/>
      <c r="C231" s="1509"/>
      <c r="D231" s="1510"/>
      <c r="E231" s="1510"/>
      <c r="F231" s="1510"/>
      <c r="G231" s="1554"/>
      <c r="H231" s="1543"/>
      <c r="I231" s="1510"/>
      <c r="J231" s="1510"/>
      <c r="K231" s="1510"/>
      <c r="L231" s="1519"/>
      <c r="M231" s="1531"/>
      <c r="N231" s="1510"/>
      <c r="O231" s="1510"/>
      <c r="P231" s="1510"/>
      <c r="Q231" s="1554"/>
      <c r="R231" s="1543"/>
      <c r="S231" s="1510"/>
      <c r="T231" s="1510"/>
      <c r="U231" s="1510"/>
      <c r="V231" s="1510"/>
      <c r="W231" s="1510"/>
      <c r="X231" s="1510"/>
      <c r="Y231" s="1510"/>
      <c r="Z231" s="1510"/>
      <c r="AA231" s="1510"/>
      <c r="AB231" s="1511"/>
      <c r="AC231" s="858"/>
      <c r="AD231" s="858"/>
      <c r="AE231" s="858"/>
      <c r="AF231" s="858"/>
      <c r="AG231" s="858"/>
      <c r="AH231" s="858"/>
      <c r="AI231" s="904"/>
      <c r="AJ231" s="599"/>
      <c r="AK231" s="599"/>
      <c r="AL231" s="599"/>
      <c r="AM231" s="599"/>
      <c r="AN231" s="599"/>
      <c r="AO231" s="599"/>
      <c r="AP231" s="599"/>
      <c r="AQ231" s="599"/>
      <c r="AR231" s="599"/>
      <c r="AS231" s="599"/>
      <c r="AT231" s="599"/>
      <c r="AU231" s="599"/>
      <c r="AV231" s="599"/>
      <c r="AW231" s="599"/>
      <c r="AX231" s="599"/>
      <c r="AY231" s="599"/>
      <c r="AZ231" s="216"/>
      <c r="BA231" s="430"/>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310"/>
      <c r="CF231" s="310"/>
      <c r="CG231" s="310"/>
      <c r="CH231" s="310"/>
      <c r="CI231" s="310"/>
      <c r="CJ231" s="2004"/>
      <c r="CK231" s="2004"/>
      <c r="CL231" s="2004"/>
      <c r="CM231" s="2004"/>
      <c r="CN231" s="2004"/>
      <c r="CO231" s="2004"/>
      <c r="CP231" s="2004"/>
      <c r="CQ231" s="2004"/>
      <c r="CR231" s="2004"/>
      <c r="CS231" s="2004"/>
      <c r="CT231" s="2004"/>
      <c r="CU231" s="2004"/>
      <c r="CV231" s="2004"/>
      <c r="CW231" s="2004"/>
      <c r="CX231" s="2004"/>
      <c r="CY231" s="2004"/>
      <c r="CZ231" s="2004"/>
    </row>
    <row r="232" s="413" customFormat="true" ht="15" customHeight="true" x14ac:dyDescent="0.2">
      <c r="A232" s="1571"/>
      <c r="B232" s="1580"/>
      <c r="C232" s="1512"/>
      <c r="D232" s="1513"/>
      <c r="E232" s="1513"/>
      <c r="F232" s="1513"/>
      <c r="G232" s="1555"/>
      <c r="H232" s="1544"/>
      <c r="I232" s="1513"/>
      <c r="J232" s="1513"/>
      <c r="K232" s="1513"/>
      <c r="L232" s="1520"/>
      <c r="M232" s="1532"/>
      <c r="N232" s="1513"/>
      <c r="O232" s="1513"/>
      <c r="P232" s="1513"/>
      <c r="Q232" s="1555"/>
      <c r="R232" s="1544"/>
      <c r="S232" s="1513"/>
      <c r="T232" s="1513"/>
      <c r="U232" s="1513"/>
      <c r="V232" s="1513"/>
      <c r="W232" s="1513"/>
      <c r="X232" s="1513"/>
      <c r="Y232" s="1513"/>
      <c r="Z232" s="1513"/>
      <c r="AA232" s="1513"/>
      <c r="AB232" s="1514"/>
      <c r="AC232" s="858"/>
      <c r="AD232" s="858"/>
      <c r="AE232" s="858"/>
      <c r="AF232" s="858"/>
      <c r="AG232" s="858"/>
      <c r="AH232" s="858"/>
      <c r="AI232" s="904"/>
      <c r="AJ232" s="599"/>
      <c r="AK232" s="599"/>
      <c r="AL232" s="599"/>
      <c r="AM232" s="599"/>
      <c r="AN232" s="599"/>
      <c r="AO232" s="599"/>
      <c r="AP232" s="599"/>
      <c r="AQ232" s="599"/>
      <c r="AR232" s="599"/>
      <c r="AS232" s="599"/>
      <c r="AT232" s="599"/>
      <c r="AU232" s="599"/>
      <c r="AV232" s="599"/>
      <c r="AW232" s="599"/>
      <c r="AX232" s="599"/>
      <c r="AY232" s="599"/>
      <c r="AZ232" s="216"/>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310"/>
      <c r="CF232" s="310"/>
      <c r="CG232" s="310"/>
      <c r="CH232" s="310"/>
      <c r="CI232" s="310"/>
      <c r="CJ232" s="2004"/>
      <c r="CK232" s="2004"/>
      <c r="CL232" s="2004"/>
      <c r="CM232" s="2004"/>
      <c r="CN232" s="2004"/>
      <c r="CO232" s="2004"/>
      <c r="CP232" s="2004"/>
      <c r="CQ232" s="2004"/>
      <c r="CR232" s="2004"/>
      <c r="CS232" s="2004"/>
      <c r="CT232" s="2004"/>
      <c r="CU232" s="2004"/>
      <c r="CV232" s="2004"/>
      <c r="CW232" s="2004"/>
      <c r="CX232" s="2004"/>
      <c r="CY232" s="2004"/>
      <c r="CZ232" s="2004"/>
    </row>
    <row r="233" s="413" customFormat="true" ht="15" customHeight="true" x14ac:dyDescent="0.2">
      <c r="A233" s="1572"/>
      <c r="B233" s="1581"/>
      <c r="C233" s="1720"/>
      <c r="D233" s="1721"/>
      <c r="E233" s="1721"/>
      <c r="F233" s="1721"/>
      <c r="G233" s="1722"/>
      <c r="H233" s="1723"/>
      <c r="I233" s="1721"/>
      <c r="J233" s="1721"/>
      <c r="K233" s="1721"/>
      <c r="L233" s="1724"/>
      <c r="M233" s="1725"/>
      <c r="N233" s="1721"/>
      <c r="O233" s="1721"/>
      <c r="P233" s="1721"/>
      <c r="Q233" s="1722"/>
      <c r="R233" s="1723"/>
      <c r="S233" s="1721"/>
      <c r="T233" s="1721"/>
      <c r="U233" s="1721"/>
      <c r="V233" s="1721"/>
      <c r="W233" s="1721"/>
      <c r="X233" s="1721"/>
      <c r="Y233" s="1721"/>
      <c r="Z233" s="1721"/>
      <c r="AA233" s="1721"/>
      <c r="AB233" s="1726"/>
      <c r="AC233" s="858"/>
      <c r="AD233" s="858"/>
      <c r="AE233" s="858"/>
      <c r="AF233" s="858"/>
      <c r="AG233" s="858"/>
      <c r="AH233" s="858"/>
      <c r="AI233" s="904"/>
      <c r="AJ233" s="599"/>
      <c r="AK233" s="599"/>
      <c r="AL233" s="599"/>
      <c r="AM233" s="599"/>
      <c r="AN233" s="599"/>
      <c r="AO233" s="599"/>
      <c r="AP233" s="599"/>
      <c r="AQ233" s="599"/>
      <c r="AR233" s="599"/>
      <c r="AS233" s="599"/>
      <c r="AT233" s="599"/>
      <c r="AU233" s="599"/>
      <c r="AV233" s="599"/>
      <c r="AW233" s="599"/>
      <c r="AX233" s="599"/>
      <c r="AY233" s="599"/>
      <c r="AZ233" s="216"/>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310"/>
      <c r="CF233" s="310"/>
      <c r="CG233" s="310"/>
      <c r="CH233" s="310"/>
      <c r="CI233" s="310"/>
      <c r="CJ233" s="2004"/>
      <c r="CK233" s="2004"/>
      <c r="CL233" s="2004"/>
      <c r="CM233" s="2004"/>
      <c r="CN233" s="2004"/>
      <c r="CO233" s="2004"/>
      <c r="CP233" s="2004"/>
      <c r="CQ233" s="2004"/>
      <c r="CR233" s="2004"/>
      <c r="CS233" s="2004"/>
      <c r="CT233" s="2004"/>
      <c r="CU233" s="2004"/>
      <c r="CV233" s="2004"/>
      <c r="CW233" s="2004"/>
      <c r="CX233" s="2004"/>
      <c r="CY233" s="2004"/>
      <c r="CZ233" s="2004"/>
    </row>
    <row r="234" s="413" customFormat="true" ht="15" customHeight="true" x14ac:dyDescent="0.2">
      <c r="A234" s="1573"/>
      <c r="B234" s="1582"/>
      <c r="C234" s="1727"/>
      <c r="D234" s="1728"/>
      <c r="E234" s="1728"/>
      <c r="F234" s="1728"/>
      <c r="G234" s="1729"/>
      <c r="H234" s="1730"/>
      <c r="I234" s="1728"/>
      <c r="J234" s="1728"/>
      <c r="K234" s="1728"/>
      <c r="L234" s="1731"/>
      <c r="M234" s="1732"/>
      <c r="N234" s="1728"/>
      <c r="O234" s="1728"/>
      <c r="P234" s="1728"/>
      <c r="Q234" s="1729"/>
      <c r="R234" s="1730"/>
      <c r="S234" s="1728"/>
      <c r="T234" s="1728"/>
      <c r="U234" s="1728"/>
      <c r="V234" s="1728"/>
      <c r="W234" s="1728"/>
      <c r="X234" s="1728"/>
      <c r="Y234" s="1728"/>
      <c r="Z234" s="1728"/>
      <c r="AA234" s="1728"/>
      <c r="AB234" s="1733"/>
      <c r="AC234" s="858"/>
      <c r="AD234" s="858"/>
      <c r="AE234" s="858"/>
      <c r="AF234" s="858"/>
      <c r="AG234" s="858"/>
      <c r="AH234" s="858"/>
      <c r="AI234" s="904"/>
      <c r="AJ234" s="599"/>
      <c r="AK234" s="599"/>
      <c r="AL234" s="599"/>
      <c r="AM234" s="599"/>
      <c r="AN234" s="599"/>
      <c r="AO234" s="599"/>
      <c r="AP234" s="599"/>
      <c r="AQ234" s="599"/>
      <c r="AR234" s="599"/>
      <c r="AS234" s="599"/>
      <c r="AT234" s="599"/>
      <c r="AU234" s="599"/>
      <c r="AV234" s="599"/>
      <c r="AW234" s="599"/>
      <c r="AX234" s="599"/>
      <c r="AY234" s="599"/>
      <c r="AZ234" s="216"/>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310"/>
      <c r="CF234" s="310"/>
      <c r="CG234" s="310"/>
      <c r="CH234" s="310"/>
      <c r="CI234" s="310"/>
      <c r="CJ234" s="2004"/>
      <c r="CK234" s="2004"/>
      <c r="CL234" s="2004"/>
      <c r="CM234" s="2004"/>
      <c r="CN234" s="2004"/>
      <c r="CO234" s="2004"/>
      <c r="CP234" s="2004"/>
      <c r="CQ234" s="2004"/>
      <c r="CR234" s="2004"/>
      <c r="CS234" s="2004"/>
      <c r="CT234" s="2004"/>
      <c r="CU234" s="2004"/>
      <c r="CV234" s="2004"/>
      <c r="CW234" s="2004"/>
      <c r="CX234" s="2004"/>
      <c r="CY234" s="2004"/>
      <c r="CZ234" s="2004"/>
    </row>
    <row r="235" s="413" customFormat="true" ht="15" customHeight="true" x14ac:dyDescent="0.2">
      <c r="A235" s="1573"/>
      <c r="B235" s="1582"/>
      <c r="C235" s="1727"/>
      <c r="D235" s="1728"/>
      <c r="E235" s="1728"/>
      <c r="F235" s="1728"/>
      <c r="G235" s="1729"/>
      <c r="H235" s="1730"/>
      <c r="I235" s="1728"/>
      <c r="J235" s="1728"/>
      <c r="K235" s="1728"/>
      <c r="L235" s="1731"/>
      <c r="M235" s="1732"/>
      <c r="N235" s="1728"/>
      <c r="O235" s="1728"/>
      <c r="P235" s="1728"/>
      <c r="Q235" s="1729"/>
      <c r="R235" s="1730"/>
      <c r="S235" s="1728"/>
      <c r="T235" s="1728"/>
      <c r="U235" s="1728"/>
      <c r="V235" s="1728"/>
      <c r="W235" s="1728"/>
      <c r="X235" s="1728"/>
      <c r="Y235" s="1728"/>
      <c r="Z235" s="1728"/>
      <c r="AA235" s="1728"/>
      <c r="AB235" s="1733"/>
      <c r="AC235" s="858"/>
      <c r="AD235" s="858"/>
      <c r="AE235" s="858"/>
      <c r="AF235" s="858"/>
      <c r="AG235" s="858"/>
      <c r="AH235" s="858"/>
      <c r="AI235" s="904"/>
      <c r="AJ235" s="599"/>
      <c r="AK235" s="599"/>
      <c r="AL235" s="599"/>
      <c r="AM235" s="599"/>
      <c r="AN235" s="599"/>
      <c r="AO235" s="599"/>
      <c r="AP235" s="599"/>
      <c r="AQ235" s="599"/>
      <c r="AR235" s="599"/>
      <c r="AS235" s="599"/>
      <c r="AT235" s="599"/>
      <c r="AU235" s="599"/>
      <c r="AV235" s="599"/>
      <c r="AW235" s="599"/>
      <c r="AX235" s="599"/>
      <c r="AY235" s="599"/>
      <c r="AZ235" s="216"/>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310"/>
      <c r="CF235" s="310"/>
      <c r="CG235" s="310"/>
      <c r="CH235" s="310"/>
      <c r="CI235" s="310"/>
      <c r="CJ235" s="2004"/>
      <c r="CK235" s="2004"/>
      <c r="CL235" s="2004"/>
      <c r="CM235" s="2004"/>
      <c r="CN235" s="2004"/>
      <c r="CO235" s="2004"/>
      <c r="CP235" s="2004"/>
      <c r="CQ235" s="2004"/>
      <c r="CR235" s="2004"/>
      <c r="CS235" s="2004"/>
      <c r="CT235" s="2004"/>
      <c r="CU235" s="2004"/>
      <c r="CV235" s="2004"/>
      <c r="CW235" s="2004"/>
      <c r="CX235" s="2004"/>
      <c r="CY235" s="2004"/>
      <c r="CZ235" s="2004"/>
    </row>
    <row r="236" s="413" customFormat="true" ht="15" customHeight="true" x14ac:dyDescent="0.2">
      <c r="A236" s="1573"/>
      <c r="B236" s="1582"/>
      <c r="C236" s="1727"/>
      <c r="D236" s="1728"/>
      <c r="E236" s="1728"/>
      <c r="F236" s="1728"/>
      <c r="G236" s="1729"/>
      <c r="H236" s="1730"/>
      <c r="I236" s="1728"/>
      <c r="J236" s="1728"/>
      <c r="K236" s="1728"/>
      <c r="L236" s="1731"/>
      <c r="M236" s="1732"/>
      <c r="N236" s="1728"/>
      <c r="O236" s="1728"/>
      <c r="P236" s="1728"/>
      <c r="Q236" s="1729"/>
      <c r="R236" s="1730"/>
      <c r="S236" s="1728"/>
      <c r="T236" s="1728"/>
      <c r="U236" s="1728"/>
      <c r="V236" s="1728"/>
      <c r="W236" s="1728"/>
      <c r="X236" s="1728"/>
      <c r="Y236" s="1728"/>
      <c r="Z236" s="1728"/>
      <c r="AA236" s="1728"/>
      <c r="AB236" s="1733"/>
      <c r="AC236" s="858"/>
      <c r="AD236" s="858"/>
      <c r="AE236" s="858"/>
      <c r="AF236" s="858"/>
      <c r="AG236" s="858"/>
      <c r="AH236" s="858"/>
      <c r="AI236" s="904"/>
      <c r="AJ236" s="599"/>
      <c r="AK236" s="599"/>
      <c r="AL236" s="599"/>
      <c r="AM236" s="599"/>
      <c r="AN236" s="599"/>
      <c r="AO236" s="599"/>
      <c r="AP236" s="599"/>
      <c r="AQ236" s="599"/>
      <c r="AR236" s="599"/>
      <c r="AS236" s="599"/>
      <c r="AT236" s="599"/>
      <c r="AU236" s="599"/>
      <c r="AV236" s="599"/>
      <c r="AW236" s="599"/>
      <c r="AX236" s="599"/>
      <c r="AY236" s="599"/>
      <c r="AZ236" s="216"/>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310"/>
      <c r="CF236" s="310"/>
      <c r="CG236" s="310"/>
      <c r="CH236" s="310"/>
      <c r="CI236" s="310"/>
      <c r="CJ236" s="2004"/>
      <c r="CK236" s="2004"/>
      <c r="CL236" s="2004"/>
      <c r="CM236" s="2004"/>
      <c r="CN236" s="2004"/>
      <c r="CO236" s="2004"/>
      <c r="CP236" s="2004"/>
      <c r="CQ236" s="2004"/>
      <c r="CR236" s="2004"/>
      <c r="CS236" s="2004"/>
      <c r="CT236" s="2004"/>
      <c r="CU236" s="2004"/>
      <c r="CV236" s="2004"/>
      <c r="CW236" s="2004"/>
      <c r="CX236" s="2004"/>
      <c r="CY236" s="2004"/>
      <c r="CZ236" s="2004"/>
    </row>
    <row r="237" s="413" customFormat="true" ht="15" customHeight="true" x14ac:dyDescent="0.2">
      <c r="A237" s="1573"/>
      <c r="B237" s="1582"/>
      <c r="C237" s="1727"/>
      <c r="D237" s="1728"/>
      <c r="E237" s="1728"/>
      <c r="F237" s="1728"/>
      <c r="G237" s="1729"/>
      <c r="H237" s="1730"/>
      <c r="I237" s="1728"/>
      <c r="J237" s="1728"/>
      <c r="K237" s="1728"/>
      <c r="L237" s="1731"/>
      <c r="M237" s="1732"/>
      <c r="N237" s="1728"/>
      <c r="O237" s="1728"/>
      <c r="P237" s="1728"/>
      <c r="Q237" s="1729"/>
      <c r="R237" s="1730"/>
      <c r="S237" s="1728"/>
      <c r="T237" s="1728"/>
      <c r="U237" s="1728"/>
      <c r="V237" s="1728"/>
      <c r="W237" s="1728"/>
      <c r="X237" s="1728"/>
      <c r="Y237" s="1728"/>
      <c r="Z237" s="1728"/>
      <c r="AA237" s="1728"/>
      <c r="AB237" s="1733"/>
      <c r="AC237" s="858"/>
      <c r="AD237" s="858"/>
      <c r="AE237" s="858"/>
      <c r="AF237" s="858"/>
      <c r="AG237" s="858"/>
      <c r="AH237" s="858"/>
      <c r="AI237" s="904"/>
      <c r="AJ237" s="599"/>
      <c r="AK237" s="599"/>
      <c r="AL237" s="599"/>
      <c r="AM237" s="599"/>
      <c r="AN237" s="599"/>
      <c r="AO237" s="599"/>
      <c r="AP237" s="599"/>
      <c r="AQ237" s="599"/>
      <c r="AR237" s="599"/>
      <c r="AS237" s="599"/>
      <c r="AT237" s="599"/>
      <c r="AU237" s="599"/>
      <c r="AV237" s="599"/>
      <c r="AW237" s="599"/>
      <c r="AX237" s="599"/>
      <c r="AY237" s="599"/>
      <c r="AZ237" s="216"/>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310"/>
      <c r="CF237" s="310"/>
      <c r="CG237" s="310"/>
      <c r="CH237" s="310"/>
      <c r="CI237" s="310"/>
      <c r="CJ237" s="2004"/>
      <c r="CK237" s="2004"/>
      <c r="CL237" s="2004"/>
      <c r="CM237" s="2004"/>
      <c r="CN237" s="2004"/>
      <c r="CO237" s="2004"/>
      <c r="CP237" s="2004"/>
      <c r="CQ237" s="2004"/>
      <c r="CR237" s="2004"/>
      <c r="CS237" s="2004"/>
      <c r="CT237" s="2004"/>
      <c r="CU237" s="2004"/>
      <c r="CV237" s="2004"/>
      <c r="CW237" s="2004"/>
      <c r="CX237" s="2004"/>
      <c r="CY237" s="2004"/>
      <c r="CZ237" s="2004"/>
    </row>
    <row r="238" s="413" customFormat="true" ht="15" customHeight="true" x14ac:dyDescent="0.2">
      <c r="A238" s="1573"/>
      <c r="B238" s="1582"/>
      <c r="C238" s="1727"/>
      <c r="D238" s="1728"/>
      <c r="E238" s="1728"/>
      <c r="F238" s="1728"/>
      <c r="G238" s="1729"/>
      <c r="H238" s="1730"/>
      <c r="I238" s="1728"/>
      <c r="J238" s="1728"/>
      <c r="K238" s="1728"/>
      <c r="L238" s="1731"/>
      <c r="M238" s="1732"/>
      <c r="N238" s="1728"/>
      <c r="O238" s="1728"/>
      <c r="P238" s="1728"/>
      <c r="Q238" s="1729"/>
      <c r="R238" s="1730"/>
      <c r="S238" s="1728"/>
      <c r="T238" s="1728"/>
      <c r="U238" s="1728"/>
      <c r="V238" s="1728"/>
      <c r="W238" s="1728"/>
      <c r="X238" s="1728"/>
      <c r="Y238" s="1728"/>
      <c r="Z238" s="1728"/>
      <c r="AA238" s="1728"/>
      <c r="AB238" s="1733"/>
      <c r="AC238" s="858"/>
      <c r="AD238" s="858"/>
      <c r="AE238" s="858"/>
      <c r="AF238" s="858"/>
      <c r="AG238" s="858"/>
      <c r="AH238" s="858"/>
      <c r="AI238" s="904"/>
      <c r="AJ238" s="599"/>
      <c r="AK238" s="599"/>
      <c r="AL238" s="599"/>
      <c r="AM238" s="599"/>
      <c r="AN238" s="599"/>
      <c r="AO238" s="599"/>
      <c r="AP238" s="599"/>
      <c r="AQ238" s="599"/>
      <c r="AR238" s="599"/>
      <c r="AS238" s="599"/>
      <c r="AT238" s="599"/>
      <c r="AU238" s="599"/>
      <c r="AV238" s="599"/>
      <c r="AW238" s="599"/>
      <c r="AX238" s="599"/>
      <c r="AY238" s="599"/>
      <c r="AZ238" s="216"/>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310"/>
      <c r="CF238" s="310"/>
      <c r="CG238" s="310"/>
      <c r="CH238" s="310"/>
      <c r="CI238" s="310"/>
      <c r="CJ238" s="2004"/>
      <c r="CK238" s="2004"/>
      <c r="CL238" s="2004"/>
      <c r="CM238" s="2004"/>
      <c r="CN238" s="2004"/>
      <c r="CO238" s="2004"/>
      <c r="CP238" s="2004"/>
      <c r="CQ238" s="2004"/>
      <c r="CR238" s="2004"/>
      <c r="CS238" s="2004"/>
      <c r="CT238" s="2004"/>
      <c r="CU238" s="2004"/>
      <c r="CV238" s="2004"/>
      <c r="CW238" s="2004"/>
      <c r="CX238" s="2004"/>
      <c r="CY238" s="2004"/>
      <c r="CZ238" s="2004"/>
    </row>
    <row r="239" s="413" customFormat="true" ht="15" customHeight="true" x14ac:dyDescent="0.2">
      <c r="A239" s="1573"/>
      <c r="B239" s="1582"/>
      <c r="C239" s="1727"/>
      <c r="D239" s="1728"/>
      <c r="E239" s="1728"/>
      <c r="F239" s="1728"/>
      <c r="G239" s="1729"/>
      <c r="H239" s="1730"/>
      <c r="I239" s="1728"/>
      <c r="J239" s="1728"/>
      <c r="K239" s="1728"/>
      <c r="L239" s="1731"/>
      <c r="M239" s="1732"/>
      <c r="N239" s="1728"/>
      <c r="O239" s="1728"/>
      <c r="P239" s="1728"/>
      <c r="Q239" s="1729"/>
      <c r="R239" s="1730"/>
      <c r="S239" s="1728"/>
      <c r="T239" s="1728"/>
      <c r="U239" s="1728"/>
      <c r="V239" s="1728"/>
      <c r="W239" s="1728"/>
      <c r="X239" s="1728"/>
      <c r="Y239" s="1728"/>
      <c r="Z239" s="1728"/>
      <c r="AA239" s="1728"/>
      <c r="AB239" s="1733"/>
      <c r="AC239" s="858"/>
      <c r="AD239" s="858"/>
      <c r="AE239" s="858"/>
      <c r="AF239" s="858"/>
      <c r="AG239" s="858"/>
      <c r="AH239" s="858"/>
      <c r="AI239" s="904"/>
      <c r="AJ239" s="599"/>
      <c r="AK239" s="599"/>
      <c r="AL239" s="599"/>
      <c r="AM239" s="599"/>
      <c r="AN239" s="599"/>
      <c r="AO239" s="599"/>
      <c r="AP239" s="599"/>
      <c r="AQ239" s="599"/>
      <c r="AR239" s="599"/>
      <c r="AS239" s="599"/>
      <c r="AT239" s="599"/>
      <c r="AU239" s="599"/>
      <c r="AV239" s="599"/>
      <c r="AW239" s="599"/>
      <c r="AX239" s="599"/>
      <c r="AY239" s="599"/>
      <c r="AZ239" s="216"/>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310"/>
      <c r="CF239" s="310"/>
      <c r="CG239" s="310"/>
      <c r="CH239" s="310"/>
      <c r="CI239" s="310"/>
      <c r="CJ239" s="2004"/>
      <c r="CK239" s="2004"/>
      <c r="CL239" s="2004"/>
      <c r="CM239" s="2004"/>
      <c r="CN239" s="2004"/>
      <c r="CO239" s="2004"/>
      <c r="CP239" s="2004"/>
      <c r="CQ239" s="2004"/>
      <c r="CR239" s="2004"/>
      <c r="CS239" s="2004"/>
      <c r="CT239" s="2004"/>
      <c r="CU239" s="2004"/>
      <c r="CV239" s="2004"/>
      <c r="CW239" s="2004"/>
      <c r="CX239" s="2004"/>
      <c r="CY239" s="2004"/>
      <c r="CZ239" s="2004"/>
    </row>
    <row r="240" s="413" customFormat="true" ht="15" customHeight="true" x14ac:dyDescent="0.2">
      <c r="A240" s="1573"/>
      <c r="B240" s="1583"/>
      <c r="C240" s="1727"/>
      <c r="D240" s="1728"/>
      <c r="E240" s="1728"/>
      <c r="F240" s="1728"/>
      <c r="G240" s="1729"/>
      <c r="H240" s="1730"/>
      <c r="I240" s="1728"/>
      <c r="J240" s="1728"/>
      <c r="K240" s="1728"/>
      <c r="L240" s="1731"/>
      <c r="M240" s="1732"/>
      <c r="N240" s="1728"/>
      <c r="O240" s="1728"/>
      <c r="P240" s="1728"/>
      <c r="Q240" s="1729"/>
      <c r="R240" s="1730"/>
      <c r="S240" s="1728"/>
      <c r="T240" s="1728"/>
      <c r="U240" s="1728"/>
      <c r="V240" s="1728"/>
      <c r="W240" s="1728"/>
      <c r="X240" s="1728"/>
      <c r="Y240" s="1728"/>
      <c r="Z240" s="1728"/>
      <c r="AA240" s="1728"/>
      <c r="AB240" s="1733"/>
      <c r="AC240" s="858"/>
      <c r="AD240" s="858"/>
      <c r="AE240" s="858"/>
      <c r="AF240" s="858"/>
      <c r="AG240" s="858"/>
      <c r="AH240" s="858"/>
      <c r="AI240" s="904"/>
      <c r="AJ240" s="599"/>
      <c r="AK240" s="599"/>
      <c r="AL240" s="599"/>
      <c r="AM240" s="599"/>
      <c r="AN240" s="599"/>
      <c r="AO240" s="599"/>
      <c r="AP240" s="599"/>
      <c r="AQ240" s="599"/>
      <c r="AR240" s="599"/>
      <c r="AS240" s="599"/>
      <c r="AT240" s="599"/>
      <c r="AU240" s="599"/>
      <c r="AV240" s="599"/>
      <c r="AW240" s="599"/>
      <c r="AX240" s="599"/>
      <c r="AY240" s="599"/>
      <c r="AZ240" s="216"/>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310"/>
      <c r="CF240" s="310"/>
      <c r="CG240" s="310"/>
      <c r="CH240" s="310"/>
      <c r="CI240" s="310"/>
      <c r="CJ240" s="2004"/>
      <c r="CK240" s="2004"/>
      <c r="CL240" s="2004"/>
      <c r="CM240" s="2004"/>
      <c r="CN240" s="2004"/>
      <c r="CO240" s="2004"/>
      <c r="CP240" s="2004"/>
      <c r="CQ240" s="2004"/>
      <c r="CR240" s="2004"/>
      <c r="CS240" s="2004"/>
      <c r="CT240" s="2004"/>
      <c r="CU240" s="2004"/>
      <c r="CV240" s="2004"/>
      <c r="CW240" s="2004"/>
      <c r="CX240" s="2004"/>
      <c r="CY240" s="2004"/>
      <c r="CZ240" s="2004"/>
    </row>
    <row r="241" s="413" customFormat="true" ht="15" customHeight="true" x14ac:dyDescent="0.2">
      <c r="A241" s="1574"/>
      <c r="B241" s="1584"/>
      <c r="C241" s="1734"/>
      <c r="D241" s="1735"/>
      <c r="E241" s="1735"/>
      <c r="F241" s="1735"/>
      <c r="G241" s="1736"/>
      <c r="H241" s="1737"/>
      <c r="I241" s="1735"/>
      <c r="J241" s="1735"/>
      <c r="K241" s="1735"/>
      <c r="L241" s="1738"/>
      <c r="M241" s="1739"/>
      <c r="N241" s="1735"/>
      <c r="O241" s="1735"/>
      <c r="P241" s="1735"/>
      <c r="Q241" s="1736"/>
      <c r="R241" s="1737"/>
      <c r="S241" s="1735"/>
      <c r="T241" s="1735"/>
      <c r="U241" s="1735"/>
      <c r="V241" s="1735"/>
      <c r="W241" s="1735"/>
      <c r="X241" s="1735"/>
      <c r="Y241" s="1735"/>
      <c r="Z241" s="1735"/>
      <c r="AA241" s="1735"/>
      <c r="AB241" s="1740"/>
      <c r="AC241" s="858"/>
      <c r="AD241" s="858"/>
      <c r="AE241" s="858"/>
      <c r="AF241" s="858"/>
      <c r="AG241" s="858"/>
      <c r="AH241" s="858"/>
      <c r="AI241" s="904"/>
      <c r="AJ241" s="599"/>
      <c r="AK241" s="599"/>
      <c r="AL241" s="599"/>
      <c r="AM241" s="599"/>
      <c r="AN241" s="599"/>
      <c r="AO241" s="599"/>
      <c r="AP241" s="599"/>
      <c r="AQ241" s="599"/>
      <c r="AR241" s="599"/>
      <c r="AS241" s="599"/>
      <c r="AT241" s="599"/>
      <c r="AU241" s="599"/>
      <c r="AV241" s="599"/>
      <c r="AW241" s="599"/>
      <c r="AX241" s="599"/>
      <c r="AY241" s="599"/>
      <c r="AZ241" s="216"/>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310"/>
      <c r="CF241" s="310"/>
      <c r="CG241" s="310"/>
      <c r="CH241" s="310"/>
      <c r="CI241" s="310"/>
      <c r="CJ241" s="2004"/>
      <c r="CK241" s="2004"/>
      <c r="CL241" s="2004"/>
      <c r="CM241" s="2004"/>
      <c r="CN241" s="2004"/>
      <c r="CO241" s="2004"/>
      <c r="CP241" s="2004"/>
      <c r="CQ241" s="2004"/>
      <c r="CR241" s="2004"/>
      <c r="CS241" s="2004"/>
      <c r="CT241" s="2004"/>
      <c r="CU241" s="2004"/>
      <c r="CV241" s="2004"/>
      <c r="CW241" s="2004"/>
      <c r="CX241" s="2004"/>
      <c r="CY241" s="2004"/>
      <c r="CZ241" s="2004"/>
    </row>
    <row r="242" s="413" customFormat="true" ht="15" customHeight="true" x14ac:dyDescent="0.2">
      <c r="A242" s="710"/>
      <c r="B242" s="795"/>
      <c r="C242" s="902"/>
      <c r="D242" s="858"/>
      <c r="E242" s="858"/>
      <c r="F242" s="858"/>
      <c r="G242" s="859"/>
      <c r="H242" s="903"/>
      <c r="I242" s="858"/>
      <c r="J242" s="858"/>
      <c r="K242" s="858"/>
      <c r="L242" s="904"/>
      <c r="M242" s="902"/>
      <c r="N242" s="858"/>
      <c r="O242" s="858"/>
      <c r="P242" s="858"/>
      <c r="Q242" s="859"/>
      <c r="R242" s="903"/>
      <c r="S242" s="858"/>
      <c r="T242" s="858"/>
      <c r="U242" s="858"/>
      <c r="V242" s="858"/>
      <c r="W242" s="858"/>
      <c r="X242" s="858"/>
      <c r="Y242" s="858"/>
      <c r="Z242" s="858"/>
      <c r="AA242" s="858"/>
      <c r="AB242" s="858"/>
      <c r="AC242" s="858"/>
      <c r="AD242" s="858"/>
      <c r="AE242" s="858"/>
      <c r="AF242" s="858"/>
      <c r="AG242" s="858"/>
      <c r="AH242" s="858"/>
      <c r="AI242" s="904"/>
      <c r="AJ242" s="599"/>
      <c r="AK242" s="599"/>
      <c r="AL242" s="599"/>
      <c r="AM242" s="599"/>
      <c r="AN242" s="599"/>
      <c r="AO242" s="599"/>
      <c r="AP242" s="599"/>
      <c r="AQ242" s="599"/>
      <c r="AR242" s="599"/>
      <c r="AS242" s="599"/>
      <c r="AT242" s="599"/>
      <c r="AU242" s="599"/>
      <c r="AV242" s="599"/>
      <c r="AW242" s="599"/>
      <c r="AX242" s="599"/>
      <c r="AY242" s="599"/>
      <c r="AZ242" s="216"/>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310"/>
      <c r="CF242" s="310"/>
      <c r="CG242" s="310"/>
      <c r="CH242" s="310"/>
      <c r="CI242" s="310"/>
      <c r="CJ242" s="2004"/>
      <c r="CK242" s="2004"/>
      <c r="CL242" s="2004"/>
      <c r="CM242" s="2004"/>
      <c r="CN242" s="2004"/>
      <c r="CO242" s="2004"/>
      <c r="CP242" s="2004"/>
      <c r="CQ242" s="2004"/>
      <c r="CR242" s="2004"/>
      <c r="CS242" s="2004"/>
      <c r="CT242" s="2004"/>
      <c r="CU242" s="2004"/>
      <c r="CV242" s="2004"/>
      <c r="CW242" s="2004"/>
      <c r="CX242" s="2004"/>
      <c r="CY242" s="2004"/>
      <c r="CZ242" s="2004"/>
    </row>
    <row r="243" s="413" customFormat="true" ht="15" customHeight="true" x14ac:dyDescent="0.2">
      <c r="A243" s="710"/>
      <c r="B243" s="795"/>
      <c r="C243" s="902"/>
      <c r="D243" s="858"/>
      <c r="E243" s="858"/>
      <c r="F243" s="858"/>
      <c r="G243" s="859"/>
      <c r="H243" s="903"/>
      <c r="I243" s="858"/>
      <c r="J243" s="858"/>
      <c r="K243" s="858"/>
      <c r="L243" s="904"/>
      <c r="M243" s="902"/>
      <c r="N243" s="858"/>
      <c r="O243" s="858"/>
      <c r="P243" s="858"/>
      <c r="Q243" s="859"/>
      <c r="R243" s="903"/>
      <c r="S243" s="858"/>
      <c r="T243" s="858"/>
      <c r="U243" s="858"/>
      <c r="V243" s="858"/>
      <c r="W243" s="858"/>
      <c r="X243" s="858"/>
      <c r="Y243" s="858"/>
      <c r="Z243" s="858"/>
      <c r="AA243" s="858"/>
      <c r="AB243" s="858"/>
      <c r="AC243" s="858"/>
      <c r="AD243" s="858"/>
      <c r="AE243" s="858"/>
      <c r="AF243" s="858"/>
      <c r="AG243" s="858"/>
      <c r="AH243" s="858"/>
      <c r="AI243" s="904"/>
      <c r="AJ243" s="599"/>
      <c r="AK243" s="599"/>
      <c r="AL243" s="599"/>
      <c r="AM243" s="599"/>
      <c r="AN243" s="599"/>
      <c r="AO243" s="599"/>
      <c r="AP243" s="599"/>
      <c r="AQ243" s="599"/>
      <c r="AR243" s="599"/>
      <c r="AS243" s="599"/>
      <c r="AT243" s="599"/>
      <c r="AU243" s="599"/>
      <c r="AV243" s="599"/>
      <c r="AW243" s="599"/>
      <c r="AX243" s="599"/>
      <c r="AY243" s="599"/>
      <c r="AZ243" s="216"/>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310"/>
      <c r="CF243" s="310"/>
      <c r="CG243" s="310"/>
      <c r="CH243" s="310"/>
      <c r="CI243" s="310"/>
      <c r="CJ243" s="2004"/>
      <c r="CK243" s="2004"/>
      <c r="CL243" s="2004"/>
      <c r="CM243" s="2004"/>
      <c r="CN243" s="2004"/>
      <c r="CO243" s="2004"/>
      <c r="CP243" s="2004"/>
      <c r="CQ243" s="2004"/>
      <c r="CR243" s="2004"/>
      <c r="CS243" s="2004"/>
      <c r="CT243" s="2004"/>
      <c r="CU243" s="2004"/>
      <c r="CV243" s="2004"/>
      <c r="CW243" s="2004"/>
      <c r="CX243" s="2004"/>
      <c r="CY243" s="2004"/>
      <c r="CZ243" s="2004"/>
    </row>
    <row r="244" s="413" customFormat="true" ht="15" customHeight="true" x14ac:dyDescent="0.2">
      <c r="A244" s="710"/>
      <c r="B244" s="795"/>
      <c r="C244" s="902"/>
      <c r="D244" s="858"/>
      <c r="E244" s="858"/>
      <c r="F244" s="858"/>
      <c r="G244" s="859"/>
      <c r="H244" s="903"/>
      <c r="I244" s="858"/>
      <c r="J244" s="858"/>
      <c r="K244" s="858"/>
      <c r="L244" s="904"/>
      <c r="M244" s="902"/>
      <c r="N244" s="858"/>
      <c r="O244" s="858"/>
      <c r="P244" s="858"/>
      <c r="Q244" s="859"/>
      <c r="R244" s="903"/>
      <c r="S244" s="858"/>
      <c r="T244" s="858"/>
      <c r="U244" s="858"/>
      <c r="V244" s="858"/>
      <c r="W244" s="858"/>
      <c r="X244" s="858"/>
      <c r="Y244" s="858"/>
      <c r="Z244" s="858"/>
      <c r="AA244" s="858"/>
      <c r="AB244" s="858"/>
      <c r="AC244" s="858"/>
      <c r="AD244" s="858"/>
      <c r="AE244" s="858"/>
      <c r="AF244" s="858"/>
      <c r="AG244" s="858"/>
      <c r="AH244" s="858"/>
      <c r="AI244" s="904"/>
      <c r="AJ244" s="599"/>
      <c r="AK244" s="599"/>
      <c r="AL244" s="599"/>
      <c r="AM244" s="599"/>
      <c r="AN244" s="599"/>
      <c r="AO244" s="599"/>
      <c r="AP244" s="599"/>
      <c r="AQ244" s="599"/>
      <c r="AR244" s="599"/>
      <c r="AS244" s="599"/>
      <c r="AT244" s="599"/>
      <c r="AU244" s="599"/>
      <c r="AV244" s="599"/>
      <c r="AW244" s="599"/>
      <c r="AX244" s="599"/>
      <c r="AY244" s="599"/>
      <c r="AZ244" s="216"/>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310"/>
      <c r="CF244" s="310"/>
      <c r="CG244" s="310"/>
      <c r="CH244" s="310"/>
      <c r="CI244" s="310"/>
      <c r="CJ244" s="2004"/>
      <c r="CK244" s="2004"/>
      <c r="CL244" s="2004"/>
      <c r="CM244" s="2004"/>
      <c r="CN244" s="2004"/>
      <c r="CO244" s="2004"/>
      <c r="CP244" s="2004"/>
      <c r="CQ244" s="2004"/>
      <c r="CR244" s="2004"/>
      <c r="CS244" s="2004"/>
      <c r="CT244" s="2004"/>
      <c r="CU244" s="2004"/>
      <c r="CV244" s="2004"/>
      <c r="CW244" s="2004"/>
      <c r="CX244" s="2004"/>
      <c r="CY244" s="2004"/>
      <c r="CZ244" s="2004"/>
    </row>
    <row r="245" s="413" customFormat="true" ht="15" customHeight="true" x14ac:dyDescent="0.2">
      <c r="A245" s="710"/>
      <c r="B245" s="795"/>
      <c r="C245" s="902"/>
      <c r="D245" s="858"/>
      <c r="E245" s="858"/>
      <c r="F245" s="858"/>
      <c r="G245" s="859"/>
      <c r="H245" s="903"/>
      <c r="I245" s="858"/>
      <c r="J245" s="858"/>
      <c r="K245" s="858"/>
      <c r="L245" s="904"/>
      <c r="M245" s="902"/>
      <c r="N245" s="858"/>
      <c r="O245" s="858"/>
      <c r="P245" s="858"/>
      <c r="Q245" s="859"/>
      <c r="R245" s="903"/>
      <c r="S245" s="858"/>
      <c r="T245" s="858"/>
      <c r="U245" s="858"/>
      <c r="V245" s="858"/>
      <c r="W245" s="858"/>
      <c r="X245" s="858"/>
      <c r="Y245" s="858"/>
      <c r="Z245" s="858"/>
      <c r="AA245" s="858"/>
      <c r="AB245" s="858"/>
      <c r="AC245" s="858"/>
      <c r="AD245" s="858"/>
      <c r="AE245" s="858"/>
      <c r="AF245" s="858"/>
      <c r="AG245" s="858"/>
      <c r="AH245" s="858"/>
      <c r="AI245" s="904"/>
      <c r="AJ245" s="599"/>
      <c r="AK245" s="599"/>
      <c r="AL245" s="599"/>
      <c r="AM245" s="599"/>
      <c r="AN245" s="599"/>
      <c r="AO245" s="599"/>
      <c r="AP245" s="599"/>
      <c r="AQ245" s="599"/>
      <c r="AR245" s="599"/>
      <c r="AS245" s="599"/>
      <c r="AT245" s="599"/>
      <c r="AU245" s="599"/>
      <c r="AV245" s="599"/>
      <c r="AW245" s="599"/>
      <c r="AX245" s="599"/>
      <c r="AY245" s="599"/>
      <c r="AZ245" s="216"/>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310"/>
      <c r="CF245" s="310"/>
      <c r="CG245" s="310"/>
      <c r="CH245" s="310"/>
      <c r="CI245" s="310"/>
      <c r="CJ245" s="2004"/>
      <c r="CK245" s="2004"/>
      <c r="CL245" s="2004"/>
      <c r="CM245" s="2004"/>
      <c r="CN245" s="2004"/>
      <c r="CO245" s="2004"/>
      <c r="CP245" s="2004"/>
      <c r="CQ245" s="2004"/>
      <c r="CR245" s="2004"/>
      <c r="CS245" s="2004"/>
      <c r="CT245" s="2004"/>
      <c r="CU245" s="2004"/>
      <c r="CV245" s="2004"/>
      <c r="CW245" s="2004"/>
      <c r="CX245" s="2004"/>
      <c r="CY245" s="2004"/>
      <c r="CZ245" s="2004"/>
    </row>
    <row r="246" s="413" customFormat="true" ht="15" customHeight="true" x14ac:dyDescent="0.2">
      <c r="A246" s="710"/>
      <c r="B246" s="795"/>
      <c r="C246" s="902"/>
      <c r="D246" s="858"/>
      <c r="E246" s="858"/>
      <c r="F246" s="858"/>
      <c r="G246" s="859"/>
      <c r="H246" s="903"/>
      <c r="I246" s="858"/>
      <c r="J246" s="858"/>
      <c r="K246" s="858"/>
      <c r="L246" s="904"/>
      <c r="M246" s="902"/>
      <c r="N246" s="858"/>
      <c r="O246" s="858"/>
      <c r="P246" s="858"/>
      <c r="Q246" s="859"/>
      <c r="R246" s="903"/>
      <c r="S246" s="858"/>
      <c r="T246" s="858"/>
      <c r="U246" s="858"/>
      <c r="V246" s="858"/>
      <c r="W246" s="858"/>
      <c r="X246" s="858"/>
      <c r="Y246" s="858"/>
      <c r="Z246" s="858"/>
      <c r="AA246" s="858"/>
      <c r="AB246" s="858"/>
      <c r="AC246" s="858"/>
      <c r="AD246" s="858"/>
      <c r="AE246" s="858"/>
      <c r="AF246" s="858"/>
      <c r="AG246" s="858"/>
      <c r="AH246" s="858"/>
      <c r="AI246" s="904"/>
      <c r="AJ246" s="599"/>
      <c r="AK246" s="599"/>
      <c r="AL246" s="599"/>
      <c r="AM246" s="599"/>
      <c r="AN246" s="599"/>
      <c r="AO246" s="599"/>
      <c r="AP246" s="599"/>
      <c r="AQ246" s="599"/>
      <c r="AR246" s="599"/>
      <c r="AS246" s="599"/>
      <c r="AT246" s="599"/>
      <c r="AU246" s="599"/>
      <c r="AV246" s="599"/>
      <c r="AW246" s="599"/>
      <c r="AX246" s="599"/>
      <c r="AY246" s="599"/>
      <c r="AZ246" s="216"/>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310"/>
      <c r="CF246" s="310"/>
      <c r="CG246" s="310"/>
      <c r="CH246" s="310"/>
      <c r="CI246" s="310"/>
      <c r="CJ246" s="2004"/>
      <c r="CK246" s="2004"/>
      <c r="CL246" s="2004"/>
      <c r="CM246" s="2004"/>
      <c r="CN246" s="2004"/>
      <c r="CO246" s="2004"/>
      <c r="CP246" s="2004"/>
      <c r="CQ246" s="2004"/>
      <c r="CR246" s="2004"/>
      <c r="CS246" s="2004"/>
      <c r="CT246" s="2004"/>
      <c r="CU246" s="2004"/>
      <c r="CV246" s="2004"/>
      <c r="CW246" s="2004"/>
      <c r="CX246" s="2004"/>
      <c r="CY246" s="2004"/>
      <c r="CZ246" s="2004"/>
    </row>
    <row r="247" s="413" customFormat="true" ht="15" customHeight="true" x14ac:dyDescent="0.2">
      <c r="A247" s="710"/>
      <c r="B247" s="795"/>
      <c r="C247" s="902"/>
      <c r="D247" s="858"/>
      <c r="E247" s="858"/>
      <c r="F247" s="858"/>
      <c r="G247" s="859"/>
      <c r="H247" s="903"/>
      <c r="I247" s="858"/>
      <c r="J247" s="858"/>
      <c r="K247" s="858"/>
      <c r="L247" s="904"/>
      <c r="M247" s="902"/>
      <c r="N247" s="858"/>
      <c r="O247" s="858"/>
      <c r="P247" s="858"/>
      <c r="Q247" s="859"/>
      <c r="R247" s="903"/>
      <c r="S247" s="858"/>
      <c r="T247" s="858"/>
      <c r="U247" s="858"/>
      <c r="V247" s="858"/>
      <c r="W247" s="858"/>
      <c r="X247" s="858"/>
      <c r="Y247" s="858"/>
      <c r="Z247" s="858"/>
      <c r="AA247" s="858"/>
      <c r="AB247" s="858"/>
      <c r="AC247" s="858"/>
      <c r="AD247" s="858"/>
      <c r="AE247" s="858"/>
      <c r="AF247" s="858"/>
      <c r="AG247" s="858"/>
      <c r="AH247" s="858"/>
      <c r="AI247" s="904"/>
      <c r="AJ247" s="599"/>
      <c r="AK247" s="599"/>
      <c r="AL247" s="599"/>
      <c r="AM247" s="599"/>
      <c r="AN247" s="599"/>
      <c r="AO247" s="599"/>
      <c r="AP247" s="599"/>
      <c r="AQ247" s="599"/>
      <c r="AR247" s="599"/>
      <c r="AS247" s="599"/>
      <c r="AT247" s="599"/>
      <c r="AU247" s="599"/>
      <c r="AV247" s="599"/>
      <c r="AW247" s="599"/>
      <c r="AX247" s="599"/>
      <c r="AY247" s="599"/>
      <c r="AZ247" s="216"/>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310"/>
      <c r="CF247" s="310"/>
      <c r="CG247" s="310"/>
      <c r="CH247" s="310"/>
      <c r="CI247" s="310"/>
      <c r="CJ247" s="2004"/>
      <c r="CK247" s="2004"/>
      <c r="CL247" s="2004"/>
      <c r="CM247" s="2004"/>
      <c r="CN247" s="2004"/>
      <c r="CO247" s="2004"/>
      <c r="CP247" s="2004"/>
      <c r="CQ247" s="2004"/>
      <c r="CR247" s="2004"/>
      <c r="CS247" s="2004"/>
      <c r="CT247" s="2004"/>
      <c r="CU247" s="2004"/>
      <c r="CV247" s="2004"/>
      <c r="CW247" s="2004"/>
      <c r="CX247" s="2004"/>
      <c r="CY247" s="2004"/>
      <c r="CZ247" s="2004"/>
    </row>
    <row r="248" s="413" customFormat="true" ht="15" customHeight="true" x14ac:dyDescent="0.2">
      <c r="A248" s="966"/>
      <c r="B248" s="799"/>
      <c r="C248" s="1363"/>
      <c r="D248" s="870"/>
      <c r="E248" s="870"/>
      <c r="F248" s="870"/>
      <c r="G248" s="871"/>
      <c r="H248" s="1364"/>
      <c r="I248" s="870"/>
      <c r="J248" s="870"/>
      <c r="K248" s="870"/>
      <c r="L248" s="1365"/>
      <c r="M248" s="1363"/>
      <c r="N248" s="870"/>
      <c r="O248" s="870"/>
      <c r="P248" s="870"/>
      <c r="Q248" s="871"/>
      <c r="R248" s="1364"/>
      <c r="S248" s="870"/>
      <c r="T248" s="870"/>
      <c r="U248" s="870"/>
      <c r="V248" s="870"/>
      <c r="W248" s="870"/>
      <c r="X248" s="870"/>
      <c r="Y248" s="870"/>
      <c r="Z248" s="870"/>
      <c r="AA248" s="870"/>
      <c r="AB248" s="870"/>
      <c r="AC248" s="870"/>
      <c r="AD248" s="870"/>
      <c r="AE248" s="870"/>
      <c r="AF248" s="870"/>
      <c r="AG248" s="870"/>
      <c r="AH248" s="870"/>
      <c r="AI248" s="1365"/>
      <c r="AJ248" s="599"/>
      <c r="AK248" s="599"/>
      <c r="AL248" s="599"/>
      <c r="AM248" s="599"/>
      <c r="AN248" s="599"/>
      <c r="AO248" s="599"/>
      <c r="AP248" s="599"/>
      <c r="AQ248" s="599"/>
      <c r="AR248" s="599"/>
      <c r="AS248" s="599"/>
      <c r="AT248" s="599"/>
      <c r="AU248" s="599"/>
      <c r="AV248" s="599"/>
      <c r="AW248" s="599"/>
      <c r="AX248" s="599"/>
      <c r="AY248" s="599"/>
      <c r="AZ248" s="216"/>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361"/>
      <c r="CF248" s="361"/>
      <c r="CG248" s="361"/>
      <c r="CH248" s="361"/>
      <c r="CI248" s="361"/>
      <c r="CJ248" s="2004"/>
      <c r="CK248" s="2004"/>
      <c r="CL248" s="2004"/>
      <c r="CM248" s="2004"/>
      <c r="CN248" s="2004"/>
      <c r="CO248" s="2004"/>
      <c r="CP248" s="2004"/>
      <c r="CQ248" s="2004"/>
      <c r="CR248" s="2004"/>
      <c r="CS248" s="2004"/>
      <c r="CT248" s="2004"/>
      <c r="CU248" s="2004"/>
      <c r="CV248" s="2004"/>
      <c r="CW248" s="2004"/>
      <c r="CX248" s="2004"/>
      <c r="CY248" s="2004"/>
      <c r="CZ248" s="2004"/>
    </row>
    <row r="249" s="413" customFormat="true" ht="250.15" customHeight="true" x14ac:dyDescent="0.2">
      <c r="B249" s="429"/>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89"/>
      <c r="AJ250" s="211"/>
      <c r="AK250" s="211"/>
      <c r="AL250" s="211"/>
      <c r="AM250" s="211"/>
      <c r="AN250" s="211"/>
      <c r="AO250" s="211"/>
      <c r="AP250" s="211"/>
      <c r="AQ250" s="211"/>
      <c r="AR250" s="211"/>
      <c r="AS250" s="211"/>
      <c r="AT250" s="211"/>
      <c r="AU250" s="211"/>
      <c r="AV250" s="211"/>
      <c r="AW250" s="211"/>
      <c r="AX250" s="211"/>
      <c r="AY250" s="211"/>
      <c r="AZ250" s="211"/>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382"/>
      <c r="BW250" s="382"/>
      <c r="BX250" s="382"/>
      <c r="BY250" s="38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89"/>
      <c r="AJ251" s="211"/>
      <c r="AK251" s="211"/>
      <c r="AL251" s="211"/>
      <c r="AM251" s="211"/>
      <c r="AN251" s="211"/>
      <c r="AO251" s="211"/>
      <c r="AP251" s="211"/>
      <c r="AQ251" s="211"/>
      <c r="AR251" s="211"/>
      <c r="AS251" s="211"/>
      <c r="AT251" s="211"/>
      <c r="AU251" s="211"/>
      <c r="AV251" s="211"/>
      <c r="AW251" s="211"/>
      <c r="AX251" s="211"/>
      <c r="AY251" s="211"/>
      <c r="AZ251" s="211"/>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382"/>
      <c r="BW251" s="382"/>
      <c r="BX251" s="382"/>
      <c r="BY251" s="38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89"/>
      <c r="AJ252" s="211"/>
      <c r="AK252" s="211"/>
      <c r="AL252" s="211"/>
      <c r="AM252" s="211"/>
      <c r="AN252" s="211"/>
      <c r="AO252" s="211"/>
      <c r="AP252" s="211"/>
      <c r="AQ252" s="211"/>
      <c r="AR252" s="211"/>
      <c r="AS252" s="211"/>
      <c r="AT252" s="211"/>
      <c r="AU252" s="211"/>
      <c r="AV252" s="211"/>
      <c r="AW252" s="211"/>
      <c r="AX252" s="211"/>
      <c r="AY252" s="211"/>
      <c r="AZ252" s="211"/>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382"/>
      <c r="BW252" s="382"/>
      <c r="BX252" s="382"/>
      <c r="BY252" s="38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89"/>
      <c r="AJ253" s="211"/>
      <c r="AK253" s="211"/>
      <c r="AL253" s="211"/>
      <c r="AM253" s="211"/>
      <c r="AN253" s="211"/>
      <c r="AO253" s="211"/>
      <c r="AP253" s="211"/>
      <c r="AQ253" s="211"/>
      <c r="AR253" s="211"/>
      <c r="AS253" s="211"/>
      <c r="AT253" s="211"/>
      <c r="AU253" s="211"/>
      <c r="AV253" s="211"/>
      <c r="AW253" s="211"/>
      <c r="AX253" s="211"/>
      <c r="AY253" s="211"/>
      <c r="AZ253" s="211"/>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382"/>
      <c r="BW253" s="382"/>
      <c r="BX253" s="382"/>
      <c r="BY253" s="38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89"/>
      <c r="AJ254" s="211"/>
      <c r="AK254" s="211"/>
      <c r="AL254" s="211"/>
      <c r="AM254" s="211"/>
      <c r="AN254" s="211"/>
      <c r="AO254" s="211"/>
      <c r="AP254" s="211"/>
      <c r="AQ254" s="211"/>
      <c r="AR254" s="211"/>
      <c r="AS254" s="211"/>
      <c r="AT254" s="211"/>
      <c r="AU254" s="211"/>
      <c r="AV254" s="211"/>
      <c r="AW254" s="211"/>
      <c r="AX254" s="211"/>
      <c r="AY254" s="211"/>
      <c r="AZ254" s="211"/>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382"/>
      <c r="BW254" s="382"/>
      <c r="BX254" s="382"/>
      <c r="BY254" s="38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89"/>
      <c r="AJ255" s="211"/>
      <c r="AK255" s="211"/>
      <c r="AL255" s="211"/>
      <c r="AM255" s="211"/>
      <c r="AN255" s="211"/>
      <c r="AO255" s="211"/>
      <c r="AP255" s="211"/>
      <c r="AQ255" s="211"/>
      <c r="AR255" s="211"/>
      <c r="AS255" s="211"/>
      <c r="AT255" s="211"/>
      <c r="AU255" s="211"/>
      <c r="AV255" s="211"/>
      <c r="AW255" s="211"/>
      <c r="AX255" s="211"/>
      <c r="AY255" s="211"/>
      <c r="AZ255" s="211"/>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382"/>
      <c r="BW255" s="382"/>
      <c r="BX255" s="382"/>
      <c r="BY255" s="38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89"/>
      <c r="AJ256" s="211"/>
      <c r="AK256" s="211"/>
      <c r="AL256" s="211"/>
      <c r="AM256" s="211"/>
      <c r="AN256" s="211"/>
      <c r="AO256" s="211"/>
      <c r="AP256" s="211"/>
      <c r="AQ256" s="211"/>
      <c r="AR256" s="211"/>
      <c r="AS256" s="211"/>
      <c r="AT256" s="211"/>
      <c r="AU256" s="211"/>
      <c r="AV256" s="211"/>
      <c r="AW256" s="211"/>
      <c r="AX256" s="211"/>
      <c r="AY256" s="211"/>
      <c r="AZ256" s="211"/>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382"/>
      <c r="BW256" s="382"/>
      <c r="BX256" s="382"/>
      <c r="BY256" s="38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89"/>
      <c r="AJ257" s="211"/>
      <c r="AK257" s="211"/>
      <c r="AL257" s="211"/>
      <c r="AM257" s="211"/>
      <c r="AN257" s="211"/>
      <c r="AO257" s="211"/>
      <c r="AP257" s="211"/>
      <c r="AQ257" s="211"/>
      <c r="AR257" s="211"/>
      <c r="AS257" s="211"/>
      <c r="AT257" s="211"/>
      <c r="AU257" s="211"/>
      <c r="AV257" s="211"/>
      <c r="AW257" s="211"/>
      <c r="AX257" s="211"/>
      <c r="AY257" s="211"/>
      <c r="AZ257" s="211"/>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382"/>
      <c r="BW257" s="382"/>
      <c r="BX257" s="382"/>
      <c r="BY257" s="38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89"/>
      <c r="AJ258" s="211"/>
      <c r="AK258" s="211"/>
      <c r="AL258" s="211"/>
      <c r="AM258" s="211"/>
      <c r="AN258" s="211"/>
      <c r="AO258" s="211"/>
      <c r="AP258" s="211"/>
      <c r="AQ258" s="211"/>
      <c r="AR258" s="211"/>
      <c r="AS258" s="211"/>
      <c r="AT258" s="211"/>
      <c r="AU258" s="211"/>
      <c r="AV258" s="211"/>
      <c r="AW258" s="211"/>
      <c r="AX258" s="211"/>
      <c r="AY258" s="211"/>
      <c r="AZ258" s="211"/>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382"/>
      <c r="BW258" s="382"/>
      <c r="BX258" s="382"/>
      <c r="BY258" s="38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13" customFormat="true" ht="15" customHeight="true" x14ac:dyDescent="0.2">
      <c r="B259" s="429"/>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369" t="s">
        <v>114</v>
      </c>
      <c r="BD259" s="2370"/>
      <c r="BE259" s="2370"/>
      <c r="BF259" s="2370"/>
      <c r="BG259" s="2371"/>
      <c r="BH259" s="2372" t="s">
        <v>39</v>
      </c>
      <c r="BI259" s="2370"/>
      <c r="BJ259" s="2370"/>
      <c r="BK259" s="2370"/>
      <c r="BL259" s="2371"/>
      <c r="BM259" s="2372" t="s">
        <v>38</v>
      </c>
      <c r="BN259" s="2370"/>
      <c r="BO259" s="2370"/>
      <c r="BP259" s="2370"/>
      <c r="BQ259" s="2373"/>
      <c r="BR259" s="1836" t="s">
        <v>137</v>
      </c>
      <c r="BS259" s="1837"/>
      <c r="BT259" s="1837"/>
      <c r="BU259" s="1837"/>
      <c r="BV259" s="1837"/>
      <c r="BW259" s="1837"/>
      <c r="BX259" s="1837"/>
      <c r="BY259" s="1838"/>
      <c r="BZ259" s="313"/>
      <c r="CA259" s="313"/>
      <c r="CB259" s="313"/>
      <c r="CC259" s="313"/>
      <c r="CD259" s="313"/>
      <c r="CE259" s="313"/>
      <c r="CF259" s="313"/>
      <c r="CG259" s="313"/>
      <c r="CH259" s="313"/>
      <c r="CI259" s="313"/>
      <c r="CJ259" s="215"/>
      <c r="CK259" s="215"/>
      <c r="CL259" s="215"/>
      <c r="CM259" s="215"/>
      <c r="CN259" s="215"/>
      <c r="CO259" s="215"/>
      <c r="CP259" s="215"/>
      <c r="CQ259" s="215"/>
      <c r="CR259" s="215"/>
      <c r="CS259" s="215"/>
      <c r="CT259" s="215"/>
      <c r="CU259" s="215"/>
      <c r="CV259" s="215"/>
      <c r="CW259" s="215"/>
      <c r="CX259" s="215"/>
      <c r="CY259" s="215"/>
      <c r="CZ259" s="215"/>
    </row>
    <row r="260" s="413" customFormat="true" ht="36" x14ac:dyDescent="0.2">
      <c r="B260" s="429"/>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346</v>
      </c>
      <c r="BS260" s="178" t="s">
        <v>347</v>
      </c>
      <c r="BT260" s="178" t="s">
        <v>348</v>
      </c>
      <c r="BU260" s="178" t="s">
        <v>349</v>
      </c>
      <c r="BV260" s="178" t="s">
        <v>350</v>
      </c>
      <c r="BW260" s="178" t="s">
        <v>351</v>
      </c>
      <c r="BX260" s="178" t="s">
        <v>352</v>
      </c>
      <c r="BY260" s="179" t="s">
        <v>353</v>
      </c>
      <c r="BZ260" s="179" t="s">
        <v>354</v>
      </c>
      <c r="CA260" s="179" t="s">
        <v>355</v>
      </c>
      <c r="CB260" s="179" t="s">
        <v>356</v>
      </c>
      <c r="CC260" s="179" t="s">
        <v>357</v>
      </c>
      <c r="CD260" s="179" t="s">
        <v>358</v>
      </c>
      <c r="CE260" s="179" t="s">
        <v>359</v>
      </c>
      <c r="CF260" s="179" t="s">
        <v>360</v>
      </c>
      <c r="CG260" s="179" t="s">
        <v>361</v>
      </c>
      <c r="CH260" s="179" t="s">
        <v>362</v>
      </c>
      <c r="CI260" s="179" t="s">
        <v>363</v>
      </c>
      <c r="CJ260" s="2008"/>
      <c r="CK260" s="2008"/>
      <c r="CL260" s="2008"/>
      <c r="CM260" s="2008"/>
      <c r="CN260" s="2008"/>
      <c r="CO260" s="2008"/>
      <c r="CP260" s="2008"/>
      <c r="CQ260" s="2008"/>
      <c r="CR260" s="2008"/>
      <c r="CS260" s="2008"/>
      <c r="CT260" s="2008"/>
      <c r="CU260" s="2008"/>
      <c r="CV260" s="2008"/>
      <c r="CW260" s="2008"/>
      <c r="CX260" s="2008"/>
      <c r="CY260" s="2008"/>
      <c r="CZ260" s="2008"/>
    </row>
    <row r="261" s="413" customFormat="true" ht="15" customHeight="true" x14ac:dyDescent="0.2">
      <c r="B261" s="429"/>
      <c r="AJ261" s="216"/>
      <c r="AK261" s="216"/>
      <c r="AL261" s="216"/>
      <c r="AM261" s="216"/>
      <c r="AN261" s="216"/>
      <c r="AO261" s="216"/>
      <c r="AP261" s="216"/>
      <c r="AQ261" s="216"/>
      <c r="AR261" s="216"/>
      <c r="AS261" s="216"/>
      <c r="AT261" s="216"/>
      <c r="AU261" s="216"/>
      <c r="AV261" s="216"/>
      <c r="AW261" s="216"/>
      <c r="AX261" s="216"/>
      <c r="AY261" s="216"/>
      <c r="AZ261" s="216"/>
      <c r="BA261" s="2374" t="s">
        <v>73</v>
      </c>
      <c r="BB261" s="294" t="s">
        <v>50</v>
      </c>
      <c r="BC261" s="1051" t="s">
        <v>36</v>
      </c>
      <c r="BD261" s="1070" t="s">
        <v>36</v>
      </c>
      <c r="BE261" s="1070" t="s">
        <v>36</v>
      </c>
      <c r="BF261" s="1070" t="s">
        <v>36</v>
      </c>
      <c r="BG261" s="1090" t="s">
        <v>36</v>
      </c>
      <c r="BH261" s="1110" t="s">
        <v>36</v>
      </c>
      <c r="BI261" s="1070" t="s">
        <v>36</v>
      </c>
      <c r="BJ261" s="1070" t="s">
        <v>36</v>
      </c>
      <c r="BK261" s="1070" t="s">
        <v>36</v>
      </c>
      <c r="BL261" s="1090" t="s">
        <v>36</v>
      </c>
      <c r="BM261" s="1110" t="s">
        <v>36</v>
      </c>
      <c r="BN261" s="1070" t="s">
        <v>36</v>
      </c>
      <c r="BO261" s="1070" t="s">
        <v>36</v>
      </c>
      <c r="BP261" s="1070" t="s">
        <v>36</v>
      </c>
      <c r="BQ261" s="1090" t="s">
        <v>36</v>
      </c>
      <c r="BR261" s="1110" t="s">
        <v>36</v>
      </c>
      <c r="BS261" s="1070" t="s">
        <v>36</v>
      </c>
      <c r="BT261" s="1070" t="s">
        <v>36</v>
      </c>
      <c r="BU261" s="1070" t="s">
        <v>36</v>
      </c>
      <c r="BV261" s="1070" t="s">
        <v>36</v>
      </c>
      <c r="BW261" s="1070" t="s">
        <v>36</v>
      </c>
      <c r="BX261" s="1070" t="s">
        <v>36</v>
      </c>
      <c r="BY261" s="1127" t="s">
        <v>36</v>
      </c>
      <c r="BZ261" s="1127" t="s">
        <v>36</v>
      </c>
      <c r="CA261" s="1127" t="s">
        <v>36</v>
      </c>
      <c r="CB261" s="1127" t="s">
        <v>36</v>
      </c>
      <c r="CC261" s="1127" t="s">
        <v>36</v>
      </c>
      <c r="CD261" s="1127" t="s">
        <v>36</v>
      </c>
      <c r="CE261" s="1127" t="s">
        <v>36</v>
      </c>
      <c r="CF261" s="1127" t="s">
        <v>36</v>
      </c>
      <c r="CG261" s="1127" t="s">
        <v>36</v>
      </c>
      <c r="CH261" s="1127" t="s">
        <v>36</v>
      </c>
      <c r="CI261" s="1127" t="s">
        <v>36</v>
      </c>
      <c r="CJ261" s="2010"/>
      <c r="CK261" s="2010"/>
      <c r="CL261" s="2010"/>
      <c r="CM261" s="2010"/>
      <c r="CN261" s="2010"/>
      <c r="CO261" s="2010"/>
      <c r="CP261" s="2010"/>
      <c r="CQ261" s="2010"/>
      <c r="CR261" s="2010"/>
      <c r="CS261" s="2010"/>
      <c r="CT261" s="2010"/>
      <c r="CU261" s="2010"/>
      <c r="CV261" s="2010"/>
      <c r="CW261" s="2010"/>
      <c r="CX261" s="2010"/>
      <c r="CY261" s="2010"/>
      <c r="CZ261" s="2010"/>
    </row>
    <row r="262" s="413" customFormat="true" ht="15" customHeight="true" x14ac:dyDescent="0.2">
      <c r="B262" s="429"/>
      <c r="AJ262" s="216"/>
      <c r="AK262" s="216"/>
      <c r="AL262" s="216"/>
      <c r="AM262" s="216"/>
      <c r="AN262" s="216"/>
      <c r="AO262" s="216"/>
      <c r="AP262" s="216"/>
      <c r="AQ262" s="216"/>
      <c r="AR262" s="216"/>
      <c r="AS262" s="216"/>
      <c r="AT262" s="216"/>
      <c r="AU262" s="216"/>
      <c r="AV262" s="216"/>
      <c r="AW262" s="216"/>
      <c r="AX262" s="216"/>
      <c r="AY262" s="216"/>
      <c r="AZ262" s="216"/>
      <c r="BA262" s="2346"/>
      <c r="BB262" s="295" t="s">
        <v>49</v>
      </c>
      <c r="BC262" s="1052" t="s">
        <v>36</v>
      </c>
      <c r="BD262" s="1071" t="s">
        <v>36</v>
      </c>
      <c r="BE262" s="1071" t="s">
        <v>36</v>
      </c>
      <c r="BF262" s="1071" t="s">
        <v>36</v>
      </c>
      <c r="BG262" s="1091" t="s">
        <v>36</v>
      </c>
      <c r="BH262" s="1111" t="s">
        <v>36</v>
      </c>
      <c r="BI262" s="1071" t="s">
        <v>36</v>
      </c>
      <c r="BJ262" s="1071" t="s">
        <v>36</v>
      </c>
      <c r="BK262" s="1071" t="s">
        <v>36</v>
      </c>
      <c r="BL262" s="1091" t="s">
        <v>36</v>
      </c>
      <c r="BM262" s="1111" t="s">
        <v>36</v>
      </c>
      <c r="BN262" s="1071" t="s">
        <v>36</v>
      </c>
      <c r="BO262" s="1071" t="s">
        <v>36</v>
      </c>
      <c r="BP262" s="1071" t="s">
        <v>36</v>
      </c>
      <c r="BQ262" s="1091" t="s">
        <v>36</v>
      </c>
      <c r="BR262" s="1111" t="s">
        <v>36</v>
      </c>
      <c r="BS262" s="1071" t="s">
        <v>36</v>
      </c>
      <c r="BT262" s="1071" t="s">
        <v>36</v>
      </c>
      <c r="BU262" s="1071" t="s">
        <v>36</v>
      </c>
      <c r="BV262" s="1071" t="s">
        <v>36</v>
      </c>
      <c r="BW262" s="1071" t="s">
        <v>36</v>
      </c>
      <c r="BX262" s="1071" t="s">
        <v>36</v>
      </c>
      <c r="BY262" s="1128" t="s">
        <v>36</v>
      </c>
      <c r="BZ262" s="1128" t="s">
        <v>36</v>
      </c>
      <c r="CA262" s="1128" t="s">
        <v>36</v>
      </c>
      <c r="CB262" s="1128" t="s">
        <v>36</v>
      </c>
      <c r="CC262" s="1128" t="s">
        <v>36</v>
      </c>
      <c r="CD262" s="1128" t="s">
        <v>36</v>
      </c>
      <c r="CE262" s="1128" t="s">
        <v>36</v>
      </c>
      <c r="CF262" s="1128" t="s">
        <v>36</v>
      </c>
      <c r="CG262" s="1128" t="s">
        <v>36</v>
      </c>
      <c r="CH262" s="1128" t="s">
        <v>36</v>
      </c>
      <c r="CI262" s="1128" t="s">
        <v>36</v>
      </c>
      <c r="CJ262" s="2012"/>
      <c r="CK262" s="2012"/>
      <c r="CL262" s="2012"/>
      <c r="CM262" s="2012"/>
      <c r="CN262" s="2012"/>
      <c r="CO262" s="2012"/>
      <c r="CP262" s="2012"/>
      <c r="CQ262" s="2012"/>
      <c r="CR262" s="2012"/>
      <c r="CS262" s="2012"/>
      <c r="CT262" s="2012"/>
      <c r="CU262" s="2012"/>
      <c r="CV262" s="2012"/>
      <c r="CW262" s="2012"/>
      <c r="CX262" s="2012"/>
      <c r="CY262" s="2012"/>
      <c r="CZ262" s="2012"/>
    </row>
    <row r="263" s="413" customFormat="true" ht="15" customHeight="true" x14ac:dyDescent="0.2">
      <c r="B263" s="429"/>
      <c r="AJ263" s="216"/>
      <c r="AK263" s="216"/>
      <c r="AL263" s="216"/>
      <c r="AM263" s="216"/>
      <c r="AN263" s="216"/>
      <c r="AO263" s="216"/>
      <c r="AP263" s="216"/>
      <c r="AQ263" s="216"/>
      <c r="AR263" s="216"/>
      <c r="AS263" s="216"/>
      <c r="AT263" s="216"/>
      <c r="AU263" s="216"/>
      <c r="AV263" s="216"/>
      <c r="AW263" s="216"/>
      <c r="AX263" s="216"/>
      <c r="AY263" s="216"/>
      <c r="AZ263" s="216"/>
      <c r="BA263" s="2346"/>
      <c r="BB263" s="295" t="s">
        <v>112</v>
      </c>
      <c r="BC263" s="1052" t="s">
        <v>36</v>
      </c>
      <c r="BD263" s="1071" t="s">
        <v>36</v>
      </c>
      <c r="BE263" s="1071" t="s">
        <v>36</v>
      </c>
      <c r="BF263" s="1071" t="s">
        <v>36</v>
      </c>
      <c r="BG263" s="1091" t="s">
        <v>36</v>
      </c>
      <c r="BH263" s="1111" t="s">
        <v>36</v>
      </c>
      <c r="BI263" s="1071" t="s">
        <v>36</v>
      </c>
      <c r="BJ263" s="1071" t="s">
        <v>36</v>
      </c>
      <c r="BK263" s="1071" t="s">
        <v>36</v>
      </c>
      <c r="BL263" s="1091" t="s">
        <v>36</v>
      </c>
      <c r="BM263" s="1111" t="s">
        <v>36</v>
      </c>
      <c r="BN263" s="1071" t="s">
        <v>36</v>
      </c>
      <c r="BO263" s="1071" t="s">
        <v>36</v>
      </c>
      <c r="BP263" s="1071" t="s">
        <v>36</v>
      </c>
      <c r="BQ263" s="1091" t="s">
        <v>36</v>
      </c>
      <c r="BR263" s="1111" t="s">
        <v>36</v>
      </c>
      <c r="BS263" s="1071" t="s">
        <v>36</v>
      </c>
      <c r="BT263" s="1071" t="s">
        <v>36</v>
      </c>
      <c r="BU263" s="1071" t="s">
        <v>36</v>
      </c>
      <c r="BV263" s="1071" t="s">
        <v>36</v>
      </c>
      <c r="BW263" s="1071" t="s">
        <v>36</v>
      </c>
      <c r="BX263" s="1071" t="s">
        <v>36</v>
      </c>
      <c r="BY263" s="1128" t="s">
        <v>36</v>
      </c>
      <c r="BZ263" s="1128" t="s">
        <v>36</v>
      </c>
      <c r="CA263" s="1128" t="s">
        <v>36</v>
      </c>
      <c r="CB263" s="1128" t="s">
        <v>36</v>
      </c>
      <c r="CC263" s="1128" t="s">
        <v>36</v>
      </c>
      <c r="CD263" s="1128" t="s">
        <v>36</v>
      </c>
      <c r="CE263" s="1128" t="s">
        <v>36</v>
      </c>
      <c r="CF263" s="1128" t="s">
        <v>36</v>
      </c>
      <c r="CG263" s="1128" t="s">
        <v>36</v>
      </c>
      <c r="CH263" s="1128" t="s">
        <v>36</v>
      </c>
      <c r="CI263" s="1128" t="s">
        <v>36</v>
      </c>
      <c r="CJ263" s="2012"/>
      <c r="CK263" s="2012"/>
      <c r="CL263" s="2012"/>
      <c r="CM263" s="2012"/>
      <c r="CN263" s="2012"/>
      <c r="CO263" s="2012"/>
      <c r="CP263" s="2012"/>
      <c r="CQ263" s="2012"/>
      <c r="CR263" s="2012"/>
      <c r="CS263" s="2012"/>
      <c r="CT263" s="2012"/>
      <c r="CU263" s="2012"/>
      <c r="CV263" s="2012"/>
      <c r="CW263" s="2012"/>
      <c r="CX263" s="2012"/>
      <c r="CY263" s="2012"/>
      <c r="CZ263" s="2012"/>
    </row>
    <row r="264" s="413" customFormat="true" ht="15" customHeight="true" x14ac:dyDescent="0.2">
      <c r="B264" s="429"/>
      <c r="AJ264" s="216"/>
      <c r="AK264" s="216"/>
      <c r="AL264" s="216"/>
      <c r="AM264" s="216"/>
      <c r="AN264" s="216"/>
      <c r="AO264" s="216"/>
      <c r="AP264" s="216"/>
      <c r="AQ264" s="216"/>
      <c r="AR264" s="216"/>
      <c r="AS264" s="216"/>
      <c r="AT264" s="216"/>
      <c r="AU264" s="216"/>
      <c r="AV264" s="216"/>
      <c r="AW264" s="216"/>
      <c r="AX264" s="216"/>
      <c r="AY264" s="216"/>
      <c r="AZ264" s="216"/>
      <c r="BA264" s="2346" t="s">
        <v>74</v>
      </c>
      <c r="BB264" s="295" t="s">
        <v>88</v>
      </c>
      <c r="BC264" s="1052" t="s">
        <v>36</v>
      </c>
      <c r="BD264" s="1071" t="s">
        <v>36</v>
      </c>
      <c r="BE264" s="1071" t="s">
        <v>36</v>
      </c>
      <c r="BF264" s="1071" t="s">
        <v>36</v>
      </c>
      <c r="BG264" s="1091" t="s">
        <v>36</v>
      </c>
      <c r="BH264" s="1111" t="s">
        <v>36</v>
      </c>
      <c r="BI264" s="1071" t="s">
        <v>36</v>
      </c>
      <c r="BJ264" s="1071" t="s">
        <v>36</v>
      </c>
      <c r="BK264" s="1071" t="s">
        <v>36</v>
      </c>
      <c r="BL264" s="1091" t="s">
        <v>36</v>
      </c>
      <c r="BM264" s="1111" t="s">
        <v>36</v>
      </c>
      <c r="BN264" s="1071" t="s">
        <v>36</v>
      </c>
      <c r="BO264" s="1071" t="s">
        <v>36</v>
      </c>
      <c r="BP264" s="1071" t="s">
        <v>36</v>
      </c>
      <c r="BQ264" s="1091" t="s">
        <v>36</v>
      </c>
      <c r="BR264" s="1111" t="s">
        <v>36</v>
      </c>
      <c r="BS264" s="1071" t="s">
        <v>36</v>
      </c>
      <c r="BT264" s="1071" t="s">
        <v>36</v>
      </c>
      <c r="BU264" s="1071" t="s">
        <v>36</v>
      </c>
      <c r="BV264" s="1071" t="s">
        <v>36</v>
      </c>
      <c r="BW264" s="1071" t="s">
        <v>36</v>
      </c>
      <c r="BX264" s="1071" t="s">
        <v>36</v>
      </c>
      <c r="BY264" s="1128" t="s">
        <v>36</v>
      </c>
      <c r="BZ264" s="1128" t="s">
        <v>36</v>
      </c>
      <c r="CA264" s="1128" t="s">
        <v>36</v>
      </c>
      <c r="CB264" s="1128" t="s">
        <v>36</v>
      </c>
      <c r="CC264" s="1128" t="s">
        <v>36</v>
      </c>
      <c r="CD264" s="1128" t="s">
        <v>36</v>
      </c>
      <c r="CE264" s="1128" t="s">
        <v>36</v>
      </c>
      <c r="CF264" s="1128" t="s">
        <v>36</v>
      </c>
      <c r="CG264" s="1128" t="s">
        <v>36</v>
      </c>
      <c r="CH264" s="1128" t="s">
        <v>36</v>
      </c>
      <c r="CI264" s="1128" t="s">
        <v>36</v>
      </c>
      <c r="CJ264" s="2012"/>
      <c r="CK264" s="2012"/>
      <c r="CL264" s="2012"/>
      <c r="CM264" s="2012"/>
      <c r="CN264" s="2012"/>
      <c r="CO264" s="2012"/>
      <c r="CP264" s="2012"/>
      <c r="CQ264" s="2012"/>
      <c r="CR264" s="2012"/>
      <c r="CS264" s="2012"/>
      <c r="CT264" s="2012"/>
      <c r="CU264" s="2012"/>
      <c r="CV264" s="2012"/>
      <c r="CW264" s="2012"/>
      <c r="CX264" s="2012"/>
      <c r="CY264" s="2012"/>
      <c r="CZ264" s="2012"/>
    </row>
    <row r="265" s="413" customFormat="true" ht="15" customHeight="true" x14ac:dyDescent="0.2">
      <c r="B265" s="429"/>
      <c r="AJ265" s="216"/>
      <c r="AK265" s="216"/>
      <c r="AL265" s="216"/>
      <c r="AM265" s="216"/>
      <c r="AN265" s="216"/>
      <c r="AO265" s="216"/>
      <c r="AP265" s="216"/>
      <c r="AQ265" s="216"/>
      <c r="AR265" s="216"/>
      <c r="AS265" s="216"/>
      <c r="AT265" s="216"/>
      <c r="AU265" s="216"/>
      <c r="AV265" s="216"/>
      <c r="AW265" s="216"/>
      <c r="AX265" s="216"/>
      <c r="AY265" s="216"/>
      <c r="AZ265" s="216"/>
      <c r="BA265" s="2346"/>
      <c r="BB265" s="295" t="s">
        <v>89</v>
      </c>
      <c r="BC265" s="1052" t="s">
        <v>36</v>
      </c>
      <c r="BD265" s="1071" t="s">
        <v>36</v>
      </c>
      <c r="BE265" s="1071" t="s">
        <v>36</v>
      </c>
      <c r="BF265" s="1071" t="s">
        <v>36</v>
      </c>
      <c r="BG265" s="1091" t="s">
        <v>36</v>
      </c>
      <c r="BH265" s="1111" t="s">
        <v>36</v>
      </c>
      <c r="BI265" s="1071" t="s">
        <v>36</v>
      </c>
      <c r="BJ265" s="1071" t="s">
        <v>36</v>
      </c>
      <c r="BK265" s="1071" t="s">
        <v>36</v>
      </c>
      <c r="BL265" s="1091" t="s">
        <v>36</v>
      </c>
      <c r="BM265" s="1111" t="s">
        <v>36</v>
      </c>
      <c r="BN265" s="1071" t="s">
        <v>36</v>
      </c>
      <c r="BO265" s="1071" t="s">
        <v>36</v>
      </c>
      <c r="BP265" s="1071" t="s">
        <v>36</v>
      </c>
      <c r="BQ265" s="1091" t="s">
        <v>36</v>
      </c>
      <c r="BR265" s="1111" t="s">
        <v>36</v>
      </c>
      <c r="BS265" s="1071" t="s">
        <v>36</v>
      </c>
      <c r="BT265" s="1071" t="s">
        <v>36</v>
      </c>
      <c r="BU265" s="1071" t="s">
        <v>36</v>
      </c>
      <c r="BV265" s="1071" t="s">
        <v>36</v>
      </c>
      <c r="BW265" s="1071" t="s">
        <v>36</v>
      </c>
      <c r="BX265" s="1071" t="s">
        <v>36</v>
      </c>
      <c r="BY265" s="1128" t="s">
        <v>36</v>
      </c>
      <c r="BZ265" s="1128" t="s">
        <v>36</v>
      </c>
      <c r="CA265" s="1128" t="s">
        <v>36</v>
      </c>
      <c r="CB265" s="1128" t="s">
        <v>36</v>
      </c>
      <c r="CC265" s="1128" t="s">
        <v>36</v>
      </c>
      <c r="CD265" s="1128" t="s">
        <v>36</v>
      </c>
      <c r="CE265" s="1128" t="s">
        <v>36</v>
      </c>
      <c r="CF265" s="1128" t="s">
        <v>36</v>
      </c>
      <c r="CG265" s="1128" t="s">
        <v>36</v>
      </c>
      <c r="CH265" s="1128" t="s">
        <v>36</v>
      </c>
      <c r="CI265" s="1128" t="s">
        <v>36</v>
      </c>
      <c r="CJ265" s="2012"/>
      <c r="CK265" s="2012"/>
      <c r="CL265" s="2012"/>
      <c r="CM265" s="2012"/>
      <c r="CN265" s="2012"/>
      <c r="CO265" s="2012"/>
      <c r="CP265" s="2012"/>
      <c r="CQ265" s="2012"/>
      <c r="CR265" s="2012"/>
      <c r="CS265" s="2012"/>
      <c r="CT265" s="2012"/>
      <c r="CU265" s="2012"/>
      <c r="CV265" s="2012"/>
      <c r="CW265" s="2012"/>
      <c r="CX265" s="2012"/>
      <c r="CY265" s="2012"/>
      <c r="CZ265" s="2012"/>
    </row>
    <row r="266" s="413" customFormat="true" ht="15" customHeight="true" x14ac:dyDescent="0.2">
      <c r="B266" s="429"/>
      <c r="AJ266" s="216"/>
      <c r="AK266" s="216"/>
      <c r="AL266" s="216"/>
      <c r="AM266" s="216"/>
      <c r="AN266" s="216"/>
      <c r="AO266" s="216"/>
      <c r="AP266" s="216"/>
      <c r="AQ266" s="216"/>
      <c r="AR266" s="216"/>
      <c r="AS266" s="216"/>
      <c r="AT266" s="216"/>
      <c r="AU266" s="216"/>
      <c r="AV266" s="216"/>
      <c r="AW266" s="216"/>
      <c r="AX266" s="216"/>
      <c r="AY266" s="216"/>
      <c r="AZ266" s="216"/>
      <c r="BA266" s="2346"/>
      <c r="BB266" s="295" t="s">
        <v>90</v>
      </c>
      <c r="BC266" s="1052" t="s">
        <v>36</v>
      </c>
      <c r="BD266" s="1071" t="s">
        <v>36</v>
      </c>
      <c r="BE266" s="1071" t="s">
        <v>36</v>
      </c>
      <c r="BF266" s="1071" t="s">
        <v>36</v>
      </c>
      <c r="BG266" s="1091" t="s">
        <v>36</v>
      </c>
      <c r="BH266" s="1111" t="s">
        <v>36</v>
      </c>
      <c r="BI266" s="1071" t="s">
        <v>36</v>
      </c>
      <c r="BJ266" s="1071" t="s">
        <v>36</v>
      </c>
      <c r="BK266" s="1071" t="s">
        <v>36</v>
      </c>
      <c r="BL266" s="1091" t="s">
        <v>36</v>
      </c>
      <c r="BM266" s="1111" t="s">
        <v>36</v>
      </c>
      <c r="BN266" s="1071" t="s">
        <v>36</v>
      </c>
      <c r="BO266" s="1071" t="s">
        <v>36</v>
      </c>
      <c r="BP266" s="1071" t="s">
        <v>36</v>
      </c>
      <c r="BQ266" s="1091" t="s">
        <v>36</v>
      </c>
      <c r="BR266" s="1111" t="s">
        <v>36</v>
      </c>
      <c r="BS266" s="1071" t="s">
        <v>36</v>
      </c>
      <c r="BT266" s="1071" t="s">
        <v>36</v>
      </c>
      <c r="BU266" s="1071" t="s">
        <v>36</v>
      </c>
      <c r="BV266" s="1071" t="s">
        <v>36</v>
      </c>
      <c r="BW266" s="1071" t="s">
        <v>36</v>
      </c>
      <c r="BX266" s="1071" t="s">
        <v>36</v>
      </c>
      <c r="BY266" s="1128" t="s">
        <v>36</v>
      </c>
      <c r="BZ266" s="1128" t="s">
        <v>36</v>
      </c>
      <c r="CA266" s="1128" t="s">
        <v>36</v>
      </c>
      <c r="CB266" s="1128" t="s">
        <v>36</v>
      </c>
      <c r="CC266" s="1128" t="s">
        <v>36</v>
      </c>
      <c r="CD266" s="1128" t="s">
        <v>36</v>
      </c>
      <c r="CE266" s="1128" t="s">
        <v>36</v>
      </c>
      <c r="CF266" s="1128" t="s">
        <v>36</v>
      </c>
      <c r="CG266" s="1128" t="s">
        <v>36</v>
      </c>
      <c r="CH266" s="1128" t="s">
        <v>36</v>
      </c>
      <c r="CI266" s="1128" t="s">
        <v>36</v>
      </c>
      <c r="CJ266" s="2012"/>
      <c r="CK266" s="2012"/>
      <c r="CL266" s="2012"/>
      <c r="CM266" s="2012"/>
      <c r="CN266" s="2012"/>
      <c r="CO266" s="2012"/>
      <c r="CP266" s="2012"/>
      <c r="CQ266" s="2012"/>
      <c r="CR266" s="2012"/>
      <c r="CS266" s="2012"/>
      <c r="CT266" s="2012"/>
      <c r="CU266" s="2012"/>
      <c r="CV266" s="2012"/>
      <c r="CW266" s="2012"/>
      <c r="CX266" s="2012"/>
      <c r="CY266" s="2012"/>
      <c r="CZ266" s="2012"/>
    </row>
    <row r="267" s="413" customFormat="true" ht="15" customHeight="true" x14ac:dyDescent="0.2">
      <c r="B267" s="429"/>
      <c r="AJ267" s="216"/>
      <c r="AK267" s="216"/>
      <c r="AL267" s="216"/>
      <c r="AM267" s="216"/>
      <c r="AN267" s="216"/>
      <c r="AO267" s="216"/>
      <c r="AP267" s="216"/>
      <c r="AQ267" s="216"/>
      <c r="AR267" s="216"/>
      <c r="AS267" s="216"/>
      <c r="AT267" s="216"/>
      <c r="AU267" s="216"/>
      <c r="AV267" s="216"/>
      <c r="AW267" s="216"/>
      <c r="AX267" s="216"/>
      <c r="AY267" s="216"/>
      <c r="AZ267" s="216"/>
      <c r="BA267" s="2346"/>
      <c r="BB267" s="295" t="s">
        <v>112</v>
      </c>
      <c r="BC267" s="1052" t="s">
        <v>36</v>
      </c>
      <c r="BD267" s="1071" t="s">
        <v>36</v>
      </c>
      <c r="BE267" s="1071" t="s">
        <v>36</v>
      </c>
      <c r="BF267" s="1071" t="s">
        <v>36</v>
      </c>
      <c r="BG267" s="1091" t="s">
        <v>36</v>
      </c>
      <c r="BH267" s="1111" t="s">
        <v>36</v>
      </c>
      <c r="BI267" s="1071" t="s">
        <v>36</v>
      </c>
      <c r="BJ267" s="1071" t="s">
        <v>36</v>
      </c>
      <c r="BK267" s="1071" t="s">
        <v>36</v>
      </c>
      <c r="BL267" s="1091" t="s">
        <v>36</v>
      </c>
      <c r="BM267" s="1111" t="s">
        <v>36</v>
      </c>
      <c r="BN267" s="1071" t="s">
        <v>36</v>
      </c>
      <c r="BO267" s="1071" t="s">
        <v>36</v>
      </c>
      <c r="BP267" s="1071" t="s">
        <v>36</v>
      </c>
      <c r="BQ267" s="1091" t="s">
        <v>36</v>
      </c>
      <c r="BR267" s="1111" t="s">
        <v>36</v>
      </c>
      <c r="BS267" s="1071" t="s">
        <v>36</v>
      </c>
      <c r="BT267" s="1071" t="s">
        <v>36</v>
      </c>
      <c r="BU267" s="1071" t="s">
        <v>36</v>
      </c>
      <c r="BV267" s="1071" t="s">
        <v>36</v>
      </c>
      <c r="BW267" s="1071" t="s">
        <v>36</v>
      </c>
      <c r="BX267" s="1071" t="s">
        <v>36</v>
      </c>
      <c r="BY267" s="1128" t="s">
        <v>36</v>
      </c>
      <c r="BZ267" s="1128" t="s">
        <v>36</v>
      </c>
      <c r="CA267" s="1128" t="s">
        <v>36</v>
      </c>
      <c r="CB267" s="1128" t="s">
        <v>36</v>
      </c>
      <c r="CC267" s="1128" t="s">
        <v>36</v>
      </c>
      <c r="CD267" s="1128" t="s">
        <v>36</v>
      </c>
      <c r="CE267" s="1128" t="s">
        <v>36</v>
      </c>
      <c r="CF267" s="1128" t="s">
        <v>36</v>
      </c>
      <c r="CG267" s="1128" t="s">
        <v>36</v>
      </c>
      <c r="CH267" s="1128" t="s">
        <v>36</v>
      </c>
      <c r="CI267" s="1128" t="s">
        <v>36</v>
      </c>
      <c r="CJ267" s="2012"/>
      <c r="CK267" s="2012"/>
      <c r="CL267" s="2012"/>
      <c r="CM267" s="2012"/>
      <c r="CN267" s="2012"/>
      <c r="CO267" s="2012"/>
      <c r="CP267" s="2012"/>
      <c r="CQ267" s="2012"/>
      <c r="CR267" s="2012"/>
      <c r="CS267" s="2012"/>
      <c r="CT267" s="2012"/>
      <c r="CU267" s="2012"/>
      <c r="CV267" s="2012"/>
      <c r="CW267" s="2012"/>
      <c r="CX267" s="2012"/>
      <c r="CY267" s="2012"/>
      <c r="CZ267" s="2012"/>
    </row>
    <row r="268" s="413" customFormat="true" ht="15" customHeight="true" x14ac:dyDescent="0.2">
      <c r="B268" s="429"/>
      <c r="AJ268" s="216"/>
      <c r="AK268" s="216"/>
      <c r="AL268" s="216"/>
      <c r="AM268" s="216"/>
      <c r="AN268" s="216"/>
      <c r="AO268" s="216"/>
      <c r="AP268" s="216"/>
      <c r="AQ268" s="216"/>
      <c r="AR268" s="216"/>
      <c r="AS268" s="216"/>
      <c r="AT268" s="216"/>
      <c r="AU268" s="216"/>
      <c r="AV268" s="216"/>
      <c r="AW268" s="216"/>
      <c r="AX268" s="216"/>
      <c r="AY268" s="216"/>
      <c r="AZ268" s="216"/>
      <c r="BA268" s="2346" t="s">
        <v>115</v>
      </c>
      <c r="BB268" s="295" t="s">
        <v>88</v>
      </c>
      <c r="BC268" s="1052" t="s">
        <v>36</v>
      </c>
      <c r="BD268" s="1071" t="s">
        <v>36</v>
      </c>
      <c r="BE268" s="1071" t="s">
        <v>36</v>
      </c>
      <c r="BF268" s="1071" t="s">
        <v>36</v>
      </c>
      <c r="BG268" s="1091" t="s">
        <v>36</v>
      </c>
      <c r="BH268" s="1111" t="s">
        <v>36</v>
      </c>
      <c r="BI268" s="1071" t="s">
        <v>36</v>
      </c>
      <c r="BJ268" s="1071" t="s">
        <v>36</v>
      </c>
      <c r="BK268" s="1071" t="s">
        <v>36</v>
      </c>
      <c r="BL268" s="1091" t="s">
        <v>36</v>
      </c>
      <c r="BM268" s="1111" t="s">
        <v>36</v>
      </c>
      <c r="BN268" s="1071" t="s">
        <v>36</v>
      </c>
      <c r="BO268" s="1071" t="s">
        <v>36</v>
      </c>
      <c r="BP268" s="1071" t="s">
        <v>36</v>
      </c>
      <c r="BQ268" s="1091" t="s">
        <v>36</v>
      </c>
      <c r="BR268" s="1111" t="s">
        <v>36</v>
      </c>
      <c r="BS268" s="1071" t="s">
        <v>36</v>
      </c>
      <c r="BT268" s="1071" t="s">
        <v>36</v>
      </c>
      <c r="BU268" s="1071" t="s">
        <v>36</v>
      </c>
      <c r="BV268" s="1071" t="s">
        <v>36</v>
      </c>
      <c r="BW268" s="1071" t="s">
        <v>36</v>
      </c>
      <c r="BX268" s="1071" t="s">
        <v>36</v>
      </c>
      <c r="BY268" s="1128" t="s">
        <v>36</v>
      </c>
      <c r="BZ268" s="1128" t="s">
        <v>36</v>
      </c>
      <c r="CA268" s="1128" t="s">
        <v>36</v>
      </c>
      <c r="CB268" s="1128" t="s">
        <v>36</v>
      </c>
      <c r="CC268" s="1128" t="s">
        <v>36</v>
      </c>
      <c r="CD268" s="1128" t="s">
        <v>36</v>
      </c>
      <c r="CE268" s="1128" t="s">
        <v>36</v>
      </c>
      <c r="CF268" s="1128" t="s">
        <v>36</v>
      </c>
      <c r="CG268" s="1128" t="s">
        <v>36</v>
      </c>
      <c r="CH268" s="1128" t="s">
        <v>36</v>
      </c>
      <c r="CI268" s="1128" t="s">
        <v>36</v>
      </c>
      <c r="CJ268" s="2012"/>
      <c r="CK268" s="2012"/>
      <c r="CL268" s="2012"/>
      <c r="CM268" s="2012"/>
      <c r="CN268" s="2012"/>
      <c r="CO268" s="2012"/>
      <c r="CP268" s="2012"/>
      <c r="CQ268" s="2012"/>
      <c r="CR268" s="2012"/>
      <c r="CS268" s="2012"/>
      <c r="CT268" s="2012"/>
      <c r="CU268" s="2012"/>
      <c r="CV268" s="2012"/>
      <c r="CW268" s="2012"/>
      <c r="CX268" s="2012"/>
      <c r="CY268" s="2012"/>
      <c r="CZ268" s="2012"/>
    </row>
    <row r="269" s="413" customFormat="true" ht="15" customHeight="true" x14ac:dyDescent="0.2">
      <c r="B269" s="429"/>
      <c r="AJ269" s="216"/>
      <c r="AK269" s="216"/>
      <c r="AL269" s="216"/>
      <c r="AM269" s="216"/>
      <c r="AN269" s="216"/>
      <c r="AO269" s="216"/>
      <c r="AP269" s="216"/>
      <c r="AQ269" s="216"/>
      <c r="AR269" s="216"/>
      <c r="AS269" s="216"/>
      <c r="AT269" s="216"/>
      <c r="AU269" s="216"/>
      <c r="AV269" s="216"/>
      <c r="AW269" s="216"/>
      <c r="AX269" s="216"/>
      <c r="AY269" s="216"/>
      <c r="AZ269" s="216"/>
      <c r="BA269" s="2346"/>
      <c r="BB269" s="295" t="s">
        <v>89</v>
      </c>
      <c r="BC269" s="1052" t="s">
        <v>36</v>
      </c>
      <c r="BD269" s="1071" t="s">
        <v>36</v>
      </c>
      <c r="BE269" s="1071" t="s">
        <v>36</v>
      </c>
      <c r="BF269" s="1071" t="s">
        <v>36</v>
      </c>
      <c r="BG269" s="1091" t="s">
        <v>36</v>
      </c>
      <c r="BH269" s="1111" t="s">
        <v>36</v>
      </c>
      <c r="BI269" s="1071" t="s">
        <v>36</v>
      </c>
      <c r="BJ269" s="1071" t="s">
        <v>36</v>
      </c>
      <c r="BK269" s="1071" t="s">
        <v>36</v>
      </c>
      <c r="BL269" s="1091" t="s">
        <v>36</v>
      </c>
      <c r="BM269" s="1111" t="s">
        <v>36</v>
      </c>
      <c r="BN269" s="1071" t="s">
        <v>36</v>
      </c>
      <c r="BO269" s="1071" t="s">
        <v>36</v>
      </c>
      <c r="BP269" s="1071" t="s">
        <v>36</v>
      </c>
      <c r="BQ269" s="1091" t="s">
        <v>36</v>
      </c>
      <c r="BR269" s="1111" t="s">
        <v>36</v>
      </c>
      <c r="BS269" s="1071" t="s">
        <v>36</v>
      </c>
      <c r="BT269" s="1071" t="s">
        <v>36</v>
      </c>
      <c r="BU269" s="1071" t="s">
        <v>36</v>
      </c>
      <c r="BV269" s="1071" t="s">
        <v>36</v>
      </c>
      <c r="BW269" s="1071" t="s">
        <v>36</v>
      </c>
      <c r="BX269" s="1071" t="s">
        <v>36</v>
      </c>
      <c r="BY269" s="1128" t="s">
        <v>36</v>
      </c>
      <c r="BZ269" s="1128" t="s">
        <v>36</v>
      </c>
      <c r="CA269" s="1128" t="s">
        <v>36</v>
      </c>
      <c r="CB269" s="1128" t="s">
        <v>36</v>
      </c>
      <c r="CC269" s="1128" t="s">
        <v>36</v>
      </c>
      <c r="CD269" s="1128" t="s">
        <v>36</v>
      </c>
      <c r="CE269" s="1128" t="s">
        <v>36</v>
      </c>
      <c r="CF269" s="1128" t="s">
        <v>36</v>
      </c>
      <c r="CG269" s="1128" t="s">
        <v>36</v>
      </c>
      <c r="CH269" s="1128" t="s">
        <v>36</v>
      </c>
      <c r="CI269" s="1128" t="s">
        <v>36</v>
      </c>
      <c r="CJ269" s="2012"/>
      <c r="CK269" s="2012"/>
      <c r="CL269" s="2012"/>
      <c r="CM269" s="2012"/>
      <c r="CN269" s="2012"/>
      <c r="CO269" s="2012"/>
      <c r="CP269" s="2012"/>
      <c r="CQ269" s="2012"/>
      <c r="CR269" s="2012"/>
      <c r="CS269" s="2012"/>
      <c r="CT269" s="2012"/>
      <c r="CU269" s="2012"/>
      <c r="CV269" s="2012"/>
      <c r="CW269" s="2012"/>
      <c r="CX269" s="2012"/>
      <c r="CY269" s="2012"/>
      <c r="CZ269" s="2012"/>
    </row>
    <row r="270" s="413" customFormat="true" ht="15" customHeight="true" x14ac:dyDescent="0.2">
      <c r="B270" s="429"/>
      <c r="AJ270" s="216"/>
      <c r="AK270" s="216"/>
      <c r="AL270" s="216"/>
      <c r="AM270" s="216"/>
      <c r="AN270" s="216"/>
      <c r="AO270" s="216"/>
      <c r="AP270" s="216"/>
      <c r="AQ270" s="216"/>
      <c r="AR270" s="216"/>
      <c r="AS270" s="216"/>
      <c r="AT270" s="216"/>
      <c r="AU270" s="216"/>
      <c r="AV270" s="216"/>
      <c r="AW270" s="216"/>
      <c r="AX270" s="216"/>
      <c r="AY270" s="216"/>
      <c r="AZ270" s="216"/>
      <c r="BA270" s="2346"/>
      <c r="BB270" s="295" t="s">
        <v>90</v>
      </c>
      <c r="BC270" s="1052" t="s">
        <v>36</v>
      </c>
      <c r="BD270" s="1071" t="s">
        <v>36</v>
      </c>
      <c r="BE270" s="1071" t="s">
        <v>36</v>
      </c>
      <c r="BF270" s="1071" t="s">
        <v>36</v>
      </c>
      <c r="BG270" s="1091" t="s">
        <v>36</v>
      </c>
      <c r="BH270" s="1111" t="s">
        <v>36</v>
      </c>
      <c r="BI270" s="1071" t="s">
        <v>36</v>
      </c>
      <c r="BJ270" s="1071" t="s">
        <v>36</v>
      </c>
      <c r="BK270" s="1071" t="s">
        <v>36</v>
      </c>
      <c r="BL270" s="1091" t="s">
        <v>36</v>
      </c>
      <c r="BM270" s="1111" t="s">
        <v>36</v>
      </c>
      <c r="BN270" s="1071" t="s">
        <v>36</v>
      </c>
      <c r="BO270" s="1071" t="s">
        <v>36</v>
      </c>
      <c r="BP270" s="1071" t="s">
        <v>36</v>
      </c>
      <c r="BQ270" s="1091" t="s">
        <v>36</v>
      </c>
      <c r="BR270" s="1111" t="s">
        <v>36</v>
      </c>
      <c r="BS270" s="1071" t="s">
        <v>36</v>
      </c>
      <c r="BT270" s="1071" t="s">
        <v>36</v>
      </c>
      <c r="BU270" s="1071" t="s">
        <v>36</v>
      </c>
      <c r="BV270" s="1071" t="s">
        <v>36</v>
      </c>
      <c r="BW270" s="1071" t="s">
        <v>36</v>
      </c>
      <c r="BX270" s="1071" t="s">
        <v>36</v>
      </c>
      <c r="BY270" s="1128" t="s">
        <v>36</v>
      </c>
      <c r="BZ270" s="1128" t="s">
        <v>36</v>
      </c>
      <c r="CA270" s="1128" t="s">
        <v>36</v>
      </c>
      <c r="CB270" s="1128" t="s">
        <v>36</v>
      </c>
      <c r="CC270" s="1128" t="s">
        <v>36</v>
      </c>
      <c r="CD270" s="1128" t="s">
        <v>36</v>
      </c>
      <c r="CE270" s="1128" t="s">
        <v>36</v>
      </c>
      <c r="CF270" s="1128" t="s">
        <v>36</v>
      </c>
      <c r="CG270" s="1128" t="s">
        <v>36</v>
      </c>
      <c r="CH270" s="1128" t="s">
        <v>36</v>
      </c>
      <c r="CI270" s="1128" t="s">
        <v>36</v>
      </c>
      <c r="CJ270" s="2012"/>
      <c r="CK270" s="2012"/>
      <c r="CL270" s="2012"/>
      <c r="CM270" s="2012"/>
      <c r="CN270" s="2012"/>
      <c r="CO270" s="2012"/>
      <c r="CP270" s="2012"/>
      <c r="CQ270" s="2012"/>
      <c r="CR270" s="2012"/>
      <c r="CS270" s="2012"/>
      <c r="CT270" s="2012"/>
      <c r="CU270" s="2012"/>
      <c r="CV270" s="2012"/>
      <c r="CW270" s="2012"/>
      <c r="CX270" s="2012"/>
      <c r="CY270" s="2012"/>
      <c r="CZ270" s="2012"/>
    </row>
    <row r="271" s="413" customFormat="true" ht="15" customHeight="true" x14ac:dyDescent="0.2">
      <c r="B271" s="429"/>
      <c r="AJ271" s="216"/>
      <c r="AK271" s="216"/>
      <c r="AL271" s="216"/>
      <c r="AM271" s="216"/>
      <c r="AN271" s="216"/>
      <c r="AO271" s="216"/>
      <c r="AP271" s="216"/>
      <c r="AQ271" s="216"/>
      <c r="AR271" s="216"/>
      <c r="AS271" s="216"/>
      <c r="AT271" s="216"/>
      <c r="AU271" s="216"/>
      <c r="AV271" s="216"/>
      <c r="AW271" s="216"/>
      <c r="AX271" s="216"/>
      <c r="AY271" s="216"/>
      <c r="AZ271" s="216"/>
      <c r="BA271" s="2346" t="s">
        <v>75</v>
      </c>
      <c r="BB271" s="295" t="s">
        <v>50</v>
      </c>
      <c r="BC271" s="1052" t="s">
        <v>36</v>
      </c>
      <c r="BD271" s="1072" t="s">
        <v>36</v>
      </c>
      <c r="BE271" s="1072" t="s">
        <v>36</v>
      </c>
      <c r="BF271" s="1072" t="s">
        <v>36</v>
      </c>
      <c r="BG271" s="1092" t="s">
        <v>36</v>
      </c>
      <c r="BH271" s="1052" t="s">
        <v>36</v>
      </c>
      <c r="BI271" s="1072" t="s">
        <v>36</v>
      </c>
      <c r="BJ271" s="1072" t="s">
        <v>36</v>
      </c>
      <c r="BK271" s="1072" t="s">
        <v>36</v>
      </c>
      <c r="BL271" s="1092" t="s">
        <v>36</v>
      </c>
      <c r="BM271" s="1052" t="s">
        <v>36</v>
      </c>
      <c r="BN271" s="1072" t="s">
        <v>36</v>
      </c>
      <c r="BO271" s="1072" t="s">
        <v>36</v>
      </c>
      <c r="BP271" s="1072" t="s">
        <v>36</v>
      </c>
      <c r="BQ271" s="1092" t="s">
        <v>36</v>
      </c>
      <c r="BR271" s="1052" t="s">
        <v>36</v>
      </c>
      <c r="BS271" s="1072" t="s">
        <v>36</v>
      </c>
      <c r="BT271" s="1072" t="s">
        <v>36</v>
      </c>
      <c r="BU271" s="1072" t="s">
        <v>36</v>
      </c>
      <c r="BV271" s="1072" t="s">
        <v>36</v>
      </c>
      <c r="BW271" s="1072" t="s">
        <v>36</v>
      </c>
      <c r="BX271" s="1072" t="s">
        <v>36</v>
      </c>
      <c r="BY271" s="1129" t="s">
        <v>36</v>
      </c>
      <c r="BZ271" s="1129" t="s">
        <v>36</v>
      </c>
      <c r="CA271" s="1129" t="s">
        <v>36</v>
      </c>
      <c r="CB271" s="1129" t="s">
        <v>36</v>
      </c>
      <c r="CC271" s="1129" t="s">
        <v>36</v>
      </c>
      <c r="CD271" s="1129" t="s">
        <v>36</v>
      </c>
      <c r="CE271" s="1129" t="s">
        <v>36</v>
      </c>
      <c r="CF271" s="1129" t="s">
        <v>36</v>
      </c>
      <c r="CG271" s="1129" t="s">
        <v>36</v>
      </c>
      <c r="CH271" s="1129" t="s">
        <v>36</v>
      </c>
      <c r="CI271" s="1129" t="s">
        <v>36</v>
      </c>
      <c r="CJ271" s="2013"/>
      <c r="CK271" s="2013"/>
      <c r="CL271" s="2013"/>
      <c r="CM271" s="2013"/>
      <c r="CN271" s="2013"/>
      <c r="CO271" s="2013"/>
      <c r="CP271" s="2013"/>
      <c r="CQ271" s="2013"/>
      <c r="CR271" s="2013"/>
      <c r="CS271" s="2013"/>
      <c r="CT271" s="2013"/>
      <c r="CU271" s="2013"/>
      <c r="CV271" s="2013"/>
      <c r="CW271" s="2013"/>
      <c r="CX271" s="2013"/>
      <c r="CY271" s="2013"/>
      <c r="CZ271" s="2013"/>
    </row>
    <row r="272" s="413" customFormat="true" ht="15" customHeight="true" x14ac:dyDescent="0.2">
      <c r="B272" s="429"/>
      <c r="AJ272" s="216"/>
      <c r="AK272" s="216"/>
      <c r="AL272" s="216"/>
      <c r="AM272" s="216"/>
      <c r="AN272" s="216"/>
      <c r="AO272" s="216"/>
      <c r="AP272" s="216"/>
      <c r="AQ272" s="216"/>
      <c r="AR272" s="216"/>
      <c r="AS272" s="216"/>
      <c r="AT272" s="216"/>
      <c r="AU272" s="216"/>
      <c r="AV272" s="216"/>
      <c r="AW272" s="216"/>
      <c r="AX272" s="216"/>
      <c r="AY272" s="216"/>
      <c r="AZ272" s="216"/>
      <c r="BA272" s="2346"/>
      <c r="BB272" s="295" t="s">
        <v>49</v>
      </c>
      <c r="BC272" s="1052" t="s">
        <v>36</v>
      </c>
      <c r="BD272" s="1072" t="s">
        <v>36</v>
      </c>
      <c r="BE272" s="1072" t="s">
        <v>36</v>
      </c>
      <c r="BF272" s="1072" t="s">
        <v>36</v>
      </c>
      <c r="BG272" s="1092" t="s">
        <v>36</v>
      </c>
      <c r="BH272" s="1052" t="s">
        <v>36</v>
      </c>
      <c r="BI272" s="1072" t="s">
        <v>36</v>
      </c>
      <c r="BJ272" s="1072" t="s">
        <v>36</v>
      </c>
      <c r="BK272" s="1072" t="s">
        <v>36</v>
      </c>
      <c r="BL272" s="1092" t="s">
        <v>36</v>
      </c>
      <c r="BM272" s="1052" t="s">
        <v>36</v>
      </c>
      <c r="BN272" s="1072" t="s">
        <v>36</v>
      </c>
      <c r="BO272" s="1072" t="s">
        <v>36</v>
      </c>
      <c r="BP272" s="1072" t="s">
        <v>36</v>
      </c>
      <c r="BQ272" s="1092" t="s">
        <v>36</v>
      </c>
      <c r="BR272" s="1052" t="s">
        <v>36</v>
      </c>
      <c r="BS272" s="1072" t="s">
        <v>36</v>
      </c>
      <c r="BT272" s="1072" t="s">
        <v>36</v>
      </c>
      <c r="BU272" s="1072" t="s">
        <v>36</v>
      </c>
      <c r="BV272" s="1072" t="s">
        <v>36</v>
      </c>
      <c r="BW272" s="1072" t="s">
        <v>36</v>
      </c>
      <c r="BX272" s="1072" t="s">
        <v>36</v>
      </c>
      <c r="BY272" s="1129" t="s">
        <v>36</v>
      </c>
      <c r="BZ272" s="1129" t="s">
        <v>36</v>
      </c>
      <c r="CA272" s="1129" t="s">
        <v>36</v>
      </c>
      <c r="CB272" s="1129" t="s">
        <v>36</v>
      </c>
      <c r="CC272" s="1129" t="s">
        <v>36</v>
      </c>
      <c r="CD272" s="1129" t="s">
        <v>36</v>
      </c>
      <c r="CE272" s="1129" t="s">
        <v>36</v>
      </c>
      <c r="CF272" s="1129" t="s">
        <v>36</v>
      </c>
      <c r="CG272" s="1129" t="s">
        <v>36</v>
      </c>
      <c r="CH272" s="1129" t="s">
        <v>36</v>
      </c>
      <c r="CI272" s="1129" t="s">
        <v>36</v>
      </c>
      <c r="CJ272" s="2013"/>
      <c r="CK272" s="2013"/>
      <c r="CL272" s="2013"/>
      <c r="CM272" s="2013"/>
      <c r="CN272" s="2013"/>
      <c r="CO272" s="2013"/>
      <c r="CP272" s="2013"/>
      <c r="CQ272" s="2013"/>
      <c r="CR272" s="2013"/>
      <c r="CS272" s="2013"/>
      <c r="CT272" s="2013"/>
      <c r="CU272" s="2013"/>
      <c r="CV272" s="2013"/>
      <c r="CW272" s="2013"/>
      <c r="CX272" s="2013"/>
      <c r="CY272" s="2013"/>
      <c r="CZ272" s="2013"/>
    </row>
    <row r="273" s="413" customFormat="true" ht="15" customHeight="true" x14ac:dyDescent="0.2">
      <c r="B273" s="429"/>
      <c r="AJ273" s="216"/>
      <c r="AK273" s="216"/>
      <c r="AL273" s="216"/>
      <c r="AM273" s="216"/>
      <c r="AN273" s="216"/>
      <c r="AO273" s="216"/>
      <c r="AP273" s="216"/>
      <c r="AQ273" s="216"/>
      <c r="AR273" s="216"/>
      <c r="AS273" s="216"/>
      <c r="AT273" s="216"/>
      <c r="AU273" s="216"/>
      <c r="AV273" s="216"/>
      <c r="AW273" s="216"/>
      <c r="AX273" s="216"/>
      <c r="AY273" s="216"/>
      <c r="AZ273" s="216"/>
      <c r="BA273" s="2346"/>
      <c r="BB273" s="295" t="s">
        <v>112</v>
      </c>
      <c r="BC273" s="1052" t="s">
        <v>36</v>
      </c>
      <c r="BD273" s="1072" t="s">
        <v>36</v>
      </c>
      <c r="BE273" s="1072" t="s">
        <v>36</v>
      </c>
      <c r="BF273" s="1072" t="s">
        <v>36</v>
      </c>
      <c r="BG273" s="1092" t="s">
        <v>36</v>
      </c>
      <c r="BH273" s="1052" t="s">
        <v>36</v>
      </c>
      <c r="BI273" s="1072" t="s">
        <v>36</v>
      </c>
      <c r="BJ273" s="1072" t="s">
        <v>36</v>
      </c>
      <c r="BK273" s="1072" t="s">
        <v>36</v>
      </c>
      <c r="BL273" s="1092" t="s">
        <v>36</v>
      </c>
      <c r="BM273" s="1052" t="s">
        <v>36</v>
      </c>
      <c r="BN273" s="1072" t="s">
        <v>36</v>
      </c>
      <c r="BO273" s="1072" t="s">
        <v>36</v>
      </c>
      <c r="BP273" s="1072" t="s">
        <v>36</v>
      </c>
      <c r="BQ273" s="1092" t="s">
        <v>36</v>
      </c>
      <c r="BR273" s="1052" t="s">
        <v>36</v>
      </c>
      <c r="BS273" s="1072" t="s">
        <v>36</v>
      </c>
      <c r="BT273" s="1072" t="s">
        <v>36</v>
      </c>
      <c r="BU273" s="1072" t="s">
        <v>36</v>
      </c>
      <c r="BV273" s="1072" t="s">
        <v>36</v>
      </c>
      <c r="BW273" s="1072" t="s">
        <v>36</v>
      </c>
      <c r="BX273" s="1072" t="s">
        <v>36</v>
      </c>
      <c r="BY273" s="1129" t="s">
        <v>36</v>
      </c>
      <c r="BZ273" s="1129" t="s">
        <v>36</v>
      </c>
      <c r="CA273" s="1129" t="s">
        <v>36</v>
      </c>
      <c r="CB273" s="1129" t="s">
        <v>36</v>
      </c>
      <c r="CC273" s="1129" t="s">
        <v>36</v>
      </c>
      <c r="CD273" s="1129" t="s">
        <v>36</v>
      </c>
      <c r="CE273" s="1129" t="s">
        <v>36</v>
      </c>
      <c r="CF273" s="1129" t="s">
        <v>36</v>
      </c>
      <c r="CG273" s="1129" t="s">
        <v>36</v>
      </c>
      <c r="CH273" s="1129" t="s">
        <v>36</v>
      </c>
      <c r="CI273" s="1129" t="s">
        <v>36</v>
      </c>
      <c r="CJ273" s="2013"/>
      <c r="CK273" s="2013"/>
      <c r="CL273" s="2013"/>
      <c r="CM273" s="2013"/>
      <c r="CN273" s="2013"/>
      <c r="CO273" s="2013"/>
      <c r="CP273" s="2013"/>
      <c r="CQ273" s="2013"/>
      <c r="CR273" s="2013"/>
      <c r="CS273" s="2013"/>
      <c r="CT273" s="2013"/>
      <c r="CU273" s="2013"/>
      <c r="CV273" s="2013"/>
      <c r="CW273" s="2013"/>
      <c r="CX273" s="2013"/>
      <c r="CY273" s="2013"/>
      <c r="CZ273" s="2013"/>
    </row>
    <row r="274" s="413" customFormat="true" ht="15" customHeight="true" x14ac:dyDescent="0.2">
      <c r="B274" s="429"/>
      <c r="AJ274" s="216"/>
      <c r="AK274" s="216"/>
      <c r="AL274" s="216"/>
      <c r="AM274" s="216"/>
      <c r="AN274" s="216"/>
      <c r="AO274" s="216"/>
      <c r="AP274" s="216"/>
      <c r="AQ274" s="216"/>
      <c r="AR274" s="216"/>
      <c r="AS274" s="216"/>
      <c r="AT274" s="216"/>
      <c r="AU274" s="216"/>
      <c r="AV274" s="216"/>
      <c r="AW274" s="216"/>
      <c r="AX274" s="216"/>
      <c r="AY274" s="216"/>
      <c r="AZ274" s="216"/>
      <c r="BA274" s="2346" t="s">
        <v>76</v>
      </c>
      <c r="BB274" s="295" t="s">
        <v>50</v>
      </c>
      <c r="BC274" s="1052" t="s">
        <v>36</v>
      </c>
      <c r="BD274" s="1071" t="s">
        <v>36</v>
      </c>
      <c r="BE274" s="1071" t="s">
        <v>36</v>
      </c>
      <c r="BF274" s="1071" t="s">
        <v>36</v>
      </c>
      <c r="BG274" s="1091" t="s">
        <v>36</v>
      </c>
      <c r="BH274" s="1111" t="s">
        <v>36</v>
      </c>
      <c r="BI274" s="1071" t="s">
        <v>36</v>
      </c>
      <c r="BJ274" s="1071" t="s">
        <v>36</v>
      </c>
      <c r="BK274" s="1071" t="s">
        <v>36</v>
      </c>
      <c r="BL274" s="1091" t="s">
        <v>36</v>
      </c>
      <c r="BM274" s="1111" t="s">
        <v>36</v>
      </c>
      <c r="BN274" s="1071" t="s">
        <v>36</v>
      </c>
      <c r="BO274" s="1071" t="s">
        <v>36</v>
      </c>
      <c r="BP274" s="1071" t="s">
        <v>36</v>
      </c>
      <c r="BQ274" s="1091" t="s">
        <v>36</v>
      </c>
      <c r="BR274" s="1111" t="s">
        <v>36</v>
      </c>
      <c r="BS274" s="1071" t="s">
        <v>36</v>
      </c>
      <c r="BT274" s="1071" t="s">
        <v>36</v>
      </c>
      <c r="BU274" s="1071" t="s">
        <v>36</v>
      </c>
      <c r="BV274" s="1071" t="s">
        <v>36</v>
      </c>
      <c r="BW274" s="1071" t="s">
        <v>36</v>
      </c>
      <c r="BX274" s="1071" t="s">
        <v>36</v>
      </c>
      <c r="BY274" s="1128" t="s">
        <v>36</v>
      </c>
      <c r="BZ274" s="1128" t="s">
        <v>36</v>
      </c>
      <c r="CA274" s="1128" t="s">
        <v>36</v>
      </c>
      <c r="CB274" s="1128" t="s">
        <v>36</v>
      </c>
      <c r="CC274" s="1128" t="s">
        <v>36</v>
      </c>
      <c r="CD274" s="1128" t="s">
        <v>36</v>
      </c>
      <c r="CE274" s="1128" t="s">
        <v>36</v>
      </c>
      <c r="CF274" s="1128" t="s">
        <v>36</v>
      </c>
      <c r="CG274" s="1128" t="s">
        <v>36</v>
      </c>
      <c r="CH274" s="1128" t="s">
        <v>36</v>
      </c>
      <c r="CI274" s="1128" t="s">
        <v>36</v>
      </c>
      <c r="CJ274" s="2012"/>
      <c r="CK274" s="2012"/>
      <c r="CL274" s="2012"/>
      <c r="CM274" s="2012"/>
      <c r="CN274" s="2012"/>
      <c r="CO274" s="2012"/>
      <c r="CP274" s="2012"/>
      <c r="CQ274" s="2012"/>
      <c r="CR274" s="2012"/>
      <c r="CS274" s="2012"/>
      <c r="CT274" s="2012"/>
      <c r="CU274" s="2012"/>
      <c r="CV274" s="2012"/>
      <c r="CW274" s="2012"/>
      <c r="CX274" s="2012"/>
      <c r="CY274" s="2012"/>
      <c r="CZ274" s="2012"/>
    </row>
    <row r="275" s="413" customFormat="true" ht="15" customHeight="true" x14ac:dyDescent="0.2">
      <c r="B275" s="429"/>
      <c r="AJ275" s="216"/>
      <c r="AK275" s="216"/>
      <c r="AL275" s="216"/>
      <c r="AM275" s="216"/>
      <c r="AN275" s="216"/>
      <c r="AO275" s="216"/>
      <c r="AP275" s="216"/>
      <c r="AQ275" s="216"/>
      <c r="AR275" s="216"/>
      <c r="AS275" s="216"/>
      <c r="AT275" s="216"/>
      <c r="AU275" s="216"/>
      <c r="AV275" s="216"/>
      <c r="AW275" s="216"/>
      <c r="AX275" s="216"/>
      <c r="AY275" s="216"/>
      <c r="AZ275" s="216"/>
      <c r="BA275" s="2346"/>
      <c r="BB275" s="295" t="s">
        <v>49</v>
      </c>
      <c r="BC275" s="1052" t="s">
        <v>36</v>
      </c>
      <c r="BD275" s="1071" t="s">
        <v>36</v>
      </c>
      <c r="BE275" s="1071" t="s">
        <v>36</v>
      </c>
      <c r="BF275" s="1071" t="s">
        <v>36</v>
      </c>
      <c r="BG275" s="1091" t="s">
        <v>36</v>
      </c>
      <c r="BH275" s="1111" t="s">
        <v>36</v>
      </c>
      <c r="BI275" s="1071" t="s">
        <v>36</v>
      </c>
      <c r="BJ275" s="1071" t="s">
        <v>36</v>
      </c>
      <c r="BK275" s="1071" t="s">
        <v>36</v>
      </c>
      <c r="BL275" s="1091" t="s">
        <v>36</v>
      </c>
      <c r="BM275" s="1111" t="s">
        <v>36</v>
      </c>
      <c r="BN275" s="1071" t="s">
        <v>36</v>
      </c>
      <c r="BO275" s="1071" t="s">
        <v>36</v>
      </c>
      <c r="BP275" s="1071" t="s">
        <v>36</v>
      </c>
      <c r="BQ275" s="1091" t="s">
        <v>36</v>
      </c>
      <c r="BR275" s="1111" t="s">
        <v>36</v>
      </c>
      <c r="BS275" s="1071" t="s">
        <v>36</v>
      </c>
      <c r="BT275" s="1071" t="s">
        <v>36</v>
      </c>
      <c r="BU275" s="1071" t="s">
        <v>36</v>
      </c>
      <c r="BV275" s="1071" t="s">
        <v>36</v>
      </c>
      <c r="BW275" s="1071" t="s">
        <v>36</v>
      </c>
      <c r="BX275" s="1071" t="s">
        <v>36</v>
      </c>
      <c r="BY275" s="1128" t="s">
        <v>36</v>
      </c>
      <c r="BZ275" s="1128" t="s">
        <v>36</v>
      </c>
      <c r="CA275" s="1128" t="s">
        <v>36</v>
      </c>
      <c r="CB275" s="1128" t="s">
        <v>36</v>
      </c>
      <c r="CC275" s="1128" t="s">
        <v>36</v>
      </c>
      <c r="CD275" s="1128" t="s">
        <v>36</v>
      </c>
      <c r="CE275" s="1128" t="s">
        <v>36</v>
      </c>
      <c r="CF275" s="1128" t="s">
        <v>36</v>
      </c>
      <c r="CG275" s="1128" t="s">
        <v>36</v>
      </c>
      <c r="CH275" s="1128" t="s">
        <v>36</v>
      </c>
      <c r="CI275" s="1128" t="s">
        <v>36</v>
      </c>
      <c r="CJ275" s="2012"/>
      <c r="CK275" s="2012"/>
      <c r="CL275" s="2012"/>
      <c r="CM275" s="2012"/>
      <c r="CN275" s="2012"/>
      <c r="CO275" s="2012"/>
      <c r="CP275" s="2012"/>
      <c r="CQ275" s="2012"/>
      <c r="CR275" s="2012"/>
      <c r="CS275" s="2012"/>
      <c r="CT275" s="2012"/>
      <c r="CU275" s="2012"/>
      <c r="CV275" s="2012"/>
      <c r="CW275" s="2012"/>
      <c r="CX275" s="2012"/>
      <c r="CY275" s="2012"/>
      <c r="CZ275" s="2012"/>
    </row>
    <row r="276" s="413" customFormat="true" ht="15" customHeight="true" x14ac:dyDescent="0.2">
      <c r="B276" s="429"/>
      <c r="AJ276" s="216"/>
      <c r="AK276" s="216"/>
      <c r="AL276" s="216"/>
      <c r="AM276" s="216"/>
      <c r="AN276" s="216"/>
      <c r="AO276" s="216"/>
      <c r="AP276" s="216"/>
      <c r="AQ276" s="216"/>
      <c r="AR276" s="216"/>
      <c r="AS276" s="216"/>
      <c r="AT276" s="216"/>
      <c r="AU276" s="216"/>
      <c r="AV276" s="216"/>
      <c r="AW276" s="216"/>
      <c r="AX276" s="216"/>
      <c r="AY276" s="216"/>
      <c r="AZ276" s="216"/>
      <c r="BA276" s="2346"/>
      <c r="BB276" s="295" t="s">
        <v>113</v>
      </c>
      <c r="BC276" s="1052" t="s">
        <v>36</v>
      </c>
      <c r="BD276" s="1071" t="s">
        <v>36</v>
      </c>
      <c r="BE276" s="1071" t="s">
        <v>36</v>
      </c>
      <c r="BF276" s="1071" t="s">
        <v>36</v>
      </c>
      <c r="BG276" s="1091" t="s">
        <v>36</v>
      </c>
      <c r="BH276" s="1111" t="s">
        <v>36</v>
      </c>
      <c r="BI276" s="1071" t="s">
        <v>36</v>
      </c>
      <c r="BJ276" s="1071" t="s">
        <v>36</v>
      </c>
      <c r="BK276" s="1071" t="s">
        <v>36</v>
      </c>
      <c r="BL276" s="1091" t="s">
        <v>36</v>
      </c>
      <c r="BM276" s="1111" t="s">
        <v>36</v>
      </c>
      <c r="BN276" s="1071" t="s">
        <v>36</v>
      </c>
      <c r="BO276" s="1071" t="s">
        <v>36</v>
      </c>
      <c r="BP276" s="1071" t="s">
        <v>36</v>
      </c>
      <c r="BQ276" s="1091" t="s">
        <v>36</v>
      </c>
      <c r="BR276" s="1111" t="s">
        <v>36</v>
      </c>
      <c r="BS276" s="1071" t="s">
        <v>36</v>
      </c>
      <c r="BT276" s="1071" t="s">
        <v>36</v>
      </c>
      <c r="BU276" s="1071" t="s">
        <v>36</v>
      </c>
      <c r="BV276" s="1071" t="s">
        <v>36</v>
      </c>
      <c r="BW276" s="1071" t="s">
        <v>36</v>
      </c>
      <c r="BX276" s="1071" t="s">
        <v>36</v>
      </c>
      <c r="BY276" s="1128" t="s">
        <v>36</v>
      </c>
      <c r="BZ276" s="1128" t="s">
        <v>36</v>
      </c>
      <c r="CA276" s="1128" t="s">
        <v>36</v>
      </c>
      <c r="CB276" s="1128" t="s">
        <v>36</v>
      </c>
      <c r="CC276" s="1128" t="s">
        <v>36</v>
      </c>
      <c r="CD276" s="1128" t="s">
        <v>36</v>
      </c>
      <c r="CE276" s="1128" t="s">
        <v>36</v>
      </c>
      <c r="CF276" s="1128" t="s">
        <v>36</v>
      </c>
      <c r="CG276" s="1128" t="s">
        <v>36</v>
      </c>
      <c r="CH276" s="1128" t="s">
        <v>36</v>
      </c>
      <c r="CI276" s="1128" t="s">
        <v>36</v>
      </c>
      <c r="CJ276" s="2012"/>
      <c r="CK276" s="2012"/>
      <c r="CL276" s="2012"/>
      <c r="CM276" s="2012"/>
      <c r="CN276" s="2012"/>
      <c r="CO276" s="2012"/>
      <c r="CP276" s="2012"/>
      <c r="CQ276" s="2012"/>
      <c r="CR276" s="2012"/>
      <c r="CS276" s="2012"/>
      <c r="CT276" s="2012"/>
      <c r="CU276" s="2012"/>
      <c r="CV276" s="2012"/>
      <c r="CW276" s="2012"/>
      <c r="CX276" s="2012"/>
      <c r="CY276" s="2012"/>
      <c r="CZ276" s="2012"/>
    </row>
    <row r="277" s="413" customFormat="true" ht="15" customHeight="true" x14ac:dyDescent="0.2">
      <c r="B277" s="429"/>
      <c r="AJ277" s="216"/>
      <c r="AK277" s="216"/>
      <c r="AL277" s="216"/>
      <c r="AM277" s="216"/>
      <c r="AN277" s="216"/>
      <c r="AO277" s="216"/>
      <c r="AP277" s="216"/>
      <c r="AQ277" s="216"/>
      <c r="AR277" s="216"/>
      <c r="AS277" s="216"/>
      <c r="AT277" s="216"/>
      <c r="AU277" s="216"/>
      <c r="AV277" s="216"/>
      <c r="AW277" s="216"/>
      <c r="AX277" s="216"/>
      <c r="AY277" s="216"/>
      <c r="AZ277" s="216"/>
      <c r="BA277" s="2346" t="s">
        <v>77</v>
      </c>
      <c r="BB277" s="295" t="s">
        <v>78</v>
      </c>
      <c r="BC277" s="1052" t="s">
        <v>36</v>
      </c>
      <c r="BD277" s="1071" t="s">
        <v>36</v>
      </c>
      <c r="BE277" s="1071" t="s">
        <v>36</v>
      </c>
      <c r="BF277" s="1071" t="s">
        <v>36</v>
      </c>
      <c r="BG277" s="1091" t="s">
        <v>36</v>
      </c>
      <c r="BH277" s="1111" t="s">
        <v>36</v>
      </c>
      <c r="BI277" s="1071" t="s">
        <v>36</v>
      </c>
      <c r="BJ277" s="1071" t="s">
        <v>36</v>
      </c>
      <c r="BK277" s="1071" t="s">
        <v>36</v>
      </c>
      <c r="BL277" s="1091" t="s">
        <v>36</v>
      </c>
      <c r="BM277" s="1111" t="s">
        <v>36</v>
      </c>
      <c r="BN277" s="1071" t="s">
        <v>36</v>
      </c>
      <c r="BO277" s="1071" t="s">
        <v>36</v>
      </c>
      <c r="BP277" s="1071" t="s">
        <v>36</v>
      </c>
      <c r="BQ277" s="1091" t="s">
        <v>36</v>
      </c>
      <c r="BR277" s="1111" t="s">
        <v>36</v>
      </c>
      <c r="BS277" s="1071" t="s">
        <v>36</v>
      </c>
      <c r="BT277" s="1071" t="s">
        <v>36</v>
      </c>
      <c r="BU277" s="1071" t="s">
        <v>36</v>
      </c>
      <c r="BV277" s="1071" t="s">
        <v>36</v>
      </c>
      <c r="BW277" s="1071" t="s">
        <v>36</v>
      </c>
      <c r="BX277" s="1071" t="s">
        <v>36</v>
      </c>
      <c r="BY277" s="1128" t="s">
        <v>36</v>
      </c>
      <c r="BZ277" s="1128" t="s">
        <v>36</v>
      </c>
      <c r="CA277" s="1128" t="s">
        <v>36</v>
      </c>
      <c r="CB277" s="1128" t="s">
        <v>36</v>
      </c>
      <c r="CC277" s="1128" t="s">
        <v>36</v>
      </c>
      <c r="CD277" s="1128" t="s">
        <v>36</v>
      </c>
      <c r="CE277" s="1128" t="s">
        <v>36</v>
      </c>
      <c r="CF277" s="1128" t="s">
        <v>36</v>
      </c>
      <c r="CG277" s="1128" t="s">
        <v>36</v>
      </c>
      <c r="CH277" s="1128" t="s">
        <v>36</v>
      </c>
      <c r="CI277" s="1128" t="s">
        <v>36</v>
      </c>
      <c r="CJ277" s="2012"/>
      <c r="CK277" s="2012"/>
      <c r="CL277" s="2012"/>
      <c r="CM277" s="2012"/>
      <c r="CN277" s="2012"/>
      <c r="CO277" s="2012"/>
      <c r="CP277" s="2012"/>
      <c r="CQ277" s="2012"/>
      <c r="CR277" s="2012"/>
      <c r="CS277" s="2012"/>
      <c r="CT277" s="2012"/>
      <c r="CU277" s="2012"/>
      <c r="CV277" s="2012"/>
      <c r="CW277" s="2012"/>
      <c r="CX277" s="2012"/>
      <c r="CY277" s="2012"/>
      <c r="CZ277" s="2012"/>
    </row>
    <row r="278" s="413" customFormat="true" ht="15" customHeight="true" x14ac:dyDescent="0.2">
      <c r="B278" s="429"/>
      <c r="AJ278" s="216"/>
      <c r="AK278" s="216"/>
      <c r="AL278" s="216"/>
      <c r="AM278" s="216"/>
      <c r="AN278" s="216"/>
      <c r="AO278" s="216"/>
      <c r="AP278" s="216"/>
      <c r="AQ278" s="216"/>
      <c r="AR278" s="216"/>
      <c r="AS278" s="216"/>
      <c r="AT278" s="216"/>
      <c r="AU278" s="216"/>
      <c r="AV278" s="216"/>
      <c r="AW278" s="216"/>
      <c r="AX278" s="216"/>
      <c r="AY278" s="216"/>
      <c r="AZ278" s="216"/>
      <c r="BA278" s="2346"/>
      <c r="BB278" s="295" t="s">
        <v>79</v>
      </c>
      <c r="BC278" s="1052" t="s">
        <v>36</v>
      </c>
      <c r="BD278" s="1071" t="s">
        <v>36</v>
      </c>
      <c r="BE278" s="1071" t="s">
        <v>36</v>
      </c>
      <c r="BF278" s="1071" t="s">
        <v>36</v>
      </c>
      <c r="BG278" s="1091" t="s">
        <v>36</v>
      </c>
      <c r="BH278" s="1111" t="s">
        <v>36</v>
      </c>
      <c r="BI278" s="1071" t="s">
        <v>36</v>
      </c>
      <c r="BJ278" s="1071" t="s">
        <v>36</v>
      </c>
      <c r="BK278" s="1071" t="s">
        <v>36</v>
      </c>
      <c r="BL278" s="1091" t="s">
        <v>36</v>
      </c>
      <c r="BM278" s="1111" t="s">
        <v>36</v>
      </c>
      <c r="BN278" s="1071" t="s">
        <v>36</v>
      </c>
      <c r="BO278" s="1071" t="s">
        <v>36</v>
      </c>
      <c r="BP278" s="1071" t="s">
        <v>36</v>
      </c>
      <c r="BQ278" s="1091" t="s">
        <v>36</v>
      </c>
      <c r="BR278" s="1111" t="s">
        <v>36</v>
      </c>
      <c r="BS278" s="1071" t="s">
        <v>36</v>
      </c>
      <c r="BT278" s="1071" t="s">
        <v>36</v>
      </c>
      <c r="BU278" s="1071" t="s">
        <v>36</v>
      </c>
      <c r="BV278" s="1071" t="s">
        <v>36</v>
      </c>
      <c r="BW278" s="1071" t="s">
        <v>36</v>
      </c>
      <c r="BX278" s="1071" t="s">
        <v>36</v>
      </c>
      <c r="BY278" s="1128" t="s">
        <v>36</v>
      </c>
      <c r="BZ278" s="1128" t="s">
        <v>36</v>
      </c>
      <c r="CA278" s="1128" t="s">
        <v>36</v>
      </c>
      <c r="CB278" s="1128" t="s">
        <v>36</v>
      </c>
      <c r="CC278" s="1128" t="s">
        <v>36</v>
      </c>
      <c r="CD278" s="1128" t="s">
        <v>36</v>
      </c>
      <c r="CE278" s="1128" t="s">
        <v>36</v>
      </c>
      <c r="CF278" s="1128" t="s">
        <v>36</v>
      </c>
      <c r="CG278" s="1128" t="s">
        <v>36</v>
      </c>
      <c r="CH278" s="1128" t="s">
        <v>36</v>
      </c>
      <c r="CI278" s="1128" t="s">
        <v>36</v>
      </c>
      <c r="CJ278" s="2012"/>
      <c r="CK278" s="2012"/>
      <c r="CL278" s="2012"/>
      <c r="CM278" s="2012"/>
      <c r="CN278" s="2012"/>
      <c r="CO278" s="2012"/>
      <c r="CP278" s="2012"/>
      <c r="CQ278" s="2012"/>
      <c r="CR278" s="2012"/>
      <c r="CS278" s="2012"/>
      <c r="CT278" s="2012"/>
      <c r="CU278" s="2012"/>
      <c r="CV278" s="2012"/>
      <c r="CW278" s="2012"/>
      <c r="CX278" s="2012"/>
      <c r="CY278" s="2012"/>
      <c r="CZ278" s="2012"/>
    </row>
    <row r="279" s="413" customFormat="true" ht="15" customHeight="true" x14ac:dyDescent="0.2">
      <c r="B279" s="429"/>
      <c r="AJ279" s="216"/>
      <c r="AK279" s="216"/>
      <c r="AL279" s="216"/>
      <c r="AM279" s="216"/>
      <c r="AN279" s="216"/>
      <c r="AO279" s="216"/>
      <c r="AP279" s="216"/>
      <c r="AQ279" s="216"/>
      <c r="AR279" s="216"/>
      <c r="AS279" s="216"/>
      <c r="AT279" s="216"/>
      <c r="AU279" s="216"/>
      <c r="AV279" s="216"/>
      <c r="AW279" s="216"/>
      <c r="AX279" s="216"/>
      <c r="AY279" s="216"/>
      <c r="AZ279" s="216"/>
      <c r="BA279" s="2346"/>
      <c r="BB279" s="295" t="s">
        <v>80</v>
      </c>
      <c r="BC279" s="1052" t="s">
        <v>36</v>
      </c>
      <c r="BD279" s="1072" t="s">
        <v>36</v>
      </c>
      <c r="BE279" s="1072" t="s">
        <v>36</v>
      </c>
      <c r="BF279" s="1072" t="s">
        <v>36</v>
      </c>
      <c r="BG279" s="1092" t="s">
        <v>36</v>
      </c>
      <c r="BH279" s="1052" t="s">
        <v>36</v>
      </c>
      <c r="BI279" s="1072" t="s">
        <v>36</v>
      </c>
      <c r="BJ279" s="1072" t="s">
        <v>36</v>
      </c>
      <c r="BK279" s="1072" t="s">
        <v>36</v>
      </c>
      <c r="BL279" s="1092" t="s">
        <v>36</v>
      </c>
      <c r="BM279" s="1052" t="s">
        <v>36</v>
      </c>
      <c r="BN279" s="1072" t="s">
        <v>36</v>
      </c>
      <c r="BO279" s="1072" t="s">
        <v>36</v>
      </c>
      <c r="BP279" s="1072" t="s">
        <v>36</v>
      </c>
      <c r="BQ279" s="1092" t="s">
        <v>36</v>
      </c>
      <c r="BR279" s="1052" t="s">
        <v>36</v>
      </c>
      <c r="BS279" s="1072" t="s">
        <v>36</v>
      </c>
      <c r="BT279" s="1072" t="s">
        <v>36</v>
      </c>
      <c r="BU279" s="1072" t="s">
        <v>36</v>
      </c>
      <c r="BV279" s="1072" t="s">
        <v>36</v>
      </c>
      <c r="BW279" s="1072" t="s">
        <v>36</v>
      </c>
      <c r="BX279" s="1072" t="s">
        <v>36</v>
      </c>
      <c r="BY279" s="1129" t="s">
        <v>36</v>
      </c>
      <c r="BZ279" s="1129" t="s">
        <v>36</v>
      </c>
      <c r="CA279" s="1129" t="s">
        <v>36</v>
      </c>
      <c r="CB279" s="1129" t="s">
        <v>36</v>
      </c>
      <c r="CC279" s="1129" t="s">
        <v>36</v>
      </c>
      <c r="CD279" s="1129" t="s">
        <v>36</v>
      </c>
      <c r="CE279" s="1129" t="s">
        <v>36</v>
      </c>
      <c r="CF279" s="1129" t="s">
        <v>36</v>
      </c>
      <c r="CG279" s="1129" t="s">
        <v>36</v>
      </c>
      <c r="CH279" s="1129" t="s">
        <v>36</v>
      </c>
      <c r="CI279" s="1129" t="s">
        <v>36</v>
      </c>
      <c r="CJ279" s="2013"/>
      <c r="CK279" s="2013"/>
      <c r="CL279" s="2013"/>
      <c r="CM279" s="2013"/>
      <c r="CN279" s="2013"/>
      <c r="CO279" s="2013"/>
      <c r="CP279" s="2013"/>
      <c r="CQ279" s="2013"/>
      <c r="CR279" s="2013"/>
      <c r="CS279" s="2013"/>
      <c r="CT279" s="2013"/>
      <c r="CU279" s="2013"/>
      <c r="CV279" s="2013"/>
      <c r="CW279" s="2013"/>
      <c r="CX279" s="2013"/>
      <c r="CY279" s="2013"/>
      <c r="CZ279" s="2013"/>
    </row>
    <row r="280" s="413" customFormat="true" ht="15" customHeight="true" x14ac:dyDescent="0.2">
      <c r="B280" s="429"/>
      <c r="AJ280" s="216"/>
      <c r="AK280" s="216"/>
      <c r="AL280" s="216"/>
      <c r="AM280" s="216"/>
      <c r="AN280" s="216"/>
      <c r="AO280" s="216"/>
      <c r="AP280" s="216"/>
      <c r="AQ280" s="216"/>
      <c r="AR280" s="216"/>
      <c r="AS280" s="216"/>
      <c r="AT280" s="216"/>
      <c r="AU280" s="216"/>
      <c r="AV280" s="216"/>
      <c r="AW280" s="216"/>
      <c r="AX280" s="216"/>
      <c r="AY280" s="216"/>
      <c r="AZ280" s="216"/>
      <c r="BA280" s="2346"/>
      <c r="BB280" s="295" t="s">
        <v>81</v>
      </c>
      <c r="BC280" s="1052" t="s">
        <v>36</v>
      </c>
      <c r="BD280" s="1072" t="s">
        <v>36</v>
      </c>
      <c r="BE280" s="1072" t="s">
        <v>36</v>
      </c>
      <c r="BF280" s="1072" t="s">
        <v>36</v>
      </c>
      <c r="BG280" s="1092" t="s">
        <v>36</v>
      </c>
      <c r="BH280" s="1052" t="s">
        <v>36</v>
      </c>
      <c r="BI280" s="1072" t="s">
        <v>36</v>
      </c>
      <c r="BJ280" s="1072" t="s">
        <v>36</v>
      </c>
      <c r="BK280" s="1072" t="s">
        <v>36</v>
      </c>
      <c r="BL280" s="1092" t="s">
        <v>36</v>
      </c>
      <c r="BM280" s="1052" t="s">
        <v>36</v>
      </c>
      <c r="BN280" s="1072" t="s">
        <v>36</v>
      </c>
      <c r="BO280" s="1072" t="s">
        <v>36</v>
      </c>
      <c r="BP280" s="1072" t="s">
        <v>36</v>
      </c>
      <c r="BQ280" s="1092" t="s">
        <v>36</v>
      </c>
      <c r="BR280" s="1052" t="s">
        <v>36</v>
      </c>
      <c r="BS280" s="1072" t="s">
        <v>36</v>
      </c>
      <c r="BT280" s="1072" t="s">
        <v>36</v>
      </c>
      <c r="BU280" s="1072" t="s">
        <v>36</v>
      </c>
      <c r="BV280" s="1072" t="s">
        <v>36</v>
      </c>
      <c r="BW280" s="1072" t="s">
        <v>36</v>
      </c>
      <c r="BX280" s="1072" t="s">
        <v>36</v>
      </c>
      <c r="BY280" s="1129" t="s">
        <v>36</v>
      </c>
      <c r="BZ280" s="1129" t="s">
        <v>36</v>
      </c>
      <c r="CA280" s="1129" t="s">
        <v>36</v>
      </c>
      <c r="CB280" s="1129" t="s">
        <v>36</v>
      </c>
      <c r="CC280" s="1129" t="s">
        <v>36</v>
      </c>
      <c r="CD280" s="1129" t="s">
        <v>36</v>
      </c>
      <c r="CE280" s="1129" t="s">
        <v>36</v>
      </c>
      <c r="CF280" s="1129" t="s">
        <v>36</v>
      </c>
      <c r="CG280" s="1129" t="s">
        <v>36</v>
      </c>
      <c r="CH280" s="1129" t="s">
        <v>36</v>
      </c>
      <c r="CI280" s="1129" t="s">
        <v>36</v>
      </c>
      <c r="CJ280" s="2013"/>
      <c r="CK280" s="2013"/>
      <c r="CL280" s="2013"/>
      <c r="CM280" s="2013"/>
      <c r="CN280" s="2013"/>
      <c r="CO280" s="2013"/>
      <c r="CP280" s="2013"/>
      <c r="CQ280" s="2013"/>
      <c r="CR280" s="2013"/>
      <c r="CS280" s="2013"/>
      <c r="CT280" s="2013"/>
      <c r="CU280" s="2013"/>
      <c r="CV280" s="2013"/>
      <c r="CW280" s="2013"/>
      <c r="CX280" s="2013"/>
      <c r="CY280" s="2013"/>
      <c r="CZ280" s="2013"/>
    </row>
    <row r="281" s="413" customFormat="true" ht="15" customHeight="true" x14ac:dyDescent="0.2">
      <c r="B281" s="429"/>
      <c r="AJ281" s="216"/>
      <c r="AK281" s="216"/>
      <c r="AL281" s="216"/>
      <c r="AM281" s="216"/>
      <c r="AN281" s="216"/>
      <c r="AO281" s="216"/>
      <c r="AP281" s="216"/>
      <c r="AQ281" s="216"/>
      <c r="AR281" s="216"/>
      <c r="AS281" s="216"/>
      <c r="AT281" s="216"/>
      <c r="AU281" s="216"/>
      <c r="AV281" s="216"/>
      <c r="AW281" s="216"/>
      <c r="AX281" s="216"/>
      <c r="AY281" s="216"/>
      <c r="AZ281" s="216"/>
      <c r="BA281" s="2346"/>
      <c r="BB281" s="295" t="s">
        <v>82</v>
      </c>
      <c r="BC281" s="1052" t="s">
        <v>36</v>
      </c>
      <c r="BD281" s="1072" t="s">
        <v>36</v>
      </c>
      <c r="BE281" s="1072" t="s">
        <v>36</v>
      </c>
      <c r="BF281" s="1072" t="s">
        <v>36</v>
      </c>
      <c r="BG281" s="1092" t="s">
        <v>36</v>
      </c>
      <c r="BH281" s="1052" t="s">
        <v>36</v>
      </c>
      <c r="BI281" s="1072" t="s">
        <v>36</v>
      </c>
      <c r="BJ281" s="1072" t="s">
        <v>36</v>
      </c>
      <c r="BK281" s="1072" t="s">
        <v>36</v>
      </c>
      <c r="BL281" s="1092" t="s">
        <v>36</v>
      </c>
      <c r="BM281" s="1052" t="s">
        <v>36</v>
      </c>
      <c r="BN281" s="1072" t="s">
        <v>36</v>
      </c>
      <c r="BO281" s="1072" t="s">
        <v>36</v>
      </c>
      <c r="BP281" s="1072" t="s">
        <v>36</v>
      </c>
      <c r="BQ281" s="1092" t="s">
        <v>36</v>
      </c>
      <c r="BR281" s="1052" t="s">
        <v>36</v>
      </c>
      <c r="BS281" s="1072" t="s">
        <v>36</v>
      </c>
      <c r="BT281" s="1072" t="s">
        <v>36</v>
      </c>
      <c r="BU281" s="1072" t="s">
        <v>36</v>
      </c>
      <c r="BV281" s="1072" t="s">
        <v>36</v>
      </c>
      <c r="BW281" s="1072" t="s">
        <v>36</v>
      </c>
      <c r="BX281" s="1072" t="s">
        <v>36</v>
      </c>
      <c r="BY281" s="1129" t="s">
        <v>36</v>
      </c>
      <c r="BZ281" s="1129" t="s">
        <v>36</v>
      </c>
      <c r="CA281" s="1129" t="s">
        <v>36</v>
      </c>
      <c r="CB281" s="1129" t="s">
        <v>36</v>
      </c>
      <c r="CC281" s="1129" t="s">
        <v>36</v>
      </c>
      <c r="CD281" s="1129" t="s">
        <v>36</v>
      </c>
      <c r="CE281" s="1129" t="s">
        <v>36</v>
      </c>
      <c r="CF281" s="1129" t="s">
        <v>36</v>
      </c>
      <c r="CG281" s="1129" t="s">
        <v>36</v>
      </c>
      <c r="CH281" s="1129" t="s">
        <v>36</v>
      </c>
      <c r="CI281" s="1129" t="s">
        <v>36</v>
      </c>
      <c r="CJ281" s="2013"/>
      <c r="CK281" s="2013"/>
      <c r="CL281" s="2013"/>
      <c r="CM281" s="2013"/>
      <c r="CN281" s="2013"/>
      <c r="CO281" s="2013"/>
      <c r="CP281" s="2013"/>
      <c r="CQ281" s="2013"/>
      <c r="CR281" s="2013"/>
      <c r="CS281" s="2013"/>
      <c r="CT281" s="2013"/>
      <c r="CU281" s="2013"/>
      <c r="CV281" s="2013"/>
      <c r="CW281" s="2013"/>
      <c r="CX281" s="2013"/>
      <c r="CY281" s="2013"/>
      <c r="CZ281" s="2013"/>
    </row>
    <row r="282" s="413" customFormat="true" ht="15" customHeight="true" x14ac:dyDescent="0.2">
      <c r="B282" s="429"/>
      <c r="AJ282" s="216"/>
      <c r="AK282" s="216"/>
      <c r="AL282" s="216"/>
      <c r="AM282" s="216"/>
      <c r="AN282" s="216"/>
      <c r="AO282" s="216"/>
      <c r="AP282" s="216"/>
      <c r="AQ282" s="216"/>
      <c r="AR282" s="216"/>
      <c r="AS282" s="216"/>
      <c r="AT282" s="216"/>
      <c r="AU282" s="216"/>
      <c r="AV282" s="216"/>
      <c r="AW282" s="216"/>
      <c r="AX282" s="216"/>
      <c r="AY282" s="216"/>
      <c r="AZ282" s="216"/>
      <c r="BA282" s="2346"/>
      <c r="BB282" s="295" t="s">
        <v>83</v>
      </c>
      <c r="BC282" s="1052" t="s">
        <v>36</v>
      </c>
      <c r="BD282" s="1072" t="s">
        <v>36</v>
      </c>
      <c r="BE282" s="1072" t="s">
        <v>36</v>
      </c>
      <c r="BF282" s="1072" t="s">
        <v>36</v>
      </c>
      <c r="BG282" s="1092" t="s">
        <v>36</v>
      </c>
      <c r="BH282" s="1052" t="s">
        <v>36</v>
      </c>
      <c r="BI282" s="1072" t="s">
        <v>36</v>
      </c>
      <c r="BJ282" s="1072" t="s">
        <v>36</v>
      </c>
      <c r="BK282" s="1072" t="s">
        <v>36</v>
      </c>
      <c r="BL282" s="1092" t="s">
        <v>36</v>
      </c>
      <c r="BM282" s="1052" t="s">
        <v>36</v>
      </c>
      <c r="BN282" s="1072" t="s">
        <v>36</v>
      </c>
      <c r="BO282" s="1072" t="s">
        <v>36</v>
      </c>
      <c r="BP282" s="1072" t="s">
        <v>36</v>
      </c>
      <c r="BQ282" s="1092" t="s">
        <v>36</v>
      </c>
      <c r="BR282" s="1052" t="s">
        <v>36</v>
      </c>
      <c r="BS282" s="1072" t="s">
        <v>36</v>
      </c>
      <c r="BT282" s="1072" t="s">
        <v>36</v>
      </c>
      <c r="BU282" s="1072" t="s">
        <v>36</v>
      </c>
      <c r="BV282" s="1072" t="s">
        <v>36</v>
      </c>
      <c r="BW282" s="1072" t="s">
        <v>36</v>
      </c>
      <c r="BX282" s="1072" t="s">
        <v>36</v>
      </c>
      <c r="BY282" s="1129" t="s">
        <v>36</v>
      </c>
      <c r="BZ282" s="1129" t="s">
        <v>36</v>
      </c>
      <c r="CA282" s="1129" t="s">
        <v>36</v>
      </c>
      <c r="CB282" s="1129" t="s">
        <v>36</v>
      </c>
      <c r="CC282" s="1129" t="s">
        <v>36</v>
      </c>
      <c r="CD282" s="1129" t="s">
        <v>36</v>
      </c>
      <c r="CE282" s="1129" t="s">
        <v>36</v>
      </c>
      <c r="CF282" s="1129" t="s">
        <v>36</v>
      </c>
      <c r="CG282" s="1129" t="s">
        <v>36</v>
      </c>
      <c r="CH282" s="1129" t="s">
        <v>36</v>
      </c>
      <c r="CI282" s="1129" t="s">
        <v>36</v>
      </c>
      <c r="CJ282" s="2013"/>
      <c r="CK282" s="2013"/>
      <c r="CL282" s="2013"/>
      <c r="CM282" s="2013"/>
      <c r="CN282" s="2013"/>
      <c r="CO282" s="2013"/>
      <c r="CP282" s="2013"/>
      <c r="CQ282" s="2013"/>
      <c r="CR282" s="2013"/>
      <c r="CS282" s="2013"/>
      <c r="CT282" s="2013"/>
      <c r="CU282" s="2013"/>
      <c r="CV282" s="2013"/>
      <c r="CW282" s="2013"/>
      <c r="CX282" s="2013"/>
      <c r="CY282" s="2013"/>
      <c r="CZ282" s="2013"/>
    </row>
    <row r="283" s="413" customFormat="true" ht="15" customHeight="true" x14ac:dyDescent="0.2">
      <c r="B283" s="429"/>
      <c r="AJ283" s="216"/>
      <c r="AK283" s="216"/>
      <c r="AL283" s="216"/>
      <c r="AM283" s="216"/>
      <c r="AN283" s="216"/>
      <c r="AO283" s="216"/>
      <c r="AP283" s="216"/>
      <c r="AQ283" s="216"/>
      <c r="AR283" s="216"/>
      <c r="AS283" s="216"/>
      <c r="AT283" s="216"/>
      <c r="AU283" s="216"/>
      <c r="AV283" s="216"/>
      <c r="AW283" s="216"/>
      <c r="AX283" s="216"/>
      <c r="AY283" s="216"/>
      <c r="AZ283" s="216"/>
      <c r="BA283" s="2346"/>
      <c r="BB283" s="295" t="s">
        <v>84</v>
      </c>
      <c r="BC283" s="1052" t="s">
        <v>36</v>
      </c>
      <c r="BD283" s="1072" t="s">
        <v>36</v>
      </c>
      <c r="BE283" s="1072" t="s">
        <v>36</v>
      </c>
      <c r="BF283" s="1072" t="s">
        <v>36</v>
      </c>
      <c r="BG283" s="1092" t="s">
        <v>36</v>
      </c>
      <c r="BH283" s="1052" t="s">
        <v>36</v>
      </c>
      <c r="BI283" s="1072" t="s">
        <v>36</v>
      </c>
      <c r="BJ283" s="1072" t="s">
        <v>36</v>
      </c>
      <c r="BK283" s="1072" t="s">
        <v>36</v>
      </c>
      <c r="BL283" s="1092" t="s">
        <v>36</v>
      </c>
      <c r="BM283" s="1052" t="s">
        <v>36</v>
      </c>
      <c r="BN283" s="1072" t="s">
        <v>36</v>
      </c>
      <c r="BO283" s="1072" t="s">
        <v>36</v>
      </c>
      <c r="BP283" s="1072" t="s">
        <v>36</v>
      </c>
      <c r="BQ283" s="1092" t="s">
        <v>36</v>
      </c>
      <c r="BR283" s="1052" t="s">
        <v>36</v>
      </c>
      <c r="BS283" s="1072" t="s">
        <v>36</v>
      </c>
      <c r="BT283" s="1072" t="s">
        <v>36</v>
      </c>
      <c r="BU283" s="1072" t="s">
        <v>36</v>
      </c>
      <c r="BV283" s="1072" t="s">
        <v>36</v>
      </c>
      <c r="BW283" s="1072" t="s">
        <v>36</v>
      </c>
      <c r="BX283" s="1072" t="s">
        <v>36</v>
      </c>
      <c r="BY283" s="1129" t="s">
        <v>36</v>
      </c>
      <c r="BZ283" s="1129" t="s">
        <v>36</v>
      </c>
      <c r="CA283" s="1129" t="s">
        <v>36</v>
      </c>
      <c r="CB283" s="1129" t="s">
        <v>36</v>
      </c>
      <c r="CC283" s="1129" t="s">
        <v>36</v>
      </c>
      <c r="CD283" s="1129" t="s">
        <v>36</v>
      </c>
      <c r="CE283" s="1129" t="s">
        <v>36</v>
      </c>
      <c r="CF283" s="1129" t="s">
        <v>36</v>
      </c>
      <c r="CG283" s="1129" t="s">
        <v>36</v>
      </c>
      <c r="CH283" s="1129" t="s">
        <v>36</v>
      </c>
      <c r="CI283" s="1129" t="s">
        <v>36</v>
      </c>
      <c r="CJ283" s="2013"/>
      <c r="CK283" s="2013"/>
      <c r="CL283" s="2013"/>
      <c r="CM283" s="2013"/>
      <c r="CN283" s="2013"/>
      <c r="CO283" s="2013"/>
      <c r="CP283" s="2013"/>
      <c r="CQ283" s="2013"/>
      <c r="CR283" s="2013"/>
      <c r="CS283" s="2013"/>
      <c r="CT283" s="2013"/>
      <c r="CU283" s="2013"/>
      <c r="CV283" s="2013"/>
      <c r="CW283" s="2013"/>
      <c r="CX283" s="2013"/>
      <c r="CY283" s="2013"/>
      <c r="CZ283" s="2013"/>
    </row>
    <row r="284" s="413" customFormat="true" ht="15" customHeight="true" x14ac:dyDescent="0.2">
      <c r="B284" s="429"/>
      <c r="AJ284" s="216"/>
      <c r="AK284" s="216"/>
      <c r="AL284" s="216"/>
      <c r="AM284" s="216"/>
      <c r="AN284" s="216"/>
      <c r="AO284" s="216"/>
      <c r="AP284" s="216"/>
      <c r="AQ284" s="216"/>
      <c r="AR284" s="216"/>
      <c r="AS284" s="216"/>
      <c r="AT284" s="216"/>
      <c r="AU284" s="216"/>
      <c r="AV284" s="216"/>
      <c r="AW284" s="216"/>
      <c r="AX284" s="216"/>
      <c r="AY284" s="216"/>
      <c r="AZ284" s="216"/>
      <c r="BA284" s="2347"/>
      <c r="BB284" s="296" t="s">
        <v>113</v>
      </c>
      <c r="BC284" s="1053" t="s">
        <v>36</v>
      </c>
      <c r="BD284" s="1073" t="s">
        <v>36</v>
      </c>
      <c r="BE284" s="1073" t="s">
        <v>36</v>
      </c>
      <c r="BF284" s="1073" t="s">
        <v>36</v>
      </c>
      <c r="BG284" s="1093" t="s">
        <v>36</v>
      </c>
      <c r="BH284" s="1112" t="s">
        <v>36</v>
      </c>
      <c r="BI284" s="1073" t="s">
        <v>36</v>
      </c>
      <c r="BJ284" s="1073" t="s">
        <v>36</v>
      </c>
      <c r="BK284" s="1073" t="s">
        <v>36</v>
      </c>
      <c r="BL284" s="1093" t="s">
        <v>36</v>
      </c>
      <c r="BM284" s="1112" t="s">
        <v>36</v>
      </c>
      <c r="BN284" s="1073" t="s">
        <v>36</v>
      </c>
      <c r="BO284" s="1073" t="s">
        <v>36</v>
      </c>
      <c r="BP284" s="1073" t="s">
        <v>36</v>
      </c>
      <c r="BQ284" s="1093" t="s">
        <v>36</v>
      </c>
      <c r="BR284" s="1112" t="s">
        <v>36</v>
      </c>
      <c r="BS284" s="1073" t="s">
        <v>36</v>
      </c>
      <c r="BT284" s="1073" t="s">
        <v>36</v>
      </c>
      <c r="BU284" s="1073" t="s">
        <v>36</v>
      </c>
      <c r="BV284" s="1073" t="s">
        <v>36</v>
      </c>
      <c r="BW284" s="1073" t="s">
        <v>36</v>
      </c>
      <c r="BX284" s="1073" t="s">
        <v>36</v>
      </c>
      <c r="BY284" s="1130" t="s">
        <v>36</v>
      </c>
      <c r="BZ284" s="1130" t="s">
        <v>36</v>
      </c>
      <c r="CA284" s="1130" t="s">
        <v>36</v>
      </c>
      <c r="CB284" s="1130" t="s">
        <v>36</v>
      </c>
      <c r="CC284" s="1130" t="s">
        <v>36</v>
      </c>
      <c r="CD284" s="1130" t="s">
        <v>36</v>
      </c>
      <c r="CE284" s="1130" t="s">
        <v>36</v>
      </c>
      <c r="CF284" s="1130" t="s">
        <v>36</v>
      </c>
      <c r="CG284" s="1130" t="s">
        <v>36</v>
      </c>
      <c r="CH284" s="1130" t="s">
        <v>36</v>
      </c>
      <c r="CI284" s="1130" t="s">
        <v>36</v>
      </c>
      <c r="CJ284" s="2015"/>
      <c r="CK284" s="2015"/>
      <c r="CL284" s="2015"/>
      <c r="CM284" s="2015"/>
      <c r="CN284" s="2015"/>
      <c r="CO284" s="2015"/>
      <c r="CP284" s="2015"/>
      <c r="CQ284" s="2015"/>
      <c r="CR284" s="2015"/>
      <c r="CS284" s="2015"/>
      <c r="CT284" s="2015"/>
      <c r="CU284" s="2015"/>
      <c r="CV284" s="2015"/>
      <c r="CW284" s="2015"/>
      <c r="CX284" s="2015"/>
      <c r="CY284" s="2015"/>
      <c r="CZ284" s="2015"/>
    </row>
    <row r="285" s="413" customFormat="true" ht="15" customHeight="true" x14ac:dyDescent="0.2">
      <c r="B285" s="429"/>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13" customFormat="true" ht="15" customHeight="true" x14ac:dyDescent="0.2">
      <c r="B286" s="429"/>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13" customFormat="true" ht="15" customHeight="true" x14ac:dyDescent="0.2">
      <c r="B287" s="429"/>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13" customFormat="true" ht="15" customHeight="true" x14ac:dyDescent="0.2">
      <c r="B288" s="429"/>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13" customFormat="true" ht="15" customHeight="true" x14ac:dyDescent="0.2">
      <c r="A289" s="399"/>
      <c r="B289" s="400"/>
      <c r="C289" s="401"/>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13" customFormat="true" ht="15" customHeight="true" x14ac:dyDescent="0.2">
      <c r="A290" s="648"/>
      <c r="B290" s="649"/>
      <c r="C290" s="650"/>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13" customFormat="true" ht="15" customHeight="true" x14ac:dyDescent="0.2">
      <c r="A291" s="651"/>
      <c r="B291" s="652"/>
      <c r="C291" s="653"/>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13" customFormat="true" ht="15" customHeight="true" x14ac:dyDescent="0.2">
      <c r="A292" s="654"/>
      <c r="B292" s="655"/>
      <c r="C292" s="65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13" customFormat="true" ht="15" customHeight="true" x14ac:dyDescent="0.2">
      <c r="A293" s="657"/>
      <c r="B293" s="658"/>
      <c r="C293" s="659"/>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13" customFormat="true" ht="15" customHeight="true" x14ac:dyDescent="0.2">
      <c r="A294" s="660"/>
      <c r="B294" s="661"/>
      <c r="C294" s="662"/>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13" customFormat="true" ht="15" customHeight="true" x14ac:dyDescent="0.2">
      <c r="A295" s="660"/>
      <c r="B295" s="661"/>
      <c r="C295" s="662"/>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13" customFormat="true" ht="15" customHeight="true" x14ac:dyDescent="0.2">
      <c r="A296" s="660"/>
      <c r="B296" s="663"/>
      <c r="C296" s="662"/>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13" customFormat="true" ht="15" customHeight="true" x14ac:dyDescent="0.2">
      <c r="A297" s="664"/>
      <c r="B297" s="665"/>
      <c r="C297" s="66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13" customFormat="true" ht="15" customHeight="true" x14ac:dyDescent="0.2">
      <c r="B298" s="429"/>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13" customFormat="true" ht="15" customHeight="true" x14ac:dyDescent="0.2">
      <c r="A299" s="402"/>
      <c r="B299" s="403"/>
      <c r="C299" s="404"/>
      <c r="D299" s="405"/>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13" customFormat="true" ht="15" customHeight="true" x14ac:dyDescent="0.2">
      <c r="A300" s="667"/>
      <c r="B300" s="668"/>
      <c r="C300" s="669"/>
      <c r="D300" s="670"/>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13" customFormat="true" ht="15" customHeight="true" x14ac:dyDescent="0.2">
      <c r="A301" s="671"/>
      <c r="B301" s="672"/>
      <c r="C301" s="673"/>
      <c r="D301" s="674"/>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13" customFormat="true" ht="15" customHeight="true" x14ac:dyDescent="0.2">
      <c r="A302" s="675"/>
      <c r="B302" s="676"/>
      <c r="C302" s="677"/>
      <c r="D302" s="678"/>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13" customFormat="true" ht="15" customHeight="true" x14ac:dyDescent="0.2">
      <c r="A303" s="679"/>
      <c r="B303" s="680"/>
      <c r="C303" s="681"/>
      <c r="D303" s="682"/>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13" customFormat="true" ht="15" customHeight="true" x14ac:dyDescent="0.2">
      <c r="A304" s="683"/>
      <c r="B304" s="684"/>
      <c r="C304" s="685"/>
      <c r="D304" s="68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13" customFormat="true" ht="15" customHeight="true" x14ac:dyDescent="0.2">
      <c r="A305" s="687"/>
      <c r="B305" s="688"/>
      <c r="C305" s="689"/>
      <c r="D305" s="690"/>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13" customFormat="true" ht="15" customHeight="true" x14ac:dyDescent="0.2">
      <c r="B306" s="429"/>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13" customFormat="true" ht="15" customHeight="true" x14ac:dyDescent="0.2">
      <c r="B307" s="429"/>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13" customFormat="true" ht="15" customHeight="true" x14ac:dyDescent="0.2">
      <c r="B308" s="429"/>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13" customFormat="true" ht="15" customHeight="true" x14ac:dyDescent="0.2">
      <c r="B309" s="429"/>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13" customFormat="true" ht="15" customHeight="true" x14ac:dyDescent="0.2">
      <c r="B310" s="429"/>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13" customFormat="true" ht="15" customHeight="true" x14ac:dyDescent="0.2">
      <c r="B311" s="429"/>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13" customFormat="true" ht="15" customHeight="true" x14ac:dyDescent="0.2">
      <c r="B312" s="429"/>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13" customFormat="true" ht="15" customHeight="true" x14ac:dyDescent="0.2">
      <c r="B313" s="429"/>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13" customFormat="true" ht="15" customHeight="true" x14ac:dyDescent="0.2">
      <c r="B314" s="429"/>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13" customFormat="true" ht="15" customHeight="true" x14ac:dyDescent="0.2">
      <c r="B315" s="429"/>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13" customFormat="true" ht="15" customHeight="true" x14ac:dyDescent="0.2">
      <c r="B316" s="429"/>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13" customFormat="true" ht="15" customHeight="true" x14ac:dyDescent="0.2">
      <c r="B317" s="429"/>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13" customFormat="true" ht="15" customHeight="true" x14ac:dyDescent="0.2">
      <c r="B318" s="429"/>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13" customFormat="true" ht="15" customHeight="true" x14ac:dyDescent="0.2">
      <c r="B319" s="429"/>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13" customFormat="true" ht="15" customHeight="true" x14ac:dyDescent="0.2">
      <c r="B320" s="429"/>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13" customFormat="true" ht="15" customHeight="true" x14ac:dyDescent="0.2">
      <c r="B321" s="429"/>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13" customFormat="true" ht="15" customHeight="true" x14ac:dyDescent="0.2">
      <c r="B322" s="429"/>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13" customFormat="true" ht="15" customHeight="true" x14ac:dyDescent="0.2">
      <c r="B323" s="429"/>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13" customFormat="true" ht="15" customHeight="true" x14ac:dyDescent="0.2">
      <c r="B324" s="429"/>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13" customFormat="true" ht="15" customHeight="true" x14ac:dyDescent="0.2">
      <c r="B325" s="429"/>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13" customFormat="true" ht="15" customHeight="true" x14ac:dyDescent="0.2">
      <c r="B326" s="429"/>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13" customFormat="true" ht="15" customHeight="true" x14ac:dyDescent="0.2">
      <c r="B327" s="429"/>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13" customFormat="true" ht="15" customHeight="true" x14ac:dyDescent="0.2">
      <c r="B328" s="429"/>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13" customFormat="true" ht="250.15" customHeight="true" x14ac:dyDescent="0.2">
      <c r="B329" s="429"/>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9"/>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382"/>
      <c r="BW330" s="382"/>
      <c r="BX330" s="382"/>
      <c r="BY330" s="38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9"/>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382"/>
      <c r="BW331" s="382"/>
      <c r="BX331" s="382"/>
      <c r="BY331" s="38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9"/>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382"/>
      <c r="BW332" s="382"/>
      <c r="BX332" s="382"/>
      <c r="BY332" s="38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9"/>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9"/>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382"/>
      <c r="BW334" s="382"/>
      <c r="BX334" s="382"/>
      <c r="BY334" s="38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9"/>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382"/>
      <c r="BW335" s="382"/>
      <c r="BX335" s="382"/>
      <c r="BY335" s="38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9"/>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382"/>
      <c r="BW336" s="382"/>
      <c r="BX336" s="382"/>
      <c r="BY336" s="38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9"/>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382"/>
      <c r="BW337" s="382"/>
      <c r="BX337" s="382"/>
      <c r="BY337" s="38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9"/>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382"/>
      <c r="BW338" s="382"/>
      <c r="BX338" s="382"/>
      <c r="BY338" s="38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13" customFormat="true" ht="15" customHeight="true" x14ac:dyDescent="0.2">
      <c r="B339" s="429"/>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348" t="s">
        <v>114</v>
      </c>
      <c r="BD339" s="2349"/>
      <c r="BE339" s="2349"/>
      <c r="BF339" s="2349"/>
      <c r="BG339" s="2350"/>
      <c r="BH339" s="2351" t="s">
        <v>39</v>
      </c>
      <c r="BI339" s="2349"/>
      <c r="BJ339" s="2349"/>
      <c r="BK339" s="2349"/>
      <c r="BL339" s="2350"/>
      <c r="BM339" s="2351" t="s">
        <v>38</v>
      </c>
      <c r="BN339" s="2349"/>
      <c r="BO339" s="2349"/>
      <c r="BP339" s="2349"/>
      <c r="BQ339" s="2352"/>
      <c r="BR339" s="1839" t="s">
        <v>137</v>
      </c>
      <c r="BS339" s="1840"/>
      <c r="BT339" s="1840"/>
      <c r="BU339" s="1840"/>
      <c r="BV339" s="1840"/>
      <c r="BW339" s="1840"/>
      <c r="BX339" s="1840"/>
      <c r="BY339" s="1841"/>
      <c r="BZ339" s="313"/>
      <c r="CA339" s="313"/>
      <c r="CB339" s="313"/>
      <c r="CC339" s="313"/>
      <c r="CD339" s="313"/>
      <c r="CE339" s="313"/>
      <c r="CF339" s="313"/>
      <c r="CG339" s="313"/>
      <c r="CH339" s="313"/>
      <c r="CI339" s="313"/>
      <c r="CJ339" s="215"/>
      <c r="CK339" s="215"/>
      <c r="CL339" s="215"/>
      <c r="CM339" s="215"/>
      <c r="CN339" s="215"/>
      <c r="CO339" s="215"/>
      <c r="CP339" s="215"/>
      <c r="CQ339" s="215"/>
      <c r="CR339" s="215"/>
      <c r="CS339" s="215"/>
      <c r="CT339" s="215"/>
      <c r="CU339" s="215"/>
      <c r="CV339" s="215"/>
      <c r="CW339" s="215"/>
      <c r="CX339" s="215"/>
      <c r="CY339" s="215"/>
      <c r="CZ339" s="215"/>
    </row>
    <row r="340" s="413" customFormat="true" ht="36" x14ac:dyDescent="0.2">
      <c r="B340" s="429"/>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346</v>
      </c>
      <c r="BS340" s="180" t="s">
        <v>347</v>
      </c>
      <c r="BT340" s="180" t="s">
        <v>348</v>
      </c>
      <c r="BU340" s="180" t="s">
        <v>349</v>
      </c>
      <c r="BV340" s="180" t="s">
        <v>350</v>
      </c>
      <c r="BW340" s="180" t="s">
        <v>351</v>
      </c>
      <c r="BX340" s="180" t="s">
        <v>352</v>
      </c>
      <c r="BY340" s="181" t="s">
        <v>353</v>
      </c>
      <c r="BZ340" s="181" t="s">
        <v>354</v>
      </c>
      <c r="CA340" s="181" t="s">
        <v>355</v>
      </c>
      <c r="CB340" s="181" t="s">
        <v>356</v>
      </c>
      <c r="CC340" s="181" t="s">
        <v>357</v>
      </c>
      <c r="CD340" s="181" t="s">
        <v>358</v>
      </c>
      <c r="CE340" s="181" t="s">
        <v>359</v>
      </c>
      <c r="CF340" s="181" t="s">
        <v>360</v>
      </c>
      <c r="CG340" s="181" t="s">
        <v>361</v>
      </c>
      <c r="CH340" s="181" t="s">
        <v>362</v>
      </c>
      <c r="CI340" s="181" t="s">
        <v>363</v>
      </c>
      <c r="CJ340" s="2019"/>
      <c r="CK340" s="2019"/>
      <c r="CL340" s="2019"/>
      <c r="CM340" s="2019"/>
      <c r="CN340" s="2019"/>
      <c r="CO340" s="2019"/>
      <c r="CP340" s="2019"/>
      <c r="CQ340" s="2019"/>
      <c r="CR340" s="2019"/>
      <c r="CS340" s="2019"/>
      <c r="CT340" s="2019"/>
      <c r="CU340" s="2019"/>
      <c r="CV340" s="2019"/>
      <c r="CW340" s="2019"/>
      <c r="CX340" s="2019"/>
      <c r="CY340" s="2019"/>
      <c r="CZ340" s="2019"/>
    </row>
    <row r="341" s="413" customFormat="true" ht="15" customHeight="true" x14ac:dyDescent="0.2">
      <c r="B341" s="429"/>
      <c r="AJ341" s="216"/>
      <c r="AK341" s="216"/>
      <c r="AL341" s="216"/>
      <c r="AM341" s="216"/>
      <c r="AN341" s="216"/>
      <c r="AO341" s="216"/>
      <c r="AP341" s="216"/>
      <c r="AQ341" s="216"/>
      <c r="AR341" s="216"/>
      <c r="AS341" s="216"/>
      <c r="AT341" s="216"/>
      <c r="AU341" s="216"/>
      <c r="AV341" s="216"/>
      <c r="AW341" s="216"/>
      <c r="AX341" s="216"/>
      <c r="AY341" s="216"/>
      <c r="AZ341" s="216"/>
      <c r="BA341" s="2353" t="s">
        <v>144</v>
      </c>
      <c r="BB341" s="162" t="s">
        <v>50</v>
      </c>
      <c r="BC341" s="1054" t="s">
        <v>36</v>
      </c>
      <c r="BD341" s="1074" t="s">
        <v>36</v>
      </c>
      <c r="BE341" s="1074" t="s">
        <v>36</v>
      </c>
      <c r="BF341" s="1074" t="s">
        <v>36</v>
      </c>
      <c r="BG341" s="1094" t="s">
        <v>36</v>
      </c>
      <c r="BH341" s="1113" t="s">
        <v>36</v>
      </c>
      <c r="BI341" s="1074" t="s">
        <v>36</v>
      </c>
      <c r="BJ341" s="1074" t="s">
        <v>36</v>
      </c>
      <c r="BK341" s="1074" t="s">
        <v>36</v>
      </c>
      <c r="BL341" s="1094" t="s">
        <v>36</v>
      </c>
      <c r="BM341" s="1113" t="s">
        <v>36</v>
      </c>
      <c r="BN341" s="1074" t="s">
        <v>36</v>
      </c>
      <c r="BO341" s="1074" t="s">
        <v>36</v>
      </c>
      <c r="BP341" s="1074" t="s">
        <v>36</v>
      </c>
      <c r="BQ341" s="1094" t="s">
        <v>36</v>
      </c>
      <c r="BR341" s="1113" t="s">
        <v>36</v>
      </c>
      <c r="BS341" s="1074" t="s">
        <v>36</v>
      </c>
      <c r="BT341" s="1074" t="s">
        <v>36</v>
      </c>
      <c r="BU341" s="1074" t="s">
        <v>36</v>
      </c>
      <c r="BV341" s="1074" t="s">
        <v>36</v>
      </c>
      <c r="BW341" s="1074" t="s">
        <v>36</v>
      </c>
      <c r="BX341" s="1074" t="s">
        <v>36</v>
      </c>
      <c r="BY341" s="1131" t="s">
        <v>36</v>
      </c>
      <c r="BZ341" s="1131" t="s">
        <v>36</v>
      </c>
      <c r="CA341" s="1131" t="s">
        <v>36</v>
      </c>
      <c r="CB341" s="1131" t="s">
        <v>36</v>
      </c>
      <c r="CC341" s="1131" t="s">
        <v>36</v>
      </c>
      <c r="CD341" s="1131" t="s">
        <v>36</v>
      </c>
      <c r="CE341" s="1131" t="s">
        <v>36</v>
      </c>
      <c r="CF341" s="1131" t="s">
        <v>36</v>
      </c>
      <c r="CG341" s="1131" t="s">
        <v>36</v>
      </c>
      <c r="CH341" s="1131" t="s">
        <v>36</v>
      </c>
      <c r="CI341" s="1131" t="s">
        <v>36</v>
      </c>
      <c r="CJ341" s="2021"/>
      <c r="CK341" s="2021"/>
      <c r="CL341" s="2021"/>
      <c r="CM341" s="2021"/>
      <c r="CN341" s="2021"/>
      <c r="CO341" s="2021"/>
      <c r="CP341" s="2021"/>
      <c r="CQ341" s="2021"/>
      <c r="CR341" s="2021"/>
      <c r="CS341" s="2021"/>
      <c r="CT341" s="2021"/>
      <c r="CU341" s="2021"/>
      <c r="CV341" s="2021"/>
      <c r="CW341" s="2021"/>
      <c r="CX341" s="2021"/>
      <c r="CY341" s="2021"/>
      <c r="CZ341" s="2021"/>
    </row>
    <row r="342" s="413" customFormat="true" ht="15" customHeight="true" x14ac:dyDescent="0.2">
      <c r="B342" s="429"/>
      <c r="AJ342" s="216"/>
      <c r="AK342" s="216"/>
      <c r="AL342" s="216"/>
      <c r="AM342" s="216"/>
      <c r="AN342" s="216"/>
      <c r="AO342" s="216"/>
      <c r="AP342" s="216"/>
      <c r="AQ342" s="216"/>
      <c r="AR342" s="216"/>
      <c r="AS342" s="216"/>
      <c r="AT342" s="216"/>
      <c r="AU342" s="216"/>
      <c r="AV342" s="216"/>
      <c r="AW342" s="216"/>
      <c r="AX342" s="216"/>
      <c r="AY342" s="216"/>
      <c r="AZ342" s="216"/>
      <c r="BA342" s="2354"/>
      <c r="BB342" s="163" t="s">
        <v>49</v>
      </c>
      <c r="BC342" s="1055" t="s">
        <v>36</v>
      </c>
      <c r="BD342" s="1075" t="s">
        <v>36</v>
      </c>
      <c r="BE342" s="1075" t="s">
        <v>36</v>
      </c>
      <c r="BF342" s="1075" t="s">
        <v>36</v>
      </c>
      <c r="BG342" s="1095" t="s">
        <v>36</v>
      </c>
      <c r="BH342" s="1114" t="s">
        <v>36</v>
      </c>
      <c r="BI342" s="1075" t="s">
        <v>36</v>
      </c>
      <c r="BJ342" s="1075" t="s">
        <v>36</v>
      </c>
      <c r="BK342" s="1075" t="s">
        <v>36</v>
      </c>
      <c r="BL342" s="1095" t="s">
        <v>36</v>
      </c>
      <c r="BM342" s="1114" t="s">
        <v>36</v>
      </c>
      <c r="BN342" s="1075" t="s">
        <v>36</v>
      </c>
      <c r="BO342" s="1075" t="s">
        <v>36</v>
      </c>
      <c r="BP342" s="1075" t="s">
        <v>36</v>
      </c>
      <c r="BQ342" s="1095" t="s">
        <v>36</v>
      </c>
      <c r="BR342" s="1114" t="s">
        <v>36</v>
      </c>
      <c r="BS342" s="1075" t="s">
        <v>36</v>
      </c>
      <c r="BT342" s="1075" t="s">
        <v>36</v>
      </c>
      <c r="BU342" s="1075" t="s">
        <v>36</v>
      </c>
      <c r="BV342" s="1075" t="s">
        <v>36</v>
      </c>
      <c r="BW342" s="1075" t="s">
        <v>36</v>
      </c>
      <c r="BX342" s="1075" t="s">
        <v>36</v>
      </c>
      <c r="BY342" s="1132" t="s">
        <v>36</v>
      </c>
      <c r="BZ342" s="1132" t="s">
        <v>36</v>
      </c>
      <c r="CA342" s="1132" t="s">
        <v>36</v>
      </c>
      <c r="CB342" s="1132" t="s">
        <v>36</v>
      </c>
      <c r="CC342" s="1132" t="s">
        <v>36</v>
      </c>
      <c r="CD342" s="1132" t="s">
        <v>36</v>
      </c>
      <c r="CE342" s="1132" t="s">
        <v>36</v>
      </c>
      <c r="CF342" s="1132" t="s">
        <v>36</v>
      </c>
      <c r="CG342" s="1132" t="s">
        <v>36</v>
      </c>
      <c r="CH342" s="1132" t="s">
        <v>36</v>
      </c>
      <c r="CI342" s="1132" t="s">
        <v>36</v>
      </c>
      <c r="CJ342" s="2023"/>
      <c r="CK342" s="2023"/>
      <c r="CL342" s="2023"/>
      <c r="CM342" s="2023"/>
      <c r="CN342" s="2023"/>
      <c r="CO342" s="2023"/>
      <c r="CP342" s="2023"/>
      <c r="CQ342" s="2023"/>
      <c r="CR342" s="2023"/>
      <c r="CS342" s="2023"/>
      <c r="CT342" s="2023"/>
      <c r="CU342" s="2023"/>
      <c r="CV342" s="2023"/>
      <c r="CW342" s="2023"/>
      <c r="CX342" s="2023"/>
      <c r="CY342" s="2023"/>
      <c r="CZ342" s="2023"/>
    </row>
    <row r="343" s="413" customFormat="true" ht="15" customHeight="true" x14ac:dyDescent="0.2">
      <c r="B343" s="429"/>
      <c r="AJ343" s="216"/>
      <c r="AK343" s="216"/>
      <c r="AL343" s="216"/>
      <c r="AM343" s="216"/>
      <c r="AN343" s="216"/>
      <c r="AO343" s="216"/>
      <c r="AP343" s="216"/>
      <c r="AQ343" s="216"/>
      <c r="AR343" s="216"/>
      <c r="AS343" s="216"/>
      <c r="AT343" s="216"/>
      <c r="AU343" s="216"/>
      <c r="AV343" s="216"/>
      <c r="AW343" s="216"/>
      <c r="AX343" s="216"/>
      <c r="AY343" s="216"/>
      <c r="AZ343" s="216"/>
      <c r="BA343" s="2355" t="s">
        <v>139</v>
      </c>
      <c r="BB343" s="163" t="s">
        <v>50</v>
      </c>
      <c r="BC343" s="1055" t="s">
        <v>36</v>
      </c>
      <c r="BD343" s="1075" t="s">
        <v>36</v>
      </c>
      <c r="BE343" s="1075" t="s">
        <v>36</v>
      </c>
      <c r="BF343" s="1075" t="s">
        <v>36</v>
      </c>
      <c r="BG343" s="1095" t="s">
        <v>36</v>
      </c>
      <c r="BH343" s="1114" t="s">
        <v>36</v>
      </c>
      <c r="BI343" s="1075" t="s">
        <v>36</v>
      </c>
      <c r="BJ343" s="1075" t="s">
        <v>36</v>
      </c>
      <c r="BK343" s="1075" t="s">
        <v>36</v>
      </c>
      <c r="BL343" s="1095" t="s">
        <v>36</v>
      </c>
      <c r="BM343" s="1114" t="s">
        <v>36</v>
      </c>
      <c r="BN343" s="1075" t="s">
        <v>36</v>
      </c>
      <c r="BO343" s="1075" t="s">
        <v>36</v>
      </c>
      <c r="BP343" s="1075" t="s">
        <v>36</v>
      </c>
      <c r="BQ343" s="1095" t="s">
        <v>36</v>
      </c>
      <c r="BR343" s="1114" t="s">
        <v>36</v>
      </c>
      <c r="BS343" s="1075" t="s">
        <v>36</v>
      </c>
      <c r="BT343" s="1075" t="s">
        <v>36</v>
      </c>
      <c r="BU343" s="1075" t="s">
        <v>36</v>
      </c>
      <c r="BV343" s="1075" t="s">
        <v>36</v>
      </c>
      <c r="BW343" s="1075" t="s">
        <v>36</v>
      </c>
      <c r="BX343" s="1075" t="s">
        <v>36</v>
      </c>
      <c r="BY343" s="1132" t="s">
        <v>36</v>
      </c>
      <c r="BZ343" s="1132" t="s">
        <v>36</v>
      </c>
      <c r="CA343" s="1132" t="s">
        <v>36</v>
      </c>
      <c r="CB343" s="1132" t="s">
        <v>36</v>
      </c>
      <c r="CC343" s="1132" t="s">
        <v>36</v>
      </c>
      <c r="CD343" s="1132" t="s">
        <v>36</v>
      </c>
      <c r="CE343" s="1132" t="s">
        <v>36</v>
      </c>
      <c r="CF343" s="1132" t="s">
        <v>36</v>
      </c>
      <c r="CG343" s="1132" t="s">
        <v>36</v>
      </c>
      <c r="CH343" s="1132" t="s">
        <v>36</v>
      </c>
      <c r="CI343" s="1132" t="s">
        <v>36</v>
      </c>
      <c r="CJ343" s="2023"/>
      <c r="CK343" s="2023"/>
      <c r="CL343" s="2023"/>
      <c r="CM343" s="2023"/>
      <c r="CN343" s="2023"/>
      <c r="CO343" s="2023"/>
      <c r="CP343" s="2023"/>
      <c r="CQ343" s="2023"/>
      <c r="CR343" s="2023"/>
      <c r="CS343" s="2023"/>
      <c r="CT343" s="2023"/>
      <c r="CU343" s="2023"/>
      <c r="CV343" s="2023"/>
      <c r="CW343" s="2023"/>
      <c r="CX343" s="2023"/>
      <c r="CY343" s="2023"/>
      <c r="CZ343" s="2023"/>
    </row>
    <row r="344" s="413" customFormat="true" ht="15" customHeight="true" x14ac:dyDescent="0.2">
      <c r="B344" s="429"/>
      <c r="AJ344" s="216"/>
      <c r="AK344" s="216"/>
      <c r="AL344" s="216"/>
      <c r="AM344" s="216"/>
      <c r="AN344" s="216"/>
      <c r="AO344" s="216"/>
      <c r="AP344" s="216"/>
      <c r="AQ344" s="216"/>
      <c r="AR344" s="216"/>
      <c r="AS344" s="216"/>
      <c r="AT344" s="216"/>
      <c r="AU344" s="216"/>
      <c r="AV344" s="216"/>
      <c r="AW344" s="216"/>
      <c r="AX344" s="216"/>
      <c r="AY344" s="216"/>
      <c r="AZ344" s="216"/>
      <c r="BA344" s="2354"/>
      <c r="BB344" s="163" t="s">
        <v>49</v>
      </c>
      <c r="BC344" s="1055" t="s">
        <v>36</v>
      </c>
      <c r="BD344" s="1075" t="s">
        <v>36</v>
      </c>
      <c r="BE344" s="1075" t="s">
        <v>36</v>
      </c>
      <c r="BF344" s="1075" t="s">
        <v>36</v>
      </c>
      <c r="BG344" s="1095" t="s">
        <v>36</v>
      </c>
      <c r="BH344" s="1114" t="s">
        <v>36</v>
      </c>
      <c r="BI344" s="1075" t="s">
        <v>36</v>
      </c>
      <c r="BJ344" s="1075" t="s">
        <v>36</v>
      </c>
      <c r="BK344" s="1075" t="s">
        <v>36</v>
      </c>
      <c r="BL344" s="1095" t="s">
        <v>36</v>
      </c>
      <c r="BM344" s="1114" t="s">
        <v>36</v>
      </c>
      <c r="BN344" s="1075" t="s">
        <v>36</v>
      </c>
      <c r="BO344" s="1075" t="s">
        <v>36</v>
      </c>
      <c r="BP344" s="1075" t="s">
        <v>36</v>
      </c>
      <c r="BQ344" s="1095" t="s">
        <v>36</v>
      </c>
      <c r="BR344" s="1114" t="s">
        <v>36</v>
      </c>
      <c r="BS344" s="1075" t="s">
        <v>36</v>
      </c>
      <c r="BT344" s="1075" t="s">
        <v>36</v>
      </c>
      <c r="BU344" s="1075" t="s">
        <v>36</v>
      </c>
      <c r="BV344" s="1075" t="s">
        <v>36</v>
      </c>
      <c r="BW344" s="1075" t="s">
        <v>36</v>
      </c>
      <c r="BX344" s="1075" t="s">
        <v>36</v>
      </c>
      <c r="BY344" s="1132" t="s">
        <v>36</v>
      </c>
      <c r="BZ344" s="1132" t="s">
        <v>36</v>
      </c>
      <c r="CA344" s="1132" t="s">
        <v>36</v>
      </c>
      <c r="CB344" s="1132" t="s">
        <v>36</v>
      </c>
      <c r="CC344" s="1132" t="s">
        <v>36</v>
      </c>
      <c r="CD344" s="1132" t="s">
        <v>36</v>
      </c>
      <c r="CE344" s="1132" t="s">
        <v>36</v>
      </c>
      <c r="CF344" s="1132" t="s">
        <v>36</v>
      </c>
      <c r="CG344" s="1132" t="s">
        <v>36</v>
      </c>
      <c r="CH344" s="1132" t="s">
        <v>36</v>
      </c>
      <c r="CI344" s="1132" t="s">
        <v>36</v>
      </c>
      <c r="CJ344" s="2023"/>
      <c r="CK344" s="2023"/>
      <c r="CL344" s="2023"/>
      <c r="CM344" s="2023"/>
      <c r="CN344" s="2023"/>
      <c r="CO344" s="2023"/>
      <c r="CP344" s="2023"/>
      <c r="CQ344" s="2023"/>
      <c r="CR344" s="2023"/>
      <c r="CS344" s="2023"/>
      <c r="CT344" s="2023"/>
      <c r="CU344" s="2023"/>
      <c r="CV344" s="2023"/>
      <c r="CW344" s="2023"/>
      <c r="CX344" s="2023"/>
      <c r="CY344" s="2023"/>
      <c r="CZ344" s="2023"/>
    </row>
    <row r="345" s="413" customFormat="true" ht="15" customHeight="true" x14ac:dyDescent="0.2">
      <c r="B345" s="429"/>
      <c r="AJ345" s="216"/>
      <c r="AK345" s="216"/>
      <c r="AL345" s="216"/>
      <c r="AM345" s="216"/>
      <c r="AN345" s="216"/>
      <c r="AO345" s="216"/>
      <c r="AP345" s="216"/>
      <c r="AQ345" s="216"/>
      <c r="AR345" s="216"/>
      <c r="AS345" s="216"/>
      <c r="AT345" s="216"/>
      <c r="AU345" s="216"/>
      <c r="AV345" s="216"/>
      <c r="AW345" s="216"/>
      <c r="AX345" s="216"/>
      <c r="AY345" s="216"/>
      <c r="AZ345" s="216"/>
      <c r="BA345" s="2355" t="s">
        <v>140</v>
      </c>
      <c r="BB345" s="163" t="s">
        <v>50</v>
      </c>
      <c r="BC345" s="1055" t="s">
        <v>36</v>
      </c>
      <c r="BD345" s="1075" t="s">
        <v>36</v>
      </c>
      <c r="BE345" s="1075" t="s">
        <v>36</v>
      </c>
      <c r="BF345" s="1075" t="s">
        <v>36</v>
      </c>
      <c r="BG345" s="1095" t="s">
        <v>36</v>
      </c>
      <c r="BH345" s="1114" t="s">
        <v>36</v>
      </c>
      <c r="BI345" s="1075" t="s">
        <v>36</v>
      </c>
      <c r="BJ345" s="1075" t="s">
        <v>36</v>
      </c>
      <c r="BK345" s="1075" t="s">
        <v>36</v>
      </c>
      <c r="BL345" s="1095" t="s">
        <v>36</v>
      </c>
      <c r="BM345" s="1114" t="s">
        <v>36</v>
      </c>
      <c r="BN345" s="1075" t="s">
        <v>36</v>
      </c>
      <c r="BO345" s="1075" t="s">
        <v>36</v>
      </c>
      <c r="BP345" s="1075" t="s">
        <v>36</v>
      </c>
      <c r="BQ345" s="1095" t="s">
        <v>36</v>
      </c>
      <c r="BR345" s="1114" t="s">
        <v>36</v>
      </c>
      <c r="BS345" s="1075" t="s">
        <v>36</v>
      </c>
      <c r="BT345" s="1075" t="s">
        <v>36</v>
      </c>
      <c r="BU345" s="1075" t="s">
        <v>36</v>
      </c>
      <c r="BV345" s="1075" t="s">
        <v>36</v>
      </c>
      <c r="BW345" s="1075" t="s">
        <v>36</v>
      </c>
      <c r="BX345" s="1075" t="s">
        <v>36</v>
      </c>
      <c r="BY345" s="1132" t="s">
        <v>36</v>
      </c>
      <c r="BZ345" s="1132" t="s">
        <v>36</v>
      </c>
      <c r="CA345" s="1132" t="s">
        <v>36</v>
      </c>
      <c r="CB345" s="1132" t="s">
        <v>36</v>
      </c>
      <c r="CC345" s="1132" t="s">
        <v>36</v>
      </c>
      <c r="CD345" s="1132" t="s">
        <v>36</v>
      </c>
      <c r="CE345" s="1132" t="s">
        <v>36</v>
      </c>
      <c r="CF345" s="1132" t="s">
        <v>36</v>
      </c>
      <c r="CG345" s="1132" t="s">
        <v>36</v>
      </c>
      <c r="CH345" s="1132" t="s">
        <v>36</v>
      </c>
      <c r="CI345" s="1132" t="s">
        <v>36</v>
      </c>
      <c r="CJ345" s="2023"/>
      <c r="CK345" s="2023"/>
      <c r="CL345" s="2023"/>
      <c r="CM345" s="2023"/>
      <c r="CN345" s="2023"/>
      <c r="CO345" s="2023"/>
      <c r="CP345" s="2023"/>
      <c r="CQ345" s="2023"/>
      <c r="CR345" s="2023"/>
      <c r="CS345" s="2023"/>
      <c r="CT345" s="2023"/>
      <c r="CU345" s="2023"/>
      <c r="CV345" s="2023"/>
      <c r="CW345" s="2023"/>
      <c r="CX345" s="2023"/>
      <c r="CY345" s="2023"/>
      <c r="CZ345" s="2023"/>
    </row>
    <row r="346" s="413" customFormat="true" ht="15" customHeight="true" x14ac:dyDescent="0.2">
      <c r="B346" s="429"/>
      <c r="AJ346" s="216"/>
      <c r="AK346" s="216"/>
      <c r="AL346" s="216"/>
      <c r="AM346" s="216"/>
      <c r="AN346" s="216"/>
      <c r="AO346" s="216"/>
      <c r="AP346" s="216"/>
      <c r="AQ346" s="216"/>
      <c r="AR346" s="216"/>
      <c r="AS346" s="216"/>
      <c r="AT346" s="216"/>
      <c r="AU346" s="216"/>
      <c r="AV346" s="216"/>
      <c r="AW346" s="216"/>
      <c r="AX346" s="216"/>
      <c r="AY346" s="216"/>
      <c r="AZ346" s="216"/>
      <c r="BA346" s="2354"/>
      <c r="BB346" s="163" t="s">
        <v>49</v>
      </c>
      <c r="BC346" s="1055" t="s">
        <v>36</v>
      </c>
      <c r="BD346" s="1075" t="s">
        <v>36</v>
      </c>
      <c r="BE346" s="1075" t="s">
        <v>36</v>
      </c>
      <c r="BF346" s="1075" t="s">
        <v>36</v>
      </c>
      <c r="BG346" s="1095" t="s">
        <v>36</v>
      </c>
      <c r="BH346" s="1114" t="s">
        <v>36</v>
      </c>
      <c r="BI346" s="1075" t="s">
        <v>36</v>
      </c>
      <c r="BJ346" s="1075" t="s">
        <v>36</v>
      </c>
      <c r="BK346" s="1075" t="s">
        <v>36</v>
      </c>
      <c r="BL346" s="1095" t="s">
        <v>36</v>
      </c>
      <c r="BM346" s="1114" t="s">
        <v>36</v>
      </c>
      <c r="BN346" s="1075" t="s">
        <v>36</v>
      </c>
      <c r="BO346" s="1075" t="s">
        <v>36</v>
      </c>
      <c r="BP346" s="1075" t="s">
        <v>36</v>
      </c>
      <c r="BQ346" s="1095" t="s">
        <v>36</v>
      </c>
      <c r="BR346" s="1114" t="s">
        <v>36</v>
      </c>
      <c r="BS346" s="1075" t="s">
        <v>36</v>
      </c>
      <c r="BT346" s="1075" t="s">
        <v>36</v>
      </c>
      <c r="BU346" s="1075" t="s">
        <v>36</v>
      </c>
      <c r="BV346" s="1075" t="s">
        <v>36</v>
      </c>
      <c r="BW346" s="1075" t="s">
        <v>36</v>
      </c>
      <c r="BX346" s="1075" t="s">
        <v>36</v>
      </c>
      <c r="BY346" s="1132" t="s">
        <v>36</v>
      </c>
      <c r="BZ346" s="1132" t="s">
        <v>36</v>
      </c>
      <c r="CA346" s="1132" t="s">
        <v>36</v>
      </c>
      <c r="CB346" s="1132" t="s">
        <v>36</v>
      </c>
      <c r="CC346" s="1132" t="s">
        <v>36</v>
      </c>
      <c r="CD346" s="1132" t="s">
        <v>36</v>
      </c>
      <c r="CE346" s="1132" t="s">
        <v>36</v>
      </c>
      <c r="CF346" s="1132" t="s">
        <v>36</v>
      </c>
      <c r="CG346" s="1132" t="s">
        <v>36</v>
      </c>
      <c r="CH346" s="1132" t="s">
        <v>36</v>
      </c>
      <c r="CI346" s="1132" t="s">
        <v>36</v>
      </c>
      <c r="CJ346" s="2023"/>
      <c r="CK346" s="2023"/>
      <c r="CL346" s="2023"/>
      <c r="CM346" s="2023"/>
      <c r="CN346" s="2023"/>
      <c r="CO346" s="2023"/>
      <c r="CP346" s="2023"/>
      <c r="CQ346" s="2023"/>
      <c r="CR346" s="2023"/>
      <c r="CS346" s="2023"/>
      <c r="CT346" s="2023"/>
      <c r="CU346" s="2023"/>
      <c r="CV346" s="2023"/>
      <c r="CW346" s="2023"/>
      <c r="CX346" s="2023"/>
      <c r="CY346" s="2023"/>
      <c r="CZ346" s="2023"/>
    </row>
    <row r="347" s="413" customFormat="true" ht="15" customHeight="true" x14ac:dyDescent="0.2">
      <c r="B347" s="429"/>
      <c r="AJ347" s="216"/>
      <c r="AK347" s="216"/>
      <c r="AL347" s="216"/>
      <c r="AM347" s="216"/>
      <c r="AN347" s="216"/>
      <c r="AO347" s="216"/>
      <c r="AP347" s="216"/>
      <c r="AQ347" s="216"/>
      <c r="AR347" s="216"/>
      <c r="AS347" s="216"/>
      <c r="AT347" s="216"/>
      <c r="AU347" s="216"/>
      <c r="AV347" s="216"/>
      <c r="AW347" s="216"/>
      <c r="AX347" s="216"/>
      <c r="AY347" s="216"/>
      <c r="AZ347" s="216"/>
      <c r="BA347" s="2355" t="s">
        <v>141</v>
      </c>
      <c r="BB347" s="163" t="s">
        <v>50</v>
      </c>
      <c r="BC347" s="1055" t="s">
        <v>36</v>
      </c>
      <c r="BD347" s="1075" t="s">
        <v>36</v>
      </c>
      <c r="BE347" s="1075" t="s">
        <v>36</v>
      </c>
      <c r="BF347" s="1075" t="s">
        <v>36</v>
      </c>
      <c r="BG347" s="1095" t="s">
        <v>36</v>
      </c>
      <c r="BH347" s="1114" t="s">
        <v>36</v>
      </c>
      <c r="BI347" s="1075" t="s">
        <v>36</v>
      </c>
      <c r="BJ347" s="1075" t="s">
        <v>36</v>
      </c>
      <c r="BK347" s="1075" t="s">
        <v>36</v>
      </c>
      <c r="BL347" s="1095" t="s">
        <v>36</v>
      </c>
      <c r="BM347" s="1114" t="s">
        <v>36</v>
      </c>
      <c r="BN347" s="1075" t="s">
        <v>36</v>
      </c>
      <c r="BO347" s="1075" t="s">
        <v>36</v>
      </c>
      <c r="BP347" s="1075" t="s">
        <v>36</v>
      </c>
      <c r="BQ347" s="1095" t="s">
        <v>36</v>
      </c>
      <c r="BR347" s="1114" t="s">
        <v>36</v>
      </c>
      <c r="BS347" s="1075" t="s">
        <v>36</v>
      </c>
      <c r="BT347" s="1075" t="s">
        <v>36</v>
      </c>
      <c r="BU347" s="1075" t="s">
        <v>36</v>
      </c>
      <c r="BV347" s="1075" t="s">
        <v>36</v>
      </c>
      <c r="BW347" s="1075" t="s">
        <v>36</v>
      </c>
      <c r="BX347" s="1075" t="s">
        <v>36</v>
      </c>
      <c r="BY347" s="1132" t="s">
        <v>36</v>
      </c>
      <c r="BZ347" s="1132" t="s">
        <v>36</v>
      </c>
      <c r="CA347" s="1132" t="s">
        <v>36</v>
      </c>
      <c r="CB347" s="1132" t="s">
        <v>36</v>
      </c>
      <c r="CC347" s="1132" t="s">
        <v>36</v>
      </c>
      <c r="CD347" s="1132" t="s">
        <v>36</v>
      </c>
      <c r="CE347" s="1132" t="s">
        <v>36</v>
      </c>
      <c r="CF347" s="1132" t="s">
        <v>36</v>
      </c>
      <c r="CG347" s="1132" t="s">
        <v>36</v>
      </c>
      <c r="CH347" s="1132" t="s">
        <v>36</v>
      </c>
      <c r="CI347" s="1132" t="s">
        <v>36</v>
      </c>
      <c r="CJ347" s="2023"/>
      <c r="CK347" s="2023"/>
      <c r="CL347" s="2023"/>
      <c r="CM347" s="2023"/>
      <c r="CN347" s="2023"/>
      <c r="CO347" s="2023"/>
      <c r="CP347" s="2023"/>
      <c r="CQ347" s="2023"/>
      <c r="CR347" s="2023"/>
      <c r="CS347" s="2023"/>
      <c r="CT347" s="2023"/>
      <c r="CU347" s="2023"/>
      <c r="CV347" s="2023"/>
      <c r="CW347" s="2023"/>
      <c r="CX347" s="2023"/>
      <c r="CY347" s="2023"/>
      <c r="CZ347" s="2023"/>
    </row>
    <row r="348" s="413" customFormat="true" ht="15" customHeight="true" x14ac:dyDescent="0.2">
      <c r="B348" s="429"/>
      <c r="AJ348" s="216"/>
      <c r="AK348" s="216"/>
      <c r="AL348" s="216"/>
      <c r="AM348" s="216"/>
      <c r="AN348" s="216"/>
      <c r="AO348" s="216"/>
      <c r="AP348" s="216"/>
      <c r="AQ348" s="216"/>
      <c r="AR348" s="216"/>
      <c r="AS348" s="216"/>
      <c r="AT348" s="216"/>
      <c r="AU348" s="216"/>
      <c r="AV348" s="216"/>
      <c r="AW348" s="216"/>
      <c r="AX348" s="216"/>
      <c r="AY348" s="216"/>
      <c r="AZ348" s="216"/>
      <c r="BA348" s="2354"/>
      <c r="BB348" s="163" t="s">
        <v>49</v>
      </c>
      <c r="BC348" s="1055" t="s">
        <v>36</v>
      </c>
      <c r="BD348" s="1075" t="s">
        <v>36</v>
      </c>
      <c r="BE348" s="1075" t="s">
        <v>36</v>
      </c>
      <c r="BF348" s="1075" t="s">
        <v>36</v>
      </c>
      <c r="BG348" s="1095" t="s">
        <v>36</v>
      </c>
      <c r="BH348" s="1114" t="s">
        <v>36</v>
      </c>
      <c r="BI348" s="1075" t="s">
        <v>36</v>
      </c>
      <c r="BJ348" s="1075" t="s">
        <v>36</v>
      </c>
      <c r="BK348" s="1075" t="s">
        <v>36</v>
      </c>
      <c r="BL348" s="1095" t="s">
        <v>36</v>
      </c>
      <c r="BM348" s="1114" t="s">
        <v>36</v>
      </c>
      <c r="BN348" s="1075" t="s">
        <v>36</v>
      </c>
      <c r="BO348" s="1075" t="s">
        <v>36</v>
      </c>
      <c r="BP348" s="1075" t="s">
        <v>36</v>
      </c>
      <c r="BQ348" s="1095" t="s">
        <v>36</v>
      </c>
      <c r="BR348" s="1114" t="s">
        <v>36</v>
      </c>
      <c r="BS348" s="1075" t="s">
        <v>36</v>
      </c>
      <c r="BT348" s="1075" t="s">
        <v>36</v>
      </c>
      <c r="BU348" s="1075" t="s">
        <v>36</v>
      </c>
      <c r="BV348" s="1075" t="s">
        <v>36</v>
      </c>
      <c r="BW348" s="1075" t="s">
        <v>36</v>
      </c>
      <c r="BX348" s="1075" t="s">
        <v>36</v>
      </c>
      <c r="BY348" s="1132" t="s">
        <v>36</v>
      </c>
      <c r="BZ348" s="1132" t="s">
        <v>36</v>
      </c>
      <c r="CA348" s="1132" t="s">
        <v>36</v>
      </c>
      <c r="CB348" s="1132" t="s">
        <v>36</v>
      </c>
      <c r="CC348" s="1132" t="s">
        <v>36</v>
      </c>
      <c r="CD348" s="1132" t="s">
        <v>36</v>
      </c>
      <c r="CE348" s="1132" t="s">
        <v>36</v>
      </c>
      <c r="CF348" s="1132" t="s">
        <v>36</v>
      </c>
      <c r="CG348" s="1132" t="s">
        <v>36</v>
      </c>
      <c r="CH348" s="1132" t="s">
        <v>36</v>
      </c>
      <c r="CI348" s="1132" t="s">
        <v>36</v>
      </c>
      <c r="CJ348" s="2023"/>
      <c r="CK348" s="2023"/>
      <c r="CL348" s="2023"/>
      <c r="CM348" s="2023"/>
      <c r="CN348" s="2023"/>
      <c r="CO348" s="2023"/>
      <c r="CP348" s="2023"/>
      <c r="CQ348" s="2023"/>
      <c r="CR348" s="2023"/>
      <c r="CS348" s="2023"/>
      <c r="CT348" s="2023"/>
      <c r="CU348" s="2023"/>
      <c r="CV348" s="2023"/>
      <c r="CW348" s="2023"/>
      <c r="CX348" s="2023"/>
      <c r="CY348" s="2023"/>
      <c r="CZ348" s="2023"/>
    </row>
    <row r="349" s="413" customFormat="true" ht="15" customHeight="true" x14ac:dyDescent="0.2">
      <c r="B349" s="429"/>
      <c r="AJ349" s="216"/>
      <c r="AK349" s="216"/>
      <c r="AL349" s="216"/>
      <c r="AM349" s="216"/>
      <c r="AN349" s="216"/>
      <c r="AO349" s="216"/>
      <c r="AP349" s="216"/>
      <c r="AQ349" s="216"/>
      <c r="AR349" s="216"/>
      <c r="AS349" s="216"/>
      <c r="AT349" s="216"/>
      <c r="AU349" s="216"/>
      <c r="AV349" s="216"/>
      <c r="AW349" s="216"/>
      <c r="AX349" s="216"/>
      <c r="AY349" s="216"/>
      <c r="AZ349" s="216"/>
      <c r="BA349" s="2355" t="s">
        <v>142</v>
      </c>
      <c r="BB349" s="163" t="s">
        <v>50</v>
      </c>
      <c r="BC349" s="1055" t="s">
        <v>36</v>
      </c>
      <c r="BD349" s="1075" t="s">
        <v>36</v>
      </c>
      <c r="BE349" s="1075" t="s">
        <v>36</v>
      </c>
      <c r="BF349" s="1075" t="s">
        <v>36</v>
      </c>
      <c r="BG349" s="1095" t="s">
        <v>36</v>
      </c>
      <c r="BH349" s="1114" t="s">
        <v>36</v>
      </c>
      <c r="BI349" s="1075" t="s">
        <v>36</v>
      </c>
      <c r="BJ349" s="1075" t="s">
        <v>36</v>
      </c>
      <c r="BK349" s="1075" t="s">
        <v>36</v>
      </c>
      <c r="BL349" s="1095" t="s">
        <v>36</v>
      </c>
      <c r="BM349" s="1114" t="s">
        <v>36</v>
      </c>
      <c r="BN349" s="1075" t="s">
        <v>36</v>
      </c>
      <c r="BO349" s="1075" t="s">
        <v>36</v>
      </c>
      <c r="BP349" s="1075" t="s">
        <v>36</v>
      </c>
      <c r="BQ349" s="1095" t="s">
        <v>36</v>
      </c>
      <c r="BR349" s="1114" t="s">
        <v>36</v>
      </c>
      <c r="BS349" s="1075" t="s">
        <v>36</v>
      </c>
      <c r="BT349" s="1075" t="s">
        <v>36</v>
      </c>
      <c r="BU349" s="1075" t="s">
        <v>36</v>
      </c>
      <c r="BV349" s="1075" t="s">
        <v>36</v>
      </c>
      <c r="BW349" s="1075" t="s">
        <v>36</v>
      </c>
      <c r="BX349" s="1075" t="s">
        <v>36</v>
      </c>
      <c r="BY349" s="1132" t="s">
        <v>36</v>
      </c>
      <c r="BZ349" s="1132" t="s">
        <v>36</v>
      </c>
      <c r="CA349" s="1132" t="s">
        <v>36</v>
      </c>
      <c r="CB349" s="1132" t="s">
        <v>36</v>
      </c>
      <c r="CC349" s="1132" t="s">
        <v>36</v>
      </c>
      <c r="CD349" s="1132" t="s">
        <v>36</v>
      </c>
      <c r="CE349" s="1132" t="s">
        <v>36</v>
      </c>
      <c r="CF349" s="1132" t="s">
        <v>36</v>
      </c>
      <c r="CG349" s="1132" t="s">
        <v>36</v>
      </c>
      <c r="CH349" s="1132" t="s">
        <v>36</v>
      </c>
      <c r="CI349" s="1132" t="s">
        <v>36</v>
      </c>
      <c r="CJ349" s="2023"/>
      <c r="CK349" s="2023"/>
      <c r="CL349" s="2023"/>
      <c r="CM349" s="2023"/>
      <c r="CN349" s="2023"/>
      <c r="CO349" s="2023"/>
      <c r="CP349" s="2023"/>
      <c r="CQ349" s="2023"/>
      <c r="CR349" s="2023"/>
      <c r="CS349" s="2023"/>
      <c r="CT349" s="2023"/>
      <c r="CU349" s="2023"/>
      <c r="CV349" s="2023"/>
      <c r="CW349" s="2023"/>
      <c r="CX349" s="2023"/>
      <c r="CY349" s="2023"/>
      <c r="CZ349" s="2023"/>
    </row>
    <row r="350" s="413" customFormat="true" ht="15" customHeight="true" x14ac:dyDescent="0.2">
      <c r="B350" s="429"/>
      <c r="AJ350" s="216"/>
      <c r="AK350" s="216"/>
      <c r="AL350" s="216"/>
      <c r="AM350" s="216"/>
      <c r="AN350" s="216"/>
      <c r="AO350" s="216"/>
      <c r="AP350" s="216"/>
      <c r="AQ350" s="216"/>
      <c r="AR350" s="216"/>
      <c r="AS350" s="216"/>
      <c r="AT350" s="216"/>
      <c r="AU350" s="216"/>
      <c r="AV350" s="216"/>
      <c r="AW350" s="216"/>
      <c r="AX350" s="216"/>
      <c r="AY350" s="216"/>
      <c r="AZ350" s="216"/>
      <c r="BA350" s="2354"/>
      <c r="BB350" s="163" t="s">
        <v>49</v>
      </c>
      <c r="BC350" s="1055" t="s">
        <v>36</v>
      </c>
      <c r="BD350" s="1075" t="s">
        <v>36</v>
      </c>
      <c r="BE350" s="1075" t="s">
        <v>36</v>
      </c>
      <c r="BF350" s="1075" t="s">
        <v>36</v>
      </c>
      <c r="BG350" s="1095" t="s">
        <v>36</v>
      </c>
      <c r="BH350" s="1114" t="s">
        <v>36</v>
      </c>
      <c r="BI350" s="1075" t="s">
        <v>36</v>
      </c>
      <c r="BJ350" s="1075" t="s">
        <v>36</v>
      </c>
      <c r="BK350" s="1075" t="s">
        <v>36</v>
      </c>
      <c r="BL350" s="1095" t="s">
        <v>36</v>
      </c>
      <c r="BM350" s="1114" t="s">
        <v>36</v>
      </c>
      <c r="BN350" s="1075" t="s">
        <v>36</v>
      </c>
      <c r="BO350" s="1075" t="s">
        <v>36</v>
      </c>
      <c r="BP350" s="1075" t="s">
        <v>36</v>
      </c>
      <c r="BQ350" s="1095" t="s">
        <v>36</v>
      </c>
      <c r="BR350" s="1114" t="s">
        <v>36</v>
      </c>
      <c r="BS350" s="1075" t="s">
        <v>36</v>
      </c>
      <c r="BT350" s="1075" t="s">
        <v>36</v>
      </c>
      <c r="BU350" s="1075" t="s">
        <v>36</v>
      </c>
      <c r="BV350" s="1075" t="s">
        <v>36</v>
      </c>
      <c r="BW350" s="1075" t="s">
        <v>36</v>
      </c>
      <c r="BX350" s="1075" t="s">
        <v>36</v>
      </c>
      <c r="BY350" s="1132" t="s">
        <v>36</v>
      </c>
      <c r="BZ350" s="1132" t="s">
        <v>36</v>
      </c>
      <c r="CA350" s="1132" t="s">
        <v>36</v>
      </c>
      <c r="CB350" s="1132" t="s">
        <v>36</v>
      </c>
      <c r="CC350" s="1132" t="s">
        <v>36</v>
      </c>
      <c r="CD350" s="1132" t="s">
        <v>36</v>
      </c>
      <c r="CE350" s="1132" t="s">
        <v>36</v>
      </c>
      <c r="CF350" s="1132" t="s">
        <v>36</v>
      </c>
      <c r="CG350" s="1132" t="s">
        <v>36</v>
      </c>
      <c r="CH350" s="1132" t="s">
        <v>36</v>
      </c>
      <c r="CI350" s="1132" t="s">
        <v>36</v>
      </c>
      <c r="CJ350" s="2023"/>
      <c r="CK350" s="2023"/>
      <c r="CL350" s="2023"/>
      <c r="CM350" s="2023"/>
      <c r="CN350" s="2023"/>
      <c r="CO350" s="2023"/>
      <c r="CP350" s="2023"/>
      <c r="CQ350" s="2023"/>
      <c r="CR350" s="2023"/>
      <c r="CS350" s="2023"/>
      <c r="CT350" s="2023"/>
      <c r="CU350" s="2023"/>
      <c r="CV350" s="2023"/>
      <c r="CW350" s="2023"/>
      <c r="CX350" s="2023"/>
      <c r="CY350" s="2023"/>
      <c r="CZ350" s="2023"/>
    </row>
    <row r="351" s="413" customFormat="true" ht="15" customHeight="true" x14ac:dyDescent="0.2">
      <c r="B351" s="429"/>
      <c r="AJ351" s="216"/>
      <c r="AK351" s="216"/>
      <c r="AL351" s="216"/>
      <c r="AM351" s="216"/>
      <c r="AN351" s="216"/>
      <c r="AO351" s="216"/>
      <c r="AP351" s="216"/>
      <c r="AQ351" s="216"/>
      <c r="AR351" s="216"/>
      <c r="AS351" s="216"/>
      <c r="AT351" s="216"/>
      <c r="AU351" s="216"/>
      <c r="AV351" s="216"/>
      <c r="AW351" s="216"/>
      <c r="AX351" s="216"/>
      <c r="AY351" s="216"/>
      <c r="AZ351" s="216"/>
      <c r="BA351" s="2355" t="s">
        <v>143</v>
      </c>
      <c r="BB351" s="163" t="s">
        <v>50</v>
      </c>
      <c r="BC351" s="1055" t="s">
        <v>36</v>
      </c>
      <c r="BD351" s="1075" t="s">
        <v>36</v>
      </c>
      <c r="BE351" s="1075" t="s">
        <v>36</v>
      </c>
      <c r="BF351" s="1075" t="s">
        <v>36</v>
      </c>
      <c r="BG351" s="1095" t="s">
        <v>36</v>
      </c>
      <c r="BH351" s="1114" t="s">
        <v>36</v>
      </c>
      <c r="BI351" s="1075" t="s">
        <v>36</v>
      </c>
      <c r="BJ351" s="1075" t="s">
        <v>36</v>
      </c>
      <c r="BK351" s="1075" t="s">
        <v>36</v>
      </c>
      <c r="BL351" s="1095" t="s">
        <v>36</v>
      </c>
      <c r="BM351" s="1114" t="s">
        <v>36</v>
      </c>
      <c r="BN351" s="1075" t="s">
        <v>36</v>
      </c>
      <c r="BO351" s="1075" t="s">
        <v>36</v>
      </c>
      <c r="BP351" s="1075" t="s">
        <v>36</v>
      </c>
      <c r="BQ351" s="1095" t="s">
        <v>36</v>
      </c>
      <c r="BR351" s="1114" t="s">
        <v>36</v>
      </c>
      <c r="BS351" s="1075" t="s">
        <v>36</v>
      </c>
      <c r="BT351" s="1075" t="s">
        <v>36</v>
      </c>
      <c r="BU351" s="1075" t="s">
        <v>36</v>
      </c>
      <c r="BV351" s="1075" t="s">
        <v>36</v>
      </c>
      <c r="BW351" s="1075" t="s">
        <v>36</v>
      </c>
      <c r="BX351" s="1075" t="s">
        <v>36</v>
      </c>
      <c r="BY351" s="1132" t="s">
        <v>36</v>
      </c>
      <c r="BZ351" s="1132" t="s">
        <v>36</v>
      </c>
      <c r="CA351" s="1132" t="s">
        <v>36</v>
      </c>
      <c r="CB351" s="1132" t="s">
        <v>36</v>
      </c>
      <c r="CC351" s="1132" t="s">
        <v>36</v>
      </c>
      <c r="CD351" s="1132" t="s">
        <v>36</v>
      </c>
      <c r="CE351" s="1132" t="s">
        <v>36</v>
      </c>
      <c r="CF351" s="1132" t="s">
        <v>36</v>
      </c>
      <c r="CG351" s="1132" t="s">
        <v>36</v>
      </c>
      <c r="CH351" s="1132" t="s">
        <v>36</v>
      </c>
      <c r="CI351" s="1132" t="s">
        <v>36</v>
      </c>
      <c r="CJ351" s="2023"/>
      <c r="CK351" s="2023"/>
      <c r="CL351" s="2023"/>
      <c r="CM351" s="2023"/>
      <c r="CN351" s="2023"/>
      <c r="CO351" s="2023"/>
      <c r="CP351" s="2023"/>
      <c r="CQ351" s="2023"/>
      <c r="CR351" s="2023"/>
      <c r="CS351" s="2023"/>
      <c r="CT351" s="2023"/>
      <c r="CU351" s="2023"/>
      <c r="CV351" s="2023"/>
      <c r="CW351" s="2023"/>
      <c r="CX351" s="2023"/>
      <c r="CY351" s="2023"/>
      <c r="CZ351" s="2023"/>
    </row>
    <row r="352" s="413" customFormat="true" ht="15" customHeight="true" x14ac:dyDescent="0.2">
      <c r="B352" s="429"/>
      <c r="AJ352" s="216"/>
      <c r="AK352" s="216"/>
      <c r="AL352" s="216"/>
      <c r="AM352" s="216"/>
      <c r="AN352" s="216"/>
      <c r="AO352" s="216"/>
      <c r="AP352" s="216"/>
      <c r="AQ352" s="216"/>
      <c r="AR352" s="216"/>
      <c r="AS352" s="216"/>
      <c r="AT352" s="216"/>
      <c r="AU352" s="216"/>
      <c r="AV352" s="216"/>
      <c r="AW352" s="216"/>
      <c r="AX352" s="216"/>
      <c r="AY352" s="216"/>
      <c r="AZ352" s="216"/>
      <c r="BA352" s="2354"/>
      <c r="BB352" s="163" t="s">
        <v>49</v>
      </c>
      <c r="BC352" s="1055" t="s">
        <v>36</v>
      </c>
      <c r="BD352" s="1075" t="s">
        <v>36</v>
      </c>
      <c r="BE352" s="1075" t="s">
        <v>36</v>
      </c>
      <c r="BF352" s="1075" t="s">
        <v>36</v>
      </c>
      <c r="BG352" s="1095" t="s">
        <v>36</v>
      </c>
      <c r="BH352" s="1114" t="s">
        <v>36</v>
      </c>
      <c r="BI352" s="1075" t="s">
        <v>36</v>
      </c>
      <c r="BJ352" s="1075" t="s">
        <v>36</v>
      </c>
      <c r="BK352" s="1075" t="s">
        <v>36</v>
      </c>
      <c r="BL352" s="1095" t="s">
        <v>36</v>
      </c>
      <c r="BM352" s="1114" t="s">
        <v>36</v>
      </c>
      <c r="BN352" s="1075" t="s">
        <v>36</v>
      </c>
      <c r="BO352" s="1075" t="s">
        <v>36</v>
      </c>
      <c r="BP352" s="1075" t="s">
        <v>36</v>
      </c>
      <c r="BQ352" s="1095" t="s">
        <v>36</v>
      </c>
      <c r="BR352" s="1114" t="s">
        <v>36</v>
      </c>
      <c r="BS352" s="1075" t="s">
        <v>36</v>
      </c>
      <c r="BT352" s="1075" t="s">
        <v>36</v>
      </c>
      <c r="BU352" s="1075" t="s">
        <v>36</v>
      </c>
      <c r="BV352" s="1075" t="s">
        <v>36</v>
      </c>
      <c r="BW352" s="1075" t="s">
        <v>36</v>
      </c>
      <c r="BX352" s="1075" t="s">
        <v>36</v>
      </c>
      <c r="BY352" s="1132" t="s">
        <v>36</v>
      </c>
      <c r="BZ352" s="1132" t="s">
        <v>36</v>
      </c>
      <c r="CA352" s="1132" t="s">
        <v>36</v>
      </c>
      <c r="CB352" s="1132" t="s">
        <v>36</v>
      </c>
      <c r="CC352" s="1132" t="s">
        <v>36</v>
      </c>
      <c r="CD352" s="1132" t="s">
        <v>36</v>
      </c>
      <c r="CE352" s="1132" t="s">
        <v>36</v>
      </c>
      <c r="CF352" s="1132" t="s">
        <v>36</v>
      </c>
      <c r="CG352" s="1132" t="s">
        <v>36</v>
      </c>
      <c r="CH352" s="1132" t="s">
        <v>36</v>
      </c>
      <c r="CI352" s="1132" t="s">
        <v>36</v>
      </c>
      <c r="CJ352" s="2023"/>
      <c r="CK352" s="2023"/>
      <c r="CL352" s="2023"/>
      <c r="CM352" s="2023"/>
      <c r="CN352" s="2023"/>
      <c r="CO352" s="2023"/>
      <c r="CP352" s="2023"/>
      <c r="CQ352" s="2023"/>
      <c r="CR352" s="2023"/>
      <c r="CS352" s="2023"/>
      <c r="CT352" s="2023"/>
      <c r="CU352" s="2023"/>
      <c r="CV352" s="2023"/>
      <c r="CW352" s="2023"/>
      <c r="CX352" s="2023"/>
      <c r="CY352" s="2023"/>
      <c r="CZ352" s="2023"/>
    </row>
    <row r="353" s="413" customFormat="true" ht="15" customHeight="true" x14ac:dyDescent="0.2">
      <c r="B353" s="429"/>
      <c r="AJ353" s="216"/>
      <c r="AK353" s="216"/>
      <c r="AL353" s="216"/>
      <c r="AM353" s="216"/>
      <c r="AN353" s="216"/>
      <c r="AO353" s="216"/>
      <c r="AP353" s="216"/>
      <c r="AQ353" s="216"/>
      <c r="AR353" s="216"/>
      <c r="AS353" s="216"/>
      <c r="AT353" s="216"/>
      <c r="AU353" s="216"/>
      <c r="AV353" s="216"/>
      <c r="AW353" s="216"/>
      <c r="AX353" s="216"/>
      <c r="AY353" s="216"/>
      <c r="AZ353" s="216"/>
      <c r="BA353" s="2355" t="s">
        <v>138</v>
      </c>
      <c r="BB353" s="163" t="s">
        <v>50</v>
      </c>
      <c r="BC353" s="1055" t="s">
        <v>36</v>
      </c>
      <c r="BD353" s="1075" t="s">
        <v>36</v>
      </c>
      <c r="BE353" s="1075" t="s">
        <v>36</v>
      </c>
      <c r="BF353" s="1075" t="s">
        <v>36</v>
      </c>
      <c r="BG353" s="1095" t="s">
        <v>36</v>
      </c>
      <c r="BH353" s="1114" t="s">
        <v>36</v>
      </c>
      <c r="BI353" s="1075" t="s">
        <v>36</v>
      </c>
      <c r="BJ353" s="1075" t="s">
        <v>36</v>
      </c>
      <c r="BK353" s="1075" t="s">
        <v>36</v>
      </c>
      <c r="BL353" s="1095" t="s">
        <v>36</v>
      </c>
      <c r="BM353" s="1114" t="s">
        <v>36</v>
      </c>
      <c r="BN353" s="1075" t="s">
        <v>36</v>
      </c>
      <c r="BO353" s="1075" t="s">
        <v>36</v>
      </c>
      <c r="BP353" s="1075" t="s">
        <v>36</v>
      </c>
      <c r="BQ353" s="1095" t="s">
        <v>36</v>
      </c>
      <c r="BR353" s="1114" t="s">
        <v>36</v>
      </c>
      <c r="BS353" s="1075" t="s">
        <v>36</v>
      </c>
      <c r="BT353" s="1075" t="s">
        <v>36</v>
      </c>
      <c r="BU353" s="1075" t="s">
        <v>36</v>
      </c>
      <c r="BV353" s="1075" t="s">
        <v>36</v>
      </c>
      <c r="BW353" s="1075" t="s">
        <v>36</v>
      </c>
      <c r="BX353" s="1075" t="s">
        <v>36</v>
      </c>
      <c r="BY353" s="1132" t="s">
        <v>36</v>
      </c>
      <c r="BZ353" s="1132" t="s">
        <v>36</v>
      </c>
      <c r="CA353" s="1132" t="s">
        <v>36</v>
      </c>
      <c r="CB353" s="1132" t="s">
        <v>36</v>
      </c>
      <c r="CC353" s="1132" t="s">
        <v>36</v>
      </c>
      <c r="CD353" s="1132" t="s">
        <v>36</v>
      </c>
      <c r="CE353" s="1132" t="s">
        <v>36</v>
      </c>
      <c r="CF353" s="1132" t="s">
        <v>36</v>
      </c>
      <c r="CG353" s="1132" t="s">
        <v>36</v>
      </c>
      <c r="CH353" s="1132" t="s">
        <v>36</v>
      </c>
      <c r="CI353" s="1132" t="s">
        <v>36</v>
      </c>
      <c r="CJ353" s="2023"/>
      <c r="CK353" s="2023"/>
      <c r="CL353" s="2023"/>
      <c r="CM353" s="2023"/>
      <c r="CN353" s="2023"/>
      <c r="CO353" s="2023"/>
      <c r="CP353" s="2023"/>
      <c r="CQ353" s="2023"/>
      <c r="CR353" s="2023"/>
      <c r="CS353" s="2023"/>
      <c r="CT353" s="2023"/>
      <c r="CU353" s="2023"/>
      <c r="CV353" s="2023"/>
      <c r="CW353" s="2023"/>
      <c r="CX353" s="2023"/>
      <c r="CY353" s="2023"/>
      <c r="CZ353" s="2023"/>
    </row>
    <row r="354" s="413" customFormat="true" ht="15" customHeight="true" x14ac:dyDescent="0.2">
      <c r="B354" s="429"/>
      <c r="AJ354" s="216"/>
      <c r="AK354" s="216"/>
      <c r="AL354" s="216"/>
      <c r="AM354" s="216"/>
      <c r="AN354" s="216"/>
      <c r="AO354" s="216"/>
      <c r="AP354" s="216"/>
      <c r="AQ354" s="216"/>
      <c r="AR354" s="216"/>
      <c r="AS354" s="216"/>
      <c r="AT354" s="216"/>
      <c r="AU354" s="216"/>
      <c r="AV354" s="216"/>
      <c r="AW354" s="216"/>
      <c r="AX354" s="216"/>
      <c r="AY354" s="216"/>
      <c r="AZ354" s="216"/>
      <c r="BA354" s="2356"/>
      <c r="BB354" s="164" t="s">
        <v>49</v>
      </c>
      <c r="BC354" s="1056" t="s">
        <v>36</v>
      </c>
      <c r="BD354" s="1076" t="s">
        <v>36</v>
      </c>
      <c r="BE354" s="1076" t="s">
        <v>36</v>
      </c>
      <c r="BF354" s="1076" t="s">
        <v>36</v>
      </c>
      <c r="BG354" s="1096" t="s">
        <v>36</v>
      </c>
      <c r="BH354" s="1115" t="s">
        <v>36</v>
      </c>
      <c r="BI354" s="1076" t="s">
        <v>36</v>
      </c>
      <c r="BJ354" s="1076" t="s">
        <v>36</v>
      </c>
      <c r="BK354" s="1076" t="s">
        <v>36</v>
      </c>
      <c r="BL354" s="1096" t="s">
        <v>36</v>
      </c>
      <c r="BM354" s="1115" t="s">
        <v>36</v>
      </c>
      <c r="BN354" s="1076" t="s">
        <v>36</v>
      </c>
      <c r="BO354" s="1076" t="s">
        <v>36</v>
      </c>
      <c r="BP354" s="1076" t="s">
        <v>36</v>
      </c>
      <c r="BQ354" s="1096" t="s">
        <v>36</v>
      </c>
      <c r="BR354" s="1115" t="s">
        <v>36</v>
      </c>
      <c r="BS354" s="1076" t="s">
        <v>36</v>
      </c>
      <c r="BT354" s="1076" t="s">
        <v>36</v>
      </c>
      <c r="BU354" s="1076" t="s">
        <v>36</v>
      </c>
      <c r="BV354" s="1076" t="s">
        <v>36</v>
      </c>
      <c r="BW354" s="1076" t="s">
        <v>36</v>
      </c>
      <c r="BX354" s="1076" t="s">
        <v>36</v>
      </c>
      <c r="BY354" s="1133" t="s">
        <v>36</v>
      </c>
      <c r="BZ354" s="1133" t="s">
        <v>36</v>
      </c>
      <c r="CA354" s="1133" t="s">
        <v>36</v>
      </c>
      <c r="CB354" s="1133" t="s">
        <v>36</v>
      </c>
      <c r="CC354" s="1133" t="s">
        <v>36</v>
      </c>
      <c r="CD354" s="1133" t="s">
        <v>36</v>
      </c>
      <c r="CE354" s="1133" t="s">
        <v>36</v>
      </c>
      <c r="CF354" s="1133" t="s">
        <v>36</v>
      </c>
      <c r="CG354" s="1133" t="s">
        <v>36</v>
      </c>
      <c r="CH354" s="1133" t="s">
        <v>36</v>
      </c>
      <c r="CI354" s="1133" t="s">
        <v>36</v>
      </c>
      <c r="CJ354" s="2025"/>
      <c r="CK354" s="2025"/>
      <c r="CL354" s="2025"/>
      <c r="CM354" s="2025"/>
      <c r="CN354" s="2025"/>
      <c r="CO354" s="2025"/>
      <c r="CP354" s="2025"/>
      <c r="CQ354" s="2025"/>
      <c r="CR354" s="2025"/>
      <c r="CS354" s="2025"/>
      <c r="CT354" s="2025"/>
      <c r="CU354" s="2025"/>
      <c r="CV354" s="2025"/>
      <c r="CW354" s="2025"/>
      <c r="CX354" s="2025"/>
      <c r="CY354" s="2025"/>
      <c r="CZ354" s="2025"/>
    </row>
    <row r="355" s="413" customFormat="true" ht="15" customHeight="true" x14ac:dyDescent="0.2">
      <c r="B355" s="429"/>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13" customFormat="true" ht="15" customHeight="true" x14ac:dyDescent="0.2">
      <c r="B356" s="429"/>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13" customFormat="true" ht="15" customHeight="true" x14ac:dyDescent="0.2">
      <c r="B390" s="429"/>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13" customFormat="true" ht="15" customHeight="true" x14ac:dyDescent="0.2">
      <c r="B391" s="429"/>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13" customFormat="true" ht="15" customHeight="true" x14ac:dyDescent="0.2">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13" customFormat="true" ht="15" customHeight="true" x14ac:dyDescent="0.2">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13" customFormat="true" ht="15" customHeight="true" x14ac:dyDescent="0.2">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13" customFormat="true" ht="15" customHeight="true" x14ac:dyDescent="0.2">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13" customFormat="true" ht="15" customHeight="true" x14ac:dyDescent="0.2">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13" customFormat="true" ht="15" customHeight="true" x14ac:dyDescent="0.2">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13" customFormat="true" ht="15" customHeight="true" x14ac:dyDescent="0.2">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6" customFormat="true" ht="15" customHeight="true" x14ac:dyDescent="0.25">
      <c r="A399" s="136"/>
      <c r="B399" s="136"/>
      <c r="C399" s="2223" t="s">
        <v>129</v>
      </c>
      <c r="D399" s="2224"/>
      <c r="E399" s="2224"/>
      <c r="F399" s="2224"/>
      <c r="G399" s="136"/>
      <c r="H399" s="2225" t="s">
        <v>130</v>
      </c>
      <c r="I399" s="2226"/>
      <c r="J399" s="2226"/>
      <c r="K399" s="2226"/>
      <c r="M399" s="2225" t="s">
        <v>131</v>
      </c>
      <c r="N399" s="2226"/>
      <c r="O399" s="2226"/>
      <c r="P399" s="222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247" t="s">
        <v>415</v>
      </c>
      <c r="D400" s="2228"/>
      <c r="E400" s="2228"/>
      <c r="H400" s="2247" t="s">
        <v>415</v>
      </c>
      <c r="I400" s="2228"/>
      <c r="J400" s="2228"/>
      <c r="M400" s="2247" t="s">
        <v>415</v>
      </c>
      <c r="N400" s="2228"/>
      <c r="O400" s="2228"/>
      <c r="AJ400" s="211"/>
      <c r="AK400" s="211"/>
      <c r="AL400" s="211"/>
      <c r="AM400" s="211"/>
      <c r="AN400" s="211"/>
      <c r="AO400" s="211"/>
      <c r="AP400" s="211"/>
      <c r="AQ400" s="211"/>
      <c r="AR400" s="211"/>
      <c r="AS400" s="211"/>
      <c r="AT400" s="211"/>
      <c r="AU400" s="211"/>
      <c r="AV400" s="211"/>
      <c r="AW400" s="211"/>
      <c r="AX400" s="211"/>
      <c r="AY400" s="211"/>
      <c r="AZ400" s="211"/>
      <c r="BA400" s="406"/>
      <c r="BB400" s="136"/>
      <c r="BC400" s="406"/>
      <c r="BD400" s="406"/>
      <c r="BE400" s="406"/>
      <c r="BF400" s="406"/>
      <c r="BG400" s="406"/>
      <c r="BH400" s="406"/>
      <c r="BI400" s="406"/>
      <c r="BJ400" s="406"/>
      <c r="BK400" s="406"/>
      <c r="BL400" s="406"/>
      <c r="BM400" s="406"/>
      <c r="BN400" s="406"/>
      <c r="BO400" s="406"/>
      <c r="BP400" s="406"/>
      <c r="BQ400" s="406"/>
      <c r="BR400" s="406"/>
      <c r="BS400" s="406"/>
      <c r="BT400" s="406"/>
      <c r="BU400" s="406"/>
      <c r="BV400" s="406"/>
      <c r="BW400" s="406"/>
      <c r="BX400" s="406"/>
      <c r="BY400" s="40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247"/>
      <c r="D401" s="2228"/>
      <c r="E401" s="440" t="s">
        <v>416</v>
      </c>
      <c r="H401" s="2247"/>
      <c r="I401" s="2228"/>
      <c r="J401" s="441" t="s">
        <v>416</v>
      </c>
      <c r="M401" s="2247"/>
      <c r="N401" s="2228"/>
      <c r="O401" s="442" t="s">
        <v>416</v>
      </c>
      <c r="AJ401" s="211"/>
      <c r="AK401" s="211"/>
      <c r="AL401" s="211"/>
      <c r="AM401" s="211"/>
      <c r="AN401" s="211"/>
      <c r="AO401" s="211"/>
      <c r="AP401" s="211"/>
      <c r="AQ401" s="211"/>
      <c r="AR401" s="211"/>
      <c r="AS401" s="211"/>
      <c r="AT401" s="211"/>
      <c r="AU401" s="211"/>
      <c r="AV401" s="211"/>
      <c r="AW401" s="211"/>
      <c r="AX401" s="211"/>
      <c r="AY401" s="211"/>
      <c r="AZ401" s="211"/>
      <c r="BA401" s="406"/>
      <c r="BB401" s="136"/>
      <c r="BC401" s="406"/>
      <c r="BD401" s="406"/>
      <c r="BE401" s="406"/>
      <c r="BF401" s="406"/>
      <c r="BG401" s="406"/>
      <c r="BH401" s="406"/>
      <c r="BI401" s="406"/>
      <c r="BJ401" s="406"/>
      <c r="BK401" s="406"/>
      <c r="BL401" s="406"/>
      <c r="BM401" s="406"/>
      <c r="BN401" s="406"/>
      <c r="BO401" s="406"/>
      <c r="BP401" s="406"/>
      <c r="BQ401" s="406"/>
      <c r="BR401" s="406"/>
      <c r="BS401" s="406"/>
      <c r="BT401" s="406"/>
      <c r="BU401" s="406"/>
      <c r="BV401" s="406"/>
      <c r="BW401" s="406"/>
      <c r="BX401" s="406"/>
      <c r="BY401" s="40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227" t="s">
        <v>135</v>
      </c>
      <c r="C402" s="2228"/>
      <c r="D402" s="2228"/>
      <c r="E402" s="443" t="s">
        <v>190</v>
      </c>
      <c r="H402" s="2228"/>
      <c r="I402" s="2228"/>
      <c r="J402" s="444" t="s">
        <v>190</v>
      </c>
      <c r="M402" s="2228"/>
      <c r="N402" s="2228"/>
      <c r="O402" s="445" t="s">
        <v>190</v>
      </c>
      <c r="AJ402" s="211"/>
      <c r="AK402" s="211"/>
      <c r="AL402" s="211"/>
      <c r="AM402" s="211"/>
      <c r="AN402" s="211"/>
      <c r="AO402" s="211"/>
      <c r="AP402" s="211"/>
      <c r="AQ402" s="211"/>
      <c r="AR402" s="211"/>
      <c r="AS402" s="211"/>
      <c r="AT402" s="211"/>
      <c r="AU402" s="211"/>
      <c r="AV402" s="211"/>
      <c r="AW402" s="211"/>
      <c r="AX402" s="211"/>
      <c r="AY402" s="211"/>
      <c r="AZ402" s="211"/>
      <c r="BA402" s="406"/>
      <c r="BB402" s="136"/>
      <c r="BC402" s="406"/>
      <c r="BD402" s="406"/>
      <c r="BE402" s="406"/>
      <c r="BF402" s="406"/>
      <c r="BG402" s="406"/>
      <c r="BH402" s="406"/>
      <c r="BI402" s="406"/>
      <c r="BJ402" s="406"/>
      <c r="BK402" s="406"/>
      <c r="BL402" s="406"/>
      <c r="BM402" s="406"/>
      <c r="BN402" s="406"/>
      <c r="BO402" s="406"/>
      <c r="BP402" s="406"/>
      <c r="BQ402" s="406"/>
      <c r="BR402" s="406"/>
      <c r="BS402" s="406"/>
      <c r="BT402" s="406"/>
      <c r="BU402" s="406"/>
      <c r="BV402" s="406"/>
      <c r="BW402" s="406"/>
      <c r="BX402" s="406"/>
      <c r="BY402" s="40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228"/>
      <c r="C403" s="2210" t="s">
        <v>417</v>
      </c>
      <c r="D403" s="2209"/>
      <c r="E403" s="553">
        <v>0.81313695549573939</v>
      </c>
      <c r="F403" s="467"/>
      <c r="G403" s="467"/>
      <c r="H403" s="2210" t="s">
        <v>417</v>
      </c>
      <c r="I403" s="2209"/>
      <c r="J403" s="554">
        <v>0.69476696813238192</v>
      </c>
      <c r="K403" s="467"/>
      <c r="L403" s="467"/>
      <c r="M403" s="2210" t="s">
        <v>417</v>
      </c>
      <c r="N403" s="2209"/>
      <c r="O403" s="555">
        <v>0.72761517907714246</v>
      </c>
      <c r="P403" s="467"/>
      <c r="Q403" s="467"/>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228"/>
      <c r="C404" s="2210" t="s">
        <v>418</v>
      </c>
      <c r="D404" s="2209"/>
      <c r="E404" s="556">
        <v>0.76206570840294208</v>
      </c>
      <c r="F404" s="467"/>
      <c r="G404" s="467"/>
      <c r="H404" s="2210" t="s">
        <v>418</v>
      </c>
      <c r="I404" s="2209"/>
      <c r="J404" s="557">
        <v>0.65973738804961624</v>
      </c>
      <c r="K404" s="467"/>
      <c r="L404" s="467"/>
      <c r="M404" s="2210" t="s">
        <v>419</v>
      </c>
      <c r="N404" s="2209"/>
      <c r="O404" s="558">
        <v>0.64461795856944615</v>
      </c>
      <c r="P404" s="467"/>
      <c r="Q404" s="467"/>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228"/>
      <c r="C405" s="2210" t="s">
        <v>419</v>
      </c>
      <c r="D405" s="2209"/>
      <c r="E405" s="556">
        <v>0.66307482942830664</v>
      </c>
      <c r="F405" s="467"/>
      <c r="G405" s="467"/>
      <c r="H405" s="2210" t="s">
        <v>420</v>
      </c>
      <c r="I405" s="2209"/>
      <c r="J405" s="557">
        <v>-0.5783734302725706</v>
      </c>
      <c r="K405" s="467"/>
      <c r="L405" s="467"/>
      <c r="M405" s="2210" t="s">
        <v>418</v>
      </c>
      <c r="N405" s="2209"/>
      <c r="O405" s="558">
        <v>0.60024261102413701</v>
      </c>
      <c r="P405" s="467"/>
      <c r="Q405" s="467"/>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228"/>
      <c r="C406" s="2210" t="s">
        <v>420</v>
      </c>
      <c r="D406" s="2209"/>
      <c r="E406" s="556">
        <v>-0.65209962813479572</v>
      </c>
      <c r="F406" s="467"/>
      <c r="G406" s="467"/>
      <c r="H406" s="2210" t="s">
        <v>421</v>
      </c>
      <c r="I406" s="2209"/>
      <c r="J406" s="557">
        <v>0.55684661179279071</v>
      </c>
      <c r="K406" s="467"/>
      <c r="L406" s="467"/>
      <c r="M406" s="2210" t="s">
        <v>422</v>
      </c>
      <c r="N406" s="2209"/>
      <c r="O406" s="558">
        <v>0.58238032797707895</v>
      </c>
      <c r="P406" s="467"/>
      <c r="Q406" s="467"/>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228"/>
      <c r="C407" s="2210" t="s">
        <v>423</v>
      </c>
      <c r="D407" s="2209"/>
      <c r="E407" s="556">
        <v>0.64470792015719902</v>
      </c>
      <c r="F407" s="467"/>
      <c r="G407" s="467"/>
      <c r="H407" s="2210" t="s">
        <v>424</v>
      </c>
      <c r="I407" s="2209"/>
      <c r="J407" s="557">
        <v>0.50326212118189728</v>
      </c>
      <c r="K407" s="467"/>
      <c r="L407" s="467"/>
      <c r="M407" s="2210" t="s">
        <v>420</v>
      </c>
      <c r="N407" s="2209"/>
      <c r="O407" s="558">
        <v>-0.57863227915567206</v>
      </c>
      <c r="P407" s="467"/>
      <c r="Q407" s="467"/>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228"/>
      <c r="C408" s="2210" t="s">
        <v>425</v>
      </c>
      <c r="D408" s="2209"/>
      <c r="E408" s="556">
        <v>0.61107371368696684</v>
      </c>
      <c r="F408" s="467"/>
      <c r="G408" s="467"/>
      <c r="H408" s="2210" t="s">
        <v>419</v>
      </c>
      <c r="I408" s="2209"/>
      <c r="J408" s="557">
        <v>0.49776933164862963</v>
      </c>
      <c r="K408" s="467"/>
      <c r="L408" s="467"/>
      <c r="M408" s="2210" t="s">
        <v>425</v>
      </c>
      <c r="N408" s="2209"/>
      <c r="O408" s="558">
        <v>0.57303672891391877</v>
      </c>
      <c r="P408" s="467"/>
      <c r="Q408" s="467"/>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228"/>
      <c r="C409" s="2210" t="s">
        <v>422</v>
      </c>
      <c r="D409" s="2209"/>
      <c r="E409" s="556">
        <v>0.57718402609104691</v>
      </c>
      <c r="F409" s="467"/>
      <c r="G409" s="467"/>
      <c r="H409" s="2210" t="s">
        <v>423</v>
      </c>
      <c r="I409" s="2209"/>
      <c r="J409" s="557">
        <v>0.49671236301592309</v>
      </c>
      <c r="K409" s="467"/>
      <c r="L409" s="467"/>
      <c r="M409" s="2210" t="s">
        <v>423</v>
      </c>
      <c r="N409" s="2209"/>
      <c r="O409" s="558">
        <v>0.55255229729503896</v>
      </c>
      <c r="P409" s="467"/>
      <c r="Q409" s="467"/>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228"/>
      <c r="C410" s="2210" t="s">
        <v>421</v>
      </c>
      <c r="D410" s="2209"/>
      <c r="E410" s="556">
        <v>0.56637893973228015</v>
      </c>
      <c r="F410" s="467"/>
      <c r="G410" s="467"/>
      <c r="H410" s="2210" t="s">
        <v>426</v>
      </c>
      <c r="I410" s="2209"/>
      <c r="J410" s="557">
        <v>0.487556246271455</v>
      </c>
      <c r="K410" s="467"/>
      <c r="L410" s="467"/>
      <c r="M410" s="2210" t="s">
        <v>421</v>
      </c>
      <c r="N410" s="2209"/>
      <c r="O410" s="558">
        <v>0.52375628059040047</v>
      </c>
      <c r="P410" s="467"/>
      <c r="Q410" s="467"/>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228"/>
      <c r="C411" s="2210" t="s">
        <v>424</v>
      </c>
      <c r="D411" s="2209"/>
      <c r="E411" s="556">
        <v>0.46706908468424119</v>
      </c>
      <c r="F411" s="467"/>
      <c r="G411" s="467"/>
      <c r="H411" s="2210" t="s">
        <v>425</v>
      </c>
      <c r="I411" s="2209"/>
      <c r="J411" s="557">
        <v>0.44097430238114443</v>
      </c>
      <c r="K411" s="467"/>
      <c r="L411" s="467"/>
      <c r="M411" s="2210" t="s">
        <v>427</v>
      </c>
      <c r="N411" s="2209"/>
      <c r="O411" s="558">
        <v>0.486597188175318</v>
      </c>
      <c r="P411" s="467"/>
      <c r="Q411" s="467"/>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228"/>
      <c r="C412" s="2210" t="s">
        <v>426</v>
      </c>
      <c r="D412" s="2209"/>
      <c r="E412" s="556">
        <v>0.46553190198999622</v>
      </c>
      <c r="F412" s="467"/>
      <c r="G412" s="467"/>
      <c r="H412" s="2210" t="s">
        <v>428</v>
      </c>
      <c r="I412" s="2209"/>
      <c r="J412" s="557">
        <v>-0.39726508930616322</v>
      </c>
      <c r="K412" s="467"/>
      <c r="L412" s="467"/>
      <c r="M412" s="2210" t="s">
        <v>429</v>
      </c>
      <c r="N412" s="2209"/>
      <c r="O412" s="558">
        <v>0.4728103529113527</v>
      </c>
      <c r="P412" s="467"/>
      <c r="Q412" s="467"/>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228"/>
      <c r="C413" s="2210" t="s">
        <v>427</v>
      </c>
      <c r="D413" s="2209"/>
      <c r="E413" s="556">
        <v>0.42699826799278778</v>
      </c>
      <c r="F413" s="467"/>
      <c r="G413" s="467"/>
      <c r="H413" s="2210" t="s">
        <v>430</v>
      </c>
      <c r="I413" s="2209"/>
      <c r="J413" s="557">
        <v>0.39158062021653844</v>
      </c>
      <c r="K413" s="467"/>
      <c r="L413" s="467"/>
      <c r="M413" s="2210" t="s">
        <v>426</v>
      </c>
      <c r="N413" s="2209"/>
      <c r="O413" s="558">
        <v>0.37943068377983658</v>
      </c>
      <c r="P413" s="467"/>
      <c r="Q413" s="467"/>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228"/>
      <c r="C414" s="2210" t="s">
        <v>431</v>
      </c>
      <c r="D414" s="2209"/>
      <c r="E414" s="556">
        <v>0.41956336350866813</v>
      </c>
      <c r="F414" s="467"/>
      <c r="G414" s="467"/>
      <c r="H414" s="2210" t="s">
        <v>427</v>
      </c>
      <c r="I414" s="2209"/>
      <c r="J414" s="557">
        <v>0.37726174110025118</v>
      </c>
      <c r="K414" s="467"/>
      <c r="L414" s="467"/>
      <c r="M414" s="2210" t="s">
        <v>424</v>
      </c>
      <c r="N414" s="2209"/>
      <c r="O414" s="558">
        <v>0.35309531351830398</v>
      </c>
      <c r="P414" s="467"/>
      <c r="Q414" s="467"/>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228"/>
      <c r="C415" s="2210" t="s">
        <v>432</v>
      </c>
      <c r="D415" s="2209"/>
      <c r="E415" s="556">
        <v>0.41940313186995548</v>
      </c>
      <c r="F415" s="467"/>
      <c r="G415" s="467"/>
      <c r="H415" s="2210" t="s">
        <v>429</v>
      </c>
      <c r="I415" s="2209"/>
      <c r="J415" s="557">
        <v>0.37571323882998564</v>
      </c>
      <c r="K415" s="467"/>
      <c r="L415" s="467"/>
      <c r="M415" s="2210" t="s">
        <v>433</v>
      </c>
      <c r="N415" s="2209"/>
      <c r="O415" s="558">
        <v>0.35027839247269205</v>
      </c>
      <c r="P415" s="467"/>
      <c r="Q415" s="467"/>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228"/>
      <c r="C416" s="2210" t="s">
        <v>428</v>
      </c>
      <c r="D416" s="2209"/>
      <c r="E416" s="556">
        <v>-0.40450873589020797</v>
      </c>
      <c r="F416" s="467"/>
      <c r="G416" s="467"/>
      <c r="H416" s="2210" t="s">
        <v>432</v>
      </c>
      <c r="I416" s="2209"/>
      <c r="J416" s="557">
        <v>0.36169388858821244</v>
      </c>
      <c r="K416" s="467"/>
      <c r="L416" s="467"/>
      <c r="M416" s="2210" t="s">
        <v>430</v>
      </c>
      <c r="N416" s="2209"/>
      <c r="O416" s="558">
        <v>0.34411905522651931</v>
      </c>
      <c r="P416" s="467"/>
      <c r="Q416" s="467"/>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228"/>
      <c r="C417" s="2210" t="s">
        <v>434</v>
      </c>
      <c r="D417" s="2209"/>
      <c r="E417" s="556">
        <v>-0.39224169413745202</v>
      </c>
      <c r="F417" s="467"/>
      <c r="G417" s="467"/>
      <c r="H417" s="2210" t="s">
        <v>435</v>
      </c>
      <c r="I417" s="2209"/>
      <c r="J417" s="557">
        <v>0.36001667811096222</v>
      </c>
      <c r="K417" s="467"/>
      <c r="L417" s="467"/>
      <c r="M417" s="2210" t="s">
        <v>434</v>
      </c>
      <c r="N417" s="2209"/>
      <c r="O417" s="558">
        <v>-0.31612921209223588</v>
      </c>
      <c r="P417" s="467"/>
      <c r="Q417" s="467"/>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228"/>
      <c r="C418" s="2210" t="s">
        <v>430</v>
      </c>
      <c r="D418" s="2209"/>
      <c r="E418" s="556">
        <v>0.37259848652613364</v>
      </c>
      <c r="F418" s="467"/>
      <c r="G418" s="467"/>
      <c r="H418" s="2210" t="s">
        <v>436</v>
      </c>
      <c r="I418" s="2209"/>
      <c r="J418" s="557">
        <v>0.35528865006514904</v>
      </c>
      <c r="K418" s="467"/>
      <c r="L418" s="467"/>
      <c r="M418" s="2210" t="s">
        <v>437</v>
      </c>
      <c r="N418" s="2209"/>
      <c r="O418" s="558">
        <v>0.30110046647309296</v>
      </c>
      <c r="P418" s="467"/>
      <c r="Q418" s="467"/>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228"/>
      <c r="C419" s="2210" t="s">
        <v>429</v>
      </c>
      <c r="D419" s="2209"/>
      <c r="E419" s="556">
        <v>0.36233115391790882</v>
      </c>
      <c r="F419" s="467"/>
      <c r="G419" s="467"/>
      <c r="H419" s="2210" t="s">
        <v>438</v>
      </c>
      <c r="I419" s="2209"/>
      <c r="J419" s="557">
        <v>0.35058054549542933</v>
      </c>
      <c r="K419" s="467"/>
      <c r="L419" s="467"/>
      <c r="M419" s="2210" t="s">
        <v>431</v>
      </c>
      <c r="N419" s="2209"/>
      <c r="O419" s="558">
        <v>0.29726886405841069</v>
      </c>
      <c r="P419" s="467"/>
      <c r="Q419" s="467"/>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228"/>
      <c r="C420" s="2210" t="s">
        <v>438</v>
      </c>
      <c r="D420" s="2209"/>
      <c r="E420" s="556">
        <v>0.32594164743601456</v>
      </c>
      <c r="F420" s="467"/>
      <c r="G420" s="467"/>
      <c r="H420" s="2210" t="s">
        <v>431</v>
      </c>
      <c r="I420" s="2209"/>
      <c r="J420" s="557">
        <v>0.34351807971633613</v>
      </c>
      <c r="K420" s="467"/>
      <c r="L420" s="467"/>
      <c r="M420" s="2210" t="s">
        <v>439</v>
      </c>
      <c r="N420" s="2209"/>
      <c r="O420" s="558">
        <v>-0.28500930605203151</v>
      </c>
      <c r="P420" s="467"/>
      <c r="Q420" s="467"/>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228"/>
      <c r="C421" s="2210" t="s">
        <v>439</v>
      </c>
      <c r="D421" s="2209"/>
      <c r="E421" s="556">
        <v>-0.32028535749419462</v>
      </c>
      <c r="F421" s="467"/>
      <c r="G421" s="467"/>
      <c r="H421" s="2210" t="s">
        <v>440</v>
      </c>
      <c r="I421" s="2209"/>
      <c r="J421" s="557">
        <v>0.33458706335580357</v>
      </c>
      <c r="K421" s="467"/>
      <c r="L421" s="467"/>
      <c r="M421" s="2210" t="s">
        <v>441</v>
      </c>
      <c r="N421" s="2209"/>
      <c r="O421" s="558">
        <v>-0.24229695052735448</v>
      </c>
      <c r="P421" s="467"/>
      <c r="Q421" s="467"/>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228"/>
      <c r="C422" s="2210" t="s">
        <v>433</v>
      </c>
      <c r="D422" s="2209"/>
      <c r="E422" s="556">
        <v>0.31871661762854486</v>
      </c>
      <c r="F422" s="467"/>
      <c r="G422" s="467"/>
      <c r="H422" s="2210" t="s">
        <v>442</v>
      </c>
      <c r="I422" s="2209"/>
      <c r="J422" s="557">
        <v>0.31203350026703663</v>
      </c>
      <c r="K422" s="467"/>
      <c r="L422" s="467"/>
      <c r="M422" s="2210" t="s">
        <v>438</v>
      </c>
      <c r="N422" s="2209"/>
      <c r="O422" s="558">
        <v>0.23688885034964971</v>
      </c>
      <c r="P422" s="467"/>
      <c r="Q422" s="467"/>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228"/>
      <c r="C423" s="2210" t="s">
        <v>436</v>
      </c>
      <c r="D423" s="2209"/>
      <c r="E423" s="556">
        <v>0.31235636157109664</v>
      </c>
      <c r="F423" s="467"/>
      <c r="G423" s="467"/>
      <c r="H423" s="2210" t="s">
        <v>443</v>
      </c>
      <c r="I423" s="2209"/>
      <c r="J423" s="557">
        <v>-0.26568246850255794</v>
      </c>
      <c r="K423" s="467"/>
      <c r="L423" s="467"/>
      <c r="M423" s="2210" t="s">
        <v>428</v>
      </c>
      <c r="N423" s="2209"/>
      <c r="O423" s="558">
        <v>-0.23618866235863306</v>
      </c>
      <c r="P423" s="467"/>
      <c r="Q423" s="467"/>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228"/>
      <c r="C424" s="2210" t="s">
        <v>435</v>
      </c>
      <c r="D424" s="2209"/>
      <c r="E424" s="556">
        <v>0.30544055999617148</v>
      </c>
      <c r="F424" s="467"/>
      <c r="G424" s="467"/>
      <c r="H424" s="2210" t="s">
        <v>444</v>
      </c>
      <c r="I424" s="2209"/>
      <c r="J424" s="557">
        <v>-0.25458671097350277</v>
      </c>
      <c r="K424" s="467"/>
      <c r="L424" s="467"/>
      <c r="M424" s="2210" t="s">
        <v>436</v>
      </c>
      <c r="N424" s="2209"/>
      <c r="O424" s="558">
        <v>0.21302144147621566</v>
      </c>
      <c r="P424" s="467"/>
      <c r="Q424" s="467"/>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228"/>
      <c r="C425" s="2210" t="s">
        <v>441</v>
      </c>
      <c r="D425" s="2209"/>
      <c r="E425" s="556">
        <v>-0.28821034634241133</v>
      </c>
      <c r="F425" s="467"/>
      <c r="G425" s="467"/>
      <c r="H425" s="2210" t="s">
        <v>445</v>
      </c>
      <c r="I425" s="2209"/>
      <c r="J425" s="557">
        <v>0.25273007663410285</v>
      </c>
      <c r="K425" s="467"/>
      <c r="L425" s="467"/>
      <c r="M425" s="2210" t="s">
        <v>443</v>
      </c>
      <c r="N425" s="2209"/>
      <c r="O425" s="558">
        <v>-0.21186587621841591</v>
      </c>
      <c r="P425" s="467"/>
      <c r="Q425" s="467"/>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228"/>
      <c r="C426" s="2210" t="s">
        <v>443</v>
      </c>
      <c r="D426" s="2209"/>
      <c r="E426" s="556">
        <v>-0.28594398165284113</v>
      </c>
      <c r="F426" s="467"/>
      <c r="G426" s="467"/>
      <c r="H426" s="2210" t="s">
        <v>446</v>
      </c>
      <c r="I426" s="2209"/>
      <c r="J426" s="557">
        <v>-0.25126611356083012</v>
      </c>
      <c r="K426" s="467"/>
      <c r="L426" s="467"/>
      <c r="M426" s="2210" t="s">
        <v>440</v>
      </c>
      <c r="N426" s="2209"/>
      <c r="O426" s="558">
        <v>0.20313538688515409</v>
      </c>
      <c r="P426" s="467"/>
      <c r="Q426" s="467"/>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228"/>
      <c r="C427" s="2210" t="s">
        <v>447</v>
      </c>
      <c r="D427" s="2209"/>
      <c r="E427" s="556">
        <v>-0.280940911772943</v>
      </c>
      <c r="F427" s="467"/>
      <c r="G427" s="467"/>
      <c r="H427" s="2210" t="s">
        <v>448</v>
      </c>
      <c r="I427" s="2209"/>
      <c r="J427" s="557">
        <v>0.25003507034659178</v>
      </c>
      <c r="K427" s="467"/>
      <c r="L427" s="467"/>
      <c r="M427" s="2210" t="s">
        <v>448</v>
      </c>
      <c r="N427" s="2209"/>
      <c r="O427" s="558">
        <v>0.20004485125379004</v>
      </c>
      <c r="P427" s="467"/>
      <c r="Q427" s="467"/>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228"/>
      <c r="C428" s="2210" t="s">
        <v>442</v>
      </c>
      <c r="D428" s="2209"/>
      <c r="E428" s="556">
        <v>0.27498633666412142</v>
      </c>
      <c r="F428" s="467"/>
      <c r="G428" s="467"/>
      <c r="H428" s="2210" t="s">
        <v>449</v>
      </c>
      <c r="I428" s="2209"/>
      <c r="J428" s="557">
        <v>-0.23725629004002796</v>
      </c>
      <c r="K428" s="467"/>
      <c r="L428" s="467"/>
      <c r="M428" s="2210" t="s">
        <v>450</v>
      </c>
      <c r="N428" s="2209"/>
      <c r="O428" s="558">
        <v>0.19530070401775959</v>
      </c>
      <c r="P428" s="467"/>
      <c r="Q428" s="467"/>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228"/>
      <c r="C429" s="2210" t="s">
        <v>437</v>
      </c>
      <c r="D429" s="2209"/>
      <c r="E429" s="556">
        <v>0.2677371667921406</v>
      </c>
      <c r="F429" s="467"/>
      <c r="G429" s="467"/>
      <c r="H429" s="2210" t="s">
        <v>451</v>
      </c>
      <c r="I429" s="2209"/>
      <c r="J429" s="557">
        <v>0.22654917623892415</v>
      </c>
      <c r="K429" s="467"/>
      <c r="L429" s="467"/>
      <c r="M429" s="2210" t="s">
        <v>452</v>
      </c>
      <c r="N429" s="2209"/>
      <c r="O429" s="558">
        <v>-0.18243590823372915</v>
      </c>
      <c r="P429" s="467"/>
      <c r="Q429" s="467"/>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228"/>
      <c r="C430" s="2210" t="s">
        <v>453</v>
      </c>
      <c r="D430" s="2209"/>
      <c r="E430" s="556">
        <v>-0.26282147027840341</v>
      </c>
      <c r="F430" s="467"/>
      <c r="G430" s="467"/>
      <c r="H430" s="2210" t="s">
        <v>437</v>
      </c>
      <c r="I430" s="2209"/>
      <c r="J430" s="557">
        <v>0.22286239496454005</v>
      </c>
      <c r="K430" s="467"/>
      <c r="L430" s="467"/>
      <c r="M430" s="2210" t="s">
        <v>454</v>
      </c>
      <c r="N430" s="2209"/>
      <c r="O430" s="558">
        <v>0.173822245849452</v>
      </c>
      <c r="P430" s="467"/>
      <c r="Q430" s="467"/>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228"/>
      <c r="C431" s="2210" t="s">
        <v>455</v>
      </c>
      <c r="D431" s="2209"/>
      <c r="E431" s="556">
        <v>-0.24426524837428606</v>
      </c>
      <c r="F431" s="467"/>
      <c r="G431" s="467"/>
      <c r="H431" s="2210" t="s">
        <v>456</v>
      </c>
      <c r="I431" s="2209"/>
      <c r="J431" s="557">
        <v>0.22073163816460081</v>
      </c>
      <c r="K431" s="467"/>
      <c r="L431" s="467"/>
      <c r="M431" s="2210" t="s">
        <v>447</v>
      </c>
      <c r="N431" s="2209"/>
      <c r="O431" s="558">
        <v>-0.16886457496078039</v>
      </c>
      <c r="P431" s="467"/>
      <c r="Q431" s="467"/>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228"/>
      <c r="C432" s="2210" t="s">
        <v>440</v>
      </c>
      <c r="D432" s="2209"/>
      <c r="E432" s="556">
        <v>0.24344873941944356</v>
      </c>
      <c r="F432" s="467"/>
      <c r="G432" s="467"/>
      <c r="H432" s="2210" t="s">
        <v>457</v>
      </c>
      <c r="I432" s="2209"/>
      <c r="J432" s="557">
        <v>-0.21987746630840538</v>
      </c>
      <c r="K432" s="467"/>
      <c r="L432" s="467"/>
      <c r="M432" s="2210" t="s">
        <v>444</v>
      </c>
      <c r="N432" s="2209"/>
      <c r="O432" s="558">
        <v>-0.14725057026101712</v>
      </c>
      <c r="P432" s="467"/>
      <c r="Q432" s="467"/>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228"/>
      <c r="C433" s="2210" t="s">
        <v>452</v>
      </c>
      <c r="D433" s="2209"/>
      <c r="E433" s="556">
        <v>-0.22121098285363777</v>
      </c>
      <c r="F433" s="467"/>
      <c r="G433" s="467"/>
      <c r="H433" s="2210" t="s">
        <v>433</v>
      </c>
      <c r="I433" s="2209"/>
      <c r="J433" s="557">
        <v>0.21969524746845145</v>
      </c>
      <c r="K433" s="467"/>
      <c r="L433" s="467"/>
      <c r="M433" s="2210" t="s">
        <v>458</v>
      </c>
      <c r="N433" s="2209"/>
      <c r="O433" s="558">
        <v>0.13637309983153245</v>
      </c>
      <c r="P433" s="467"/>
      <c r="Q433" s="467"/>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228"/>
      <c r="C434" s="2210" t="s">
        <v>459</v>
      </c>
      <c r="D434" s="2209"/>
      <c r="E434" s="556">
        <v>-0.20404799135464086</v>
      </c>
      <c r="F434" s="467"/>
      <c r="G434" s="467"/>
      <c r="H434" s="2210" t="s">
        <v>422</v>
      </c>
      <c r="I434" s="2209"/>
      <c r="J434" s="557">
        <v>0.20693425117632766</v>
      </c>
      <c r="K434" s="467"/>
      <c r="L434" s="467"/>
      <c r="M434" s="2210" t="s">
        <v>432</v>
      </c>
      <c r="N434" s="2209"/>
      <c r="O434" s="558">
        <v>0.13492848084041889</v>
      </c>
      <c r="P434" s="467"/>
      <c r="Q434" s="467"/>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228"/>
      <c r="C435" s="2210" t="s">
        <v>448</v>
      </c>
      <c r="D435" s="2209"/>
      <c r="E435" s="556">
        <v>0.20370716444836104</v>
      </c>
      <c r="F435" s="467"/>
      <c r="G435" s="467"/>
      <c r="H435" s="2210" t="s">
        <v>460</v>
      </c>
      <c r="I435" s="2209"/>
      <c r="J435" s="557">
        <v>0.20548343762249299</v>
      </c>
      <c r="K435" s="467"/>
      <c r="L435" s="467"/>
      <c r="M435" s="2210" t="s">
        <v>461</v>
      </c>
      <c r="N435" s="2209"/>
      <c r="O435" s="558">
        <v>0.12603167364837436</v>
      </c>
      <c r="P435" s="467"/>
      <c r="Q435" s="467"/>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228"/>
      <c r="C436" s="2210" t="s">
        <v>462</v>
      </c>
      <c r="D436" s="2209"/>
      <c r="E436" s="556">
        <v>-0.19803936594866564</v>
      </c>
      <c r="F436" s="467"/>
      <c r="G436" s="467"/>
      <c r="H436" s="2210" t="s">
        <v>463</v>
      </c>
      <c r="I436" s="2209"/>
      <c r="J436" s="557">
        <v>0.20197854735864484</v>
      </c>
      <c r="K436" s="467"/>
      <c r="L436" s="467"/>
      <c r="M436" s="2210" t="s">
        <v>464</v>
      </c>
      <c r="N436" s="2209"/>
      <c r="O436" s="558">
        <v>0.12270555878073963</v>
      </c>
      <c r="P436" s="467"/>
      <c r="Q436" s="467"/>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228"/>
      <c r="C437" s="2210" t="s">
        <v>465</v>
      </c>
      <c r="D437" s="2209"/>
      <c r="E437" s="556">
        <v>-0.19678736927086768</v>
      </c>
      <c r="F437" s="467"/>
      <c r="G437" s="467"/>
      <c r="H437" s="2210" t="s">
        <v>453</v>
      </c>
      <c r="I437" s="2209"/>
      <c r="J437" s="557">
        <v>-0.20197170631245476</v>
      </c>
      <c r="K437" s="467"/>
      <c r="L437" s="467"/>
      <c r="M437" s="2210" t="s">
        <v>466</v>
      </c>
      <c r="N437" s="2209"/>
      <c r="O437" s="558">
        <v>0.11756136474520956</v>
      </c>
      <c r="P437" s="467"/>
      <c r="Q437" s="467"/>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228"/>
      <c r="C438" s="2210" t="s">
        <v>451</v>
      </c>
      <c r="D438" s="2209"/>
      <c r="E438" s="556">
        <v>0.19632323764365264</v>
      </c>
      <c r="F438" s="467"/>
      <c r="G438" s="467"/>
      <c r="H438" s="2210" t="s">
        <v>434</v>
      </c>
      <c r="I438" s="2209"/>
      <c r="J438" s="557">
        <v>-0.19680664021531966</v>
      </c>
      <c r="K438" s="467"/>
      <c r="L438" s="467"/>
      <c r="M438" s="2210" t="s">
        <v>442</v>
      </c>
      <c r="N438" s="2209"/>
      <c r="O438" s="558">
        <v>0.10901220403128019</v>
      </c>
      <c r="P438" s="467"/>
      <c r="Q438" s="467"/>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228"/>
      <c r="C439" s="2210" t="s">
        <v>446</v>
      </c>
      <c r="D439" s="2209"/>
      <c r="E439" s="556">
        <v>-0.19435039750178149</v>
      </c>
      <c r="F439" s="467"/>
      <c r="G439" s="467"/>
      <c r="H439" s="2210" t="s">
        <v>466</v>
      </c>
      <c r="I439" s="2209"/>
      <c r="J439" s="557">
        <v>0.19483965170482359</v>
      </c>
      <c r="K439" s="467"/>
      <c r="L439" s="467"/>
      <c r="M439" s="2210" t="s">
        <v>462</v>
      </c>
      <c r="N439" s="2209"/>
      <c r="O439" s="558">
        <v>-9.6031583990434502E-2</v>
      </c>
      <c r="P439" s="467"/>
      <c r="Q439" s="467"/>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228"/>
      <c r="C440" s="2210" t="s">
        <v>444</v>
      </c>
      <c r="D440" s="2209"/>
      <c r="E440" s="556">
        <v>-0.19158663948122198</v>
      </c>
      <c r="F440" s="467"/>
      <c r="G440" s="467"/>
      <c r="H440" s="2210" t="s">
        <v>467</v>
      </c>
      <c r="I440" s="2209"/>
      <c r="J440" s="557">
        <v>-0.18535174173706295</v>
      </c>
      <c r="K440" s="467"/>
      <c r="L440" s="467"/>
      <c r="M440" s="2210" t="s">
        <v>468</v>
      </c>
      <c r="N440" s="2209"/>
      <c r="O440" s="558">
        <v>-9.5351554301311564E-2</v>
      </c>
      <c r="P440" s="467"/>
      <c r="Q440" s="467"/>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228"/>
      <c r="C441" s="2210" t="s">
        <v>456</v>
      </c>
      <c r="D441" s="2209"/>
      <c r="E441" s="556">
        <v>0.18434296259264388</v>
      </c>
      <c r="F441" s="467"/>
      <c r="G441" s="467"/>
      <c r="H441" s="2210" t="s">
        <v>459</v>
      </c>
      <c r="I441" s="2209"/>
      <c r="J441" s="557">
        <v>-0.17829674544252214</v>
      </c>
      <c r="K441" s="467"/>
      <c r="L441" s="467"/>
      <c r="M441" s="2210" t="s">
        <v>469</v>
      </c>
      <c r="N441" s="2209"/>
      <c r="O441" s="558">
        <v>9.4972634462184416E-2</v>
      </c>
      <c r="P441" s="467"/>
      <c r="Q441" s="467"/>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228"/>
      <c r="C442" s="2210" t="s">
        <v>467</v>
      </c>
      <c r="D442" s="2209"/>
      <c r="E442" s="556">
        <v>-0.17480378647112252</v>
      </c>
      <c r="F442" s="467"/>
      <c r="G442" s="467"/>
      <c r="H442" s="2210" t="s">
        <v>470</v>
      </c>
      <c r="I442" s="2209"/>
      <c r="J442" s="557">
        <v>0.17538676096788591</v>
      </c>
      <c r="K442" s="467"/>
      <c r="L442" s="467"/>
      <c r="M442" s="2210" t="s">
        <v>459</v>
      </c>
      <c r="N442" s="2209"/>
      <c r="O442" s="558">
        <v>-9.4904751278500954E-2</v>
      </c>
      <c r="P442" s="467"/>
      <c r="Q442" s="467"/>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228"/>
      <c r="C443" s="2210" t="s">
        <v>466</v>
      </c>
      <c r="D443" s="2209"/>
      <c r="E443" s="556">
        <v>0.17351967877934107</v>
      </c>
      <c r="F443" s="467"/>
      <c r="G443" s="467"/>
      <c r="H443" s="2210" t="s">
        <v>471</v>
      </c>
      <c r="I443" s="2209"/>
      <c r="J443" s="557">
        <v>0.16828486149622729</v>
      </c>
      <c r="K443" s="467"/>
      <c r="L443" s="467"/>
      <c r="M443" s="2210" t="s">
        <v>455</v>
      </c>
      <c r="N443" s="2209"/>
      <c r="O443" s="558">
        <v>-9.2345744475586175E-2</v>
      </c>
      <c r="P443" s="467"/>
      <c r="Q443" s="467"/>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228"/>
      <c r="C444" s="2210" t="s">
        <v>457</v>
      </c>
      <c r="D444" s="2209"/>
      <c r="E444" s="556">
        <v>-0.17260865700012321</v>
      </c>
      <c r="F444" s="467"/>
      <c r="G444" s="467"/>
      <c r="H444" s="2210" t="s">
        <v>450</v>
      </c>
      <c r="I444" s="2209"/>
      <c r="J444" s="557">
        <v>0.16432748450712073</v>
      </c>
      <c r="K444" s="467"/>
      <c r="L444" s="467"/>
      <c r="M444" s="2210" t="s">
        <v>472</v>
      </c>
      <c r="N444" s="2209"/>
      <c r="O444" s="558">
        <v>8.9627587542140175E-2</v>
      </c>
      <c r="P444" s="467"/>
      <c r="Q444" s="467"/>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228"/>
      <c r="C445" s="2210" t="s">
        <v>460</v>
      </c>
      <c r="D445" s="2209"/>
      <c r="E445" s="556">
        <v>0.17016750016427679</v>
      </c>
      <c r="F445" s="467"/>
      <c r="G445" s="467"/>
      <c r="H445" s="2210" t="s">
        <v>473</v>
      </c>
      <c r="I445" s="2209"/>
      <c r="J445" s="557">
        <v>0.15484102061440178</v>
      </c>
      <c r="K445" s="467"/>
      <c r="L445" s="467"/>
      <c r="M445" s="2210" t="s">
        <v>435</v>
      </c>
      <c r="N445" s="2209"/>
      <c r="O445" s="558">
        <v>8.6074493385704165E-2</v>
      </c>
      <c r="P445" s="467"/>
      <c r="Q445" s="467"/>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210" t="s">
        <v>454</v>
      </c>
      <c r="D446" s="2209"/>
      <c r="E446" s="556">
        <v>0.16507742365649192</v>
      </c>
      <c r="F446" s="467"/>
      <c r="G446" s="467"/>
      <c r="H446" s="2210" t="s">
        <v>439</v>
      </c>
      <c r="I446" s="2209"/>
      <c r="J446" s="557">
        <v>-0.15353512554813528</v>
      </c>
      <c r="K446" s="467"/>
      <c r="L446" s="467"/>
      <c r="M446" s="2210" t="s">
        <v>474</v>
      </c>
      <c r="N446" s="2209"/>
      <c r="O446" s="558">
        <v>-8.517815979389412E-2</v>
      </c>
      <c r="P446" s="467"/>
      <c r="Q446" s="467"/>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210" t="s">
        <v>458</v>
      </c>
      <c r="D447" s="2209"/>
      <c r="E447" s="556">
        <v>0.16026011652557193</v>
      </c>
      <c r="F447" s="467"/>
      <c r="G447" s="467"/>
      <c r="H447" s="2210" t="s">
        <v>475</v>
      </c>
      <c r="I447" s="2209"/>
      <c r="J447" s="557">
        <v>0.15329857740409611</v>
      </c>
      <c r="K447" s="467"/>
      <c r="L447" s="467"/>
      <c r="M447" s="2210" t="s">
        <v>446</v>
      </c>
      <c r="N447" s="2209"/>
      <c r="O447" s="558">
        <v>7.9808195117311548E-2</v>
      </c>
      <c r="P447" s="467"/>
      <c r="Q447" s="467"/>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210" t="s">
        <v>450</v>
      </c>
      <c r="D448" s="2209"/>
      <c r="E448" s="556">
        <v>0.16023458898785889</v>
      </c>
      <c r="F448" s="467"/>
      <c r="G448" s="467"/>
      <c r="H448" s="2210" t="s">
        <v>458</v>
      </c>
      <c r="I448" s="2209"/>
      <c r="J448" s="557">
        <v>0.14849580576551472</v>
      </c>
      <c r="K448" s="467"/>
      <c r="L448" s="467"/>
      <c r="M448" s="2210" t="s">
        <v>465</v>
      </c>
      <c r="N448" s="2209"/>
      <c r="O448" s="558">
        <v>-7.6793723170789113E-2</v>
      </c>
      <c r="P448" s="467"/>
      <c r="Q448" s="467"/>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210" t="s">
        <v>471</v>
      </c>
      <c r="D449" s="2209"/>
      <c r="E449" s="556">
        <v>0.13819911239728375</v>
      </c>
      <c r="F449" s="467"/>
      <c r="G449" s="467"/>
      <c r="H449" s="2210" t="s">
        <v>455</v>
      </c>
      <c r="I449" s="2209"/>
      <c r="J449" s="557">
        <v>-0.13603847460977231</v>
      </c>
      <c r="K449" s="467"/>
      <c r="L449" s="467"/>
      <c r="M449" s="2210" t="s">
        <v>453</v>
      </c>
      <c r="N449" s="2209"/>
      <c r="O449" s="558">
        <v>-6.7184326962483179E-2</v>
      </c>
      <c r="P449" s="467"/>
      <c r="Q449" s="467"/>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210" t="s">
        <v>461</v>
      </c>
      <c r="D450" s="2209"/>
      <c r="E450" s="556">
        <v>0.1332569273714799</v>
      </c>
      <c r="F450" s="467"/>
      <c r="G450" s="467"/>
      <c r="H450" s="2210" t="s">
        <v>472</v>
      </c>
      <c r="I450" s="2209"/>
      <c r="J450" s="557">
        <v>0.12851810611917866</v>
      </c>
      <c r="K450" s="467"/>
      <c r="L450" s="467"/>
      <c r="M450" s="2210" t="s">
        <v>476</v>
      </c>
      <c r="N450" s="2209"/>
      <c r="O450" s="558">
        <v>6.1055524434361651E-2</v>
      </c>
      <c r="P450" s="467"/>
      <c r="Q450" s="467"/>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210" t="s">
        <v>473</v>
      </c>
      <c r="D451" s="2209"/>
      <c r="E451" s="556">
        <v>0.13085884981118281</v>
      </c>
      <c r="F451" s="467"/>
      <c r="G451" s="467"/>
      <c r="H451" s="2210" t="s">
        <v>447</v>
      </c>
      <c r="I451" s="2209"/>
      <c r="J451" s="557">
        <v>-0.12597128670825536</v>
      </c>
      <c r="K451" s="467"/>
      <c r="L451" s="467"/>
      <c r="M451" s="2210" t="s">
        <v>445</v>
      </c>
      <c r="N451" s="2209"/>
      <c r="O451" s="558">
        <v>6.0129541148377541E-2</v>
      </c>
      <c r="P451" s="467"/>
      <c r="Q451" s="467"/>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210" t="s">
        <v>477</v>
      </c>
      <c r="D452" s="2209"/>
      <c r="E452" s="556">
        <v>-0.11927875309918273</v>
      </c>
      <c r="F452" s="467"/>
      <c r="G452" s="467"/>
      <c r="H452" s="2210" t="s">
        <v>462</v>
      </c>
      <c r="I452" s="2209"/>
      <c r="J452" s="557">
        <v>-0.11925626691935287</v>
      </c>
      <c r="K452" s="467"/>
      <c r="L452" s="467"/>
      <c r="M452" s="2210" t="s">
        <v>449</v>
      </c>
      <c r="N452" s="2209"/>
      <c r="O452" s="558">
        <v>5.9306974992085343E-2</v>
      </c>
      <c r="P452" s="467"/>
      <c r="Q452" s="467"/>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210" t="s">
        <v>463</v>
      </c>
      <c r="D453" s="2209"/>
      <c r="E453" s="556">
        <v>0.11855692984010306</v>
      </c>
      <c r="F453" s="467"/>
      <c r="G453" s="467"/>
      <c r="H453" s="2210" t="s">
        <v>454</v>
      </c>
      <c r="I453" s="2209"/>
      <c r="J453" s="557">
        <v>0.11755680415436864</v>
      </c>
      <c r="K453" s="467"/>
      <c r="L453" s="467"/>
      <c r="M453" s="2210" t="s">
        <v>478</v>
      </c>
      <c r="N453" s="2209"/>
      <c r="O453" s="558">
        <v>5.9215746652640684E-2</v>
      </c>
      <c r="P453" s="467"/>
      <c r="Q453" s="467"/>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210" t="s">
        <v>470</v>
      </c>
      <c r="D454" s="2209"/>
      <c r="E454" s="556">
        <v>0.11403878688581769</v>
      </c>
      <c r="F454" s="467"/>
      <c r="G454" s="467"/>
      <c r="H454" s="2210" t="s">
        <v>478</v>
      </c>
      <c r="I454" s="2209"/>
      <c r="J454" s="557">
        <v>-0.1124513702252109</v>
      </c>
      <c r="K454" s="467"/>
      <c r="L454" s="467"/>
      <c r="M454" s="2210" t="s">
        <v>479</v>
      </c>
      <c r="N454" s="2209"/>
      <c r="O454" s="558">
        <v>5.8599409920861864E-2</v>
      </c>
      <c r="P454" s="467"/>
      <c r="Q454" s="467"/>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210" t="s">
        <v>480</v>
      </c>
      <c r="D455" s="2209"/>
      <c r="E455" s="556">
        <v>-0.11391893375063965</v>
      </c>
      <c r="F455" s="467"/>
      <c r="G455" s="467"/>
      <c r="H455" s="2210" t="s">
        <v>441</v>
      </c>
      <c r="I455" s="2209"/>
      <c r="J455" s="557">
        <v>-0.10687455764969644</v>
      </c>
      <c r="K455" s="467"/>
      <c r="L455" s="467"/>
      <c r="M455" s="2210" t="s">
        <v>463</v>
      </c>
      <c r="N455" s="2209"/>
      <c r="O455" s="558">
        <v>5.5876028010469266E-2</v>
      </c>
      <c r="P455" s="467"/>
      <c r="Q455" s="467"/>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210" t="s">
        <v>481</v>
      </c>
      <c r="D456" s="2209"/>
      <c r="E456" s="556">
        <v>-9.8744849874429594E-2</v>
      </c>
      <c r="F456" s="467"/>
      <c r="G456" s="467"/>
      <c r="H456" s="2210" t="s">
        <v>482</v>
      </c>
      <c r="I456" s="2209"/>
      <c r="J456" s="557">
        <v>0.10202907685397562</v>
      </c>
      <c r="K456" s="467"/>
      <c r="L456" s="467"/>
      <c r="M456" s="2210" t="s">
        <v>477</v>
      </c>
      <c r="N456" s="2209"/>
      <c r="O456" s="558">
        <v>-5.268958726117913E-2</v>
      </c>
      <c r="P456" s="467"/>
      <c r="Q456" s="467"/>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210" t="s">
        <v>474</v>
      </c>
      <c r="D457" s="2209"/>
      <c r="E457" s="556">
        <v>-9.5989529336367507E-2</v>
      </c>
      <c r="F457" s="467"/>
      <c r="G457" s="467"/>
      <c r="H457" s="2210" t="s">
        <v>480</v>
      </c>
      <c r="I457" s="2209"/>
      <c r="J457" s="557">
        <v>-0.1006763859497511</v>
      </c>
      <c r="K457" s="467"/>
      <c r="L457" s="467"/>
      <c r="M457" s="2210" t="s">
        <v>457</v>
      </c>
      <c r="N457" s="2209"/>
      <c r="O457" s="558">
        <v>-5.114579830936819E-2</v>
      </c>
      <c r="P457" s="467"/>
      <c r="Q457" s="467"/>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210" t="s">
        <v>476</v>
      </c>
      <c r="D458" s="2209"/>
      <c r="E458" s="556">
        <v>-8.9580644729230899E-2</v>
      </c>
      <c r="F458" s="467"/>
      <c r="G458" s="467"/>
      <c r="H458" s="2210" t="s">
        <v>461</v>
      </c>
      <c r="I458" s="2209"/>
      <c r="J458" s="557">
        <v>9.9453277103165177E-2</v>
      </c>
      <c r="K458" s="467"/>
      <c r="L458" s="467"/>
      <c r="M458" s="2210" t="s">
        <v>483</v>
      </c>
      <c r="N458" s="2209"/>
      <c r="O458" s="558">
        <v>5.0618151759122973E-2</v>
      </c>
      <c r="P458" s="467"/>
      <c r="Q458" s="467"/>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210" t="s">
        <v>464</v>
      </c>
      <c r="D459" s="2209"/>
      <c r="E459" s="556">
        <v>8.3212429221675877E-2</v>
      </c>
      <c r="F459" s="467"/>
      <c r="G459" s="467"/>
      <c r="H459" s="2210" t="s">
        <v>484</v>
      </c>
      <c r="I459" s="2209"/>
      <c r="J459" s="557">
        <v>9.8641988699330524E-2</v>
      </c>
      <c r="K459" s="467"/>
      <c r="L459" s="467"/>
      <c r="M459" s="2210" t="s">
        <v>485</v>
      </c>
      <c r="N459" s="2209"/>
      <c r="O459" s="558">
        <v>4.3677805144056295E-2</v>
      </c>
      <c r="P459" s="467"/>
      <c r="Q459" s="467"/>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210" t="s">
        <v>475</v>
      </c>
      <c r="D460" s="2209"/>
      <c r="E460" s="556">
        <v>-8.2025010098646434E-2</v>
      </c>
      <c r="F460" s="467"/>
      <c r="G460" s="467"/>
      <c r="H460" s="2210" t="s">
        <v>452</v>
      </c>
      <c r="I460" s="2209"/>
      <c r="J460" s="557">
        <v>-9.8194105691902386E-2</v>
      </c>
      <c r="K460" s="467"/>
      <c r="L460" s="467"/>
      <c r="M460" s="2210" t="s">
        <v>473</v>
      </c>
      <c r="N460" s="2209"/>
      <c r="O460" s="558">
        <v>4.3550055926801265E-2</v>
      </c>
      <c r="P460" s="467"/>
      <c r="Q460" s="467"/>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210" t="s">
        <v>484</v>
      </c>
      <c r="D461" s="2209"/>
      <c r="E461" s="556">
        <v>7.1529110741611696E-2</v>
      </c>
      <c r="F461" s="467"/>
      <c r="G461" s="467"/>
      <c r="H461" s="2210" t="s">
        <v>476</v>
      </c>
      <c r="I461" s="2209"/>
      <c r="J461" s="557">
        <v>-9.2866736012182025E-2</v>
      </c>
      <c r="K461" s="467"/>
      <c r="L461" s="467"/>
      <c r="M461" s="2210" t="s">
        <v>451</v>
      </c>
      <c r="N461" s="2209"/>
      <c r="O461" s="558">
        <v>4.2636550109077437E-2</v>
      </c>
      <c r="P461" s="467"/>
      <c r="Q461" s="467"/>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210" t="s">
        <v>468</v>
      </c>
      <c r="D462" s="2209"/>
      <c r="E462" s="556">
        <v>-6.8429666690798738E-2</v>
      </c>
      <c r="F462" s="467"/>
      <c r="G462" s="467"/>
      <c r="H462" s="2210" t="s">
        <v>464</v>
      </c>
      <c r="I462" s="2209"/>
      <c r="J462" s="557">
        <v>9.0410274382314554E-2</v>
      </c>
      <c r="K462" s="467"/>
      <c r="L462" s="467"/>
      <c r="M462" s="2210" t="s">
        <v>482</v>
      </c>
      <c r="N462" s="2209"/>
      <c r="O462" s="558">
        <v>4.0095086314945953E-2</v>
      </c>
      <c r="P462" s="467"/>
      <c r="Q462" s="467"/>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210" t="s">
        <v>478</v>
      </c>
      <c r="D463" s="2209"/>
      <c r="E463" s="556">
        <v>-6.4624884186988182E-2</v>
      </c>
      <c r="F463" s="467"/>
      <c r="G463" s="467"/>
      <c r="H463" s="2210" t="s">
        <v>486</v>
      </c>
      <c r="I463" s="2209"/>
      <c r="J463" s="557">
        <v>8.2413246499003126E-2</v>
      </c>
      <c r="K463" s="467"/>
      <c r="L463" s="467"/>
      <c r="M463" s="2210" t="s">
        <v>480</v>
      </c>
      <c r="N463" s="2209"/>
      <c r="O463" s="558">
        <v>3.8675633695366994E-2</v>
      </c>
      <c r="P463" s="467"/>
      <c r="Q463" s="467"/>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210" t="s">
        <v>487</v>
      </c>
      <c r="D464" s="2209"/>
      <c r="E464" s="556">
        <v>-6.4314544069841786E-2</v>
      </c>
      <c r="F464" s="467"/>
      <c r="G464" s="467"/>
      <c r="H464" s="2210" t="s">
        <v>488</v>
      </c>
      <c r="I464" s="2209"/>
      <c r="J464" s="557">
        <v>-7.8895622846611835E-2</v>
      </c>
      <c r="K464" s="467"/>
      <c r="L464" s="467"/>
      <c r="M464" s="2210" t="s">
        <v>489</v>
      </c>
      <c r="N464" s="2209"/>
      <c r="O464" s="558">
        <v>-3.5331253893603295E-2</v>
      </c>
      <c r="P464" s="467"/>
      <c r="Q464" s="467"/>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210" t="s">
        <v>486</v>
      </c>
      <c r="D465" s="2209"/>
      <c r="E465" s="556">
        <v>6.2938027973546584E-2</v>
      </c>
      <c r="F465" s="467"/>
      <c r="G465" s="467"/>
      <c r="H465" s="2210" t="s">
        <v>490</v>
      </c>
      <c r="I465" s="2209"/>
      <c r="J465" s="557">
        <v>-7.7500145087648742E-2</v>
      </c>
      <c r="K465" s="467"/>
      <c r="L465" s="467"/>
      <c r="M465" s="2210" t="s">
        <v>481</v>
      </c>
      <c r="N465" s="2209"/>
      <c r="O465" s="558">
        <v>-3.5180211470438316E-2</v>
      </c>
      <c r="P465" s="467"/>
      <c r="Q465" s="467"/>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210" t="s">
        <v>488</v>
      </c>
      <c r="D466" s="2209"/>
      <c r="E466" s="556">
        <v>-5.9484998796281205E-2</v>
      </c>
      <c r="F466" s="467"/>
      <c r="G466" s="467"/>
      <c r="H466" s="2210" t="s">
        <v>491</v>
      </c>
      <c r="I466" s="2209"/>
      <c r="J466" s="557">
        <v>7.6922933590068243E-2</v>
      </c>
      <c r="K466" s="467"/>
      <c r="L466" s="467"/>
      <c r="M466" s="2210" t="s">
        <v>471</v>
      </c>
      <c r="N466" s="2209"/>
      <c r="O466" s="558">
        <v>3.2783873128652136E-2</v>
      </c>
      <c r="P466" s="467"/>
      <c r="Q466" s="467"/>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210" t="s">
        <v>492</v>
      </c>
      <c r="D467" s="2209"/>
      <c r="E467" s="556">
        <v>-5.8959834390969711E-2</v>
      </c>
      <c r="F467" s="467"/>
      <c r="G467" s="467"/>
      <c r="H467" s="2210" t="s">
        <v>493</v>
      </c>
      <c r="I467" s="2209"/>
      <c r="J467" s="557">
        <v>7.4331414085681405E-2</v>
      </c>
      <c r="K467" s="467"/>
      <c r="L467" s="467"/>
      <c r="M467" s="2210" t="s">
        <v>494</v>
      </c>
      <c r="N467" s="2209"/>
      <c r="O467" s="558">
        <v>3.2694332320596001E-2</v>
      </c>
      <c r="P467" s="467"/>
      <c r="Q467" s="467"/>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210" t="s">
        <v>493</v>
      </c>
      <c r="D468" s="2209"/>
      <c r="E468" s="556">
        <v>5.0172611286610463E-2</v>
      </c>
      <c r="F468" s="467"/>
      <c r="G468" s="467"/>
      <c r="H468" s="2210" t="s">
        <v>474</v>
      </c>
      <c r="I468" s="2209"/>
      <c r="J468" s="557">
        <v>-7.4009604361002471E-2</v>
      </c>
      <c r="K468" s="467"/>
      <c r="L468" s="467"/>
      <c r="M468" s="2210" t="s">
        <v>495</v>
      </c>
      <c r="N468" s="2209"/>
      <c r="O468" s="558">
        <v>-3.2111401496935872E-2</v>
      </c>
      <c r="P468" s="467"/>
      <c r="Q468" s="467"/>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210" t="s">
        <v>479</v>
      </c>
      <c r="D469" s="2209"/>
      <c r="E469" s="556">
        <v>4.5068453355846465E-2</v>
      </c>
      <c r="F469" s="467"/>
      <c r="G469" s="467"/>
      <c r="H469" s="2210" t="s">
        <v>489</v>
      </c>
      <c r="I469" s="2209"/>
      <c r="J469" s="557">
        <v>7.1877021978764458E-2</v>
      </c>
      <c r="K469" s="467"/>
      <c r="L469" s="467"/>
      <c r="M469" s="2210" t="s">
        <v>470</v>
      </c>
      <c r="N469" s="2209"/>
      <c r="O469" s="558">
        <v>3.0963218654792658E-2</v>
      </c>
      <c r="P469" s="467"/>
      <c r="Q469" s="467"/>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210" t="s">
        <v>496</v>
      </c>
      <c r="D470" s="2209"/>
      <c r="E470" s="556">
        <v>-4.4119217147390172E-2</v>
      </c>
      <c r="F470" s="467"/>
      <c r="G470" s="467"/>
      <c r="H470" s="2210" t="s">
        <v>479</v>
      </c>
      <c r="I470" s="2209"/>
      <c r="J470" s="557">
        <v>7.0078558493685356E-2</v>
      </c>
      <c r="K470" s="467"/>
      <c r="L470" s="467"/>
      <c r="M470" s="2210" t="s">
        <v>497</v>
      </c>
      <c r="N470" s="2209"/>
      <c r="O470" s="558">
        <v>-2.7168117666458866E-2</v>
      </c>
      <c r="P470" s="467"/>
      <c r="Q470" s="467"/>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210" t="s">
        <v>498</v>
      </c>
      <c r="D471" s="2209"/>
      <c r="E471" s="556">
        <v>-4.0084206121687657E-2</v>
      </c>
      <c r="F471" s="467"/>
      <c r="G471" s="467"/>
      <c r="H471" s="2210" t="s">
        <v>485</v>
      </c>
      <c r="I471" s="2209"/>
      <c r="J471" s="557">
        <v>-6.9023778309059911E-2</v>
      </c>
      <c r="K471" s="467"/>
      <c r="L471" s="467"/>
      <c r="M471" s="2210" t="s">
        <v>499</v>
      </c>
      <c r="N471" s="2209"/>
      <c r="O471" s="558">
        <v>-2.4965739971695114E-2</v>
      </c>
      <c r="P471" s="467"/>
      <c r="Q471" s="467"/>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210" t="s">
        <v>494</v>
      </c>
      <c r="D472" s="2209"/>
      <c r="E472" s="556">
        <v>-3.8257183040193182E-2</v>
      </c>
      <c r="F472" s="467"/>
      <c r="G472" s="467"/>
      <c r="H472" s="2210" t="s">
        <v>496</v>
      </c>
      <c r="I472" s="2209"/>
      <c r="J472" s="557">
        <v>-6.8701089329946757E-2</v>
      </c>
      <c r="K472" s="467"/>
      <c r="L472" s="467"/>
      <c r="M472" s="2210" t="s">
        <v>460</v>
      </c>
      <c r="N472" s="2209"/>
      <c r="O472" s="558">
        <v>-2.3516414590637549E-2</v>
      </c>
      <c r="P472" s="467"/>
      <c r="Q472" s="467"/>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210" t="s">
        <v>483</v>
      </c>
      <c r="D473" s="2209"/>
      <c r="E473" s="556">
        <v>3.7517644782360131E-2</v>
      </c>
      <c r="F473" s="467"/>
      <c r="G473" s="467"/>
      <c r="H473" s="2210" t="s">
        <v>481</v>
      </c>
      <c r="I473" s="2209"/>
      <c r="J473" s="557">
        <v>-6.3619337648647259E-2</v>
      </c>
      <c r="K473" s="467"/>
      <c r="L473" s="467"/>
      <c r="M473" s="2210" t="s">
        <v>500</v>
      </c>
      <c r="N473" s="2209"/>
      <c r="O473" s="558">
        <v>2.2466952337207829E-2</v>
      </c>
      <c r="P473" s="467"/>
      <c r="Q473" s="467"/>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210" t="s">
        <v>489</v>
      </c>
      <c r="D474" s="2209"/>
      <c r="E474" s="556">
        <v>3.6110790897429489E-2</v>
      </c>
      <c r="F474" s="467"/>
      <c r="G474" s="467"/>
      <c r="H474" s="2210" t="s">
        <v>501</v>
      </c>
      <c r="I474" s="2209"/>
      <c r="J474" s="557">
        <v>5.8040669203202104E-2</v>
      </c>
      <c r="K474" s="467"/>
      <c r="L474" s="467"/>
      <c r="M474" s="2210" t="s">
        <v>502</v>
      </c>
      <c r="N474" s="2209"/>
      <c r="O474" s="558">
        <v>-2.060436036008809E-2</v>
      </c>
      <c r="P474" s="467"/>
      <c r="Q474" s="467"/>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210" t="s">
        <v>445</v>
      </c>
      <c r="D475" s="2209"/>
      <c r="E475" s="556">
        <v>3.5305977256085877E-2</v>
      </c>
      <c r="F475" s="467"/>
      <c r="G475" s="467"/>
      <c r="H475" s="2210" t="s">
        <v>465</v>
      </c>
      <c r="I475" s="2209"/>
      <c r="J475" s="557">
        <v>-5.4636930996468117E-2</v>
      </c>
      <c r="K475" s="467"/>
      <c r="L475" s="467"/>
      <c r="M475" s="2210" t="s">
        <v>503</v>
      </c>
      <c r="N475" s="2209"/>
      <c r="O475" s="558">
        <v>2.0302980436573186E-2</v>
      </c>
      <c r="P475" s="467"/>
      <c r="Q475" s="467"/>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210" t="s">
        <v>482</v>
      </c>
      <c r="D476" s="2209"/>
      <c r="E476" s="556">
        <v>3.5302944996266822E-2</v>
      </c>
      <c r="F476" s="467"/>
      <c r="G476" s="467"/>
      <c r="H476" s="2210" t="s">
        <v>494</v>
      </c>
      <c r="I476" s="2209"/>
      <c r="J476" s="557">
        <v>-5.4596402977742584E-2</v>
      </c>
      <c r="K476" s="467"/>
      <c r="L476" s="467"/>
      <c r="M476" s="2210" t="s">
        <v>492</v>
      </c>
      <c r="N476" s="2209"/>
      <c r="O476" s="558">
        <v>2.0156592687886804E-2</v>
      </c>
      <c r="P476" s="467"/>
      <c r="Q476" s="467"/>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210" t="s">
        <v>491</v>
      </c>
      <c r="D477" s="2209"/>
      <c r="E477" s="556">
        <v>3.528430625651096E-2</v>
      </c>
      <c r="F477" s="467"/>
      <c r="G477" s="467"/>
      <c r="H477" s="2210" t="s">
        <v>469</v>
      </c>
      <c r="I477" s="2209"/>
      <c r="J477" s="557">
        <v>-5.3607200103168329E-2</v>
      </c>
      <c r="K477" s="467"/>
      <c r="L477" s="467"/>
      <c r="M477" s="2210" t="s">
        <v>504</v>
      </c>
      <c r="N477" s="2209"/>
      <c r="O477" s="558">
        <v>-1.874128499537165E-2</v>
      </c>
      <c r="P477" s="467"/>
      <c r="Q477" s="467"/>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210" t="s">
        <v>505</v>
      </c>
      <c r="D478" s="2209"/>
      <c r="E478" s="556">
        <v>-2.9141224285323022E-2</v>
      </c>
      <c r="F478" s="467"/>
      <c r="G478" s="467"/>
      <c r="H478" s="2210" t="s">
        <v>503</v>
      </c>
      <c r="I478" s="2209"/>
      <c r="J478" s="557">
        <v>-4.9665225225798915E-2</v>
      </c>
      <c r="K478" s="467"/>
      <c r="L478" s="467"/>
      <c r="M478" s="2210" t="s">
        <v>486</v>
      </c>
      <c r="N478" s="2209"/>
      <c r="O478" s="558">
        <v>1.8111320378964003E-2</v>
      </c>
      <c r="P478" s="467"/>
      <c r="Q478" s="467"/>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210" t="s">
        <v>502</v>
      </c>
      <c r="D479" s="2209"/>
      <c r="E479" s="556">
        <v>-2.9035877984372595E-2</v>
      </c>
      <c r="F479" s="467"/>
      <c r="G479" s="467"/>
      <c r="H479" s="2210" t="s">
        <v>477</v>
      </c>
      <c r="I479" s="2209"/>
      <c r="J479" s="557">
        <v>-4.5315423514974293E-2</v>
      </c>
      <c r="K479" s="467"/>
      <c r="L479" s="467"/>
      <c r="M479" s="2210" t="s">
        <v>506</v>
      </c>
      <c r="N479" s="2209"/>
      <c r="O479" s="558">
        <v>1.5718461615145243E-2</v>
      </c>
      <c r="P479" s="467"/>
      <c r="Q479" s="467"/>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210" t="s">
        <v>507</v>
      </c>
      <c r="D480" s="2209"/>
      <c r="E480" s="556">
        <v>-2.8551752656189883E-2</v>
      </c>
      <c r="F480" s="467"/>
      <c r="G480" s="467"/>
      <c r="H480" s="2210" t="s">
        <v>492</v>
      </c>
      <c r="I480" s="2209"/>
      <c r="J480" s="557">
        <v>-4.39205981639317E-2</v>
      </c>
      <c r="K480" s="467"/>
      <c r="L480" s="467"/>
      <c r="M480" s="2210" t="s">
        <v>475</v>
      </c>
      <c r="N480" s="2209"/>
      <c r="O480" s="558">
        <v>-1.3102720959987074E-2</v>
      </c>
      <c r="P480" s="467"/>
      <c r="Q480" s="467"/>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210" t="s">
        <v>508</v>
      </c>
      <c r="D481" s="2209"/>
      <c r="E481" s="556">
        <v>-2.5622043307238825E-2</v>
      </c>
      <c r="F481" s="467"/>
      <c r="G481" s="467"/>
      <c r="H481" s="2210" t="s">
        <v>483</v>
      </c>
      <c r="I481" s="2209"/>
      <c r="J481" s="557">
        <v>3.819141758355437E-2</v>
      </c>
      <c r="K481" s="467"/>
      <c r="L481" s="467"/>
      <c r="M481" s="2210" t="s">
        <v>501</v>
      </c>
      <c r="N481" s="2209"/>
      <c r="O481" s="558">
        <v>1.1253021798052909E-2</v>
      </c>
      <c r="P481" s="467"/>
      <c r="Q481" s="467"/>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210" t="s">
        <v>509</v>
      </c>
      <c r="D482" s="2209"/>
      <c r="E482" s="556">
        <v>-2.5303370208564619E-2</v>
      </c>
      <c r="F482" s="467"/>
      <c r="G482" s="467"/>
      <c r="H482" s="2210" t="s">
        <v>468</v>
      </c>
      <c r="I482" s="2209"/>
      <c r="J482" s="557">
        <v>-3.0316118662395471E-2</v>
      </c>
      <c r="K482" s="467"/>
      <c r="L482" s="467"/>
      <c r="M482" s="2210" t="s">
        <v>496</v>
      </c>
      <c r="N482" s="2209"/>
      <c r="O482" s="558">
        <v>1.0683216233972032E-2</v>
      </c>
      <c r="P482" s="467"/>
      <c r="Q482" s="467"/>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210" t="s">
        <v>503</v>
      </c>
      <c r="D483" s="2209"/>
      <c r="E483" s="556">
        <v>-2.4683855942622228E-2</v>
      </c>
      <c r="F483" s="467"/>
      <c r="G483" s="467"/>
      <c r="H483" s="2210" t="s">
        <v>500</v>
      </c>
      <c r="I483" s="2209"/>
      <c r="J483" s="557">
        <v>2.9427250527250304E-2</v>
      </c>
      <c r="K483" s="467"/>
      <c r="L483" s="467"/>
      <c r="M483" s="2210" t="s">
        <v>498</v>
      </c>
      <c r="N483" s="2209"/>
      <c r="O483" s="558">
        <v>-1.0071964352724063E-2</v>
      </c>
      <c r="P483" s="467"/>
      <c r="Q483" s="467"/>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210" t="s">
        <v>504</v>
      </c>
      <c r="D484" s="2209"/>
      <c r="E484" s="556">
        <v>-2.4539452930327135E-2</v>
      </c>
      <c r="F484" s="467"/>
      <c r="G484" s="467"/>
      <c r="H484" s="2210" t="s">
        <v>498</v>
      </c>
      <c r="I484" s="2209"/>
      <c r="J484" s="557">
        <v>-2.449471875361886E-2</v>
      </c>
      <c r="K484" s="467"/>
      <c r="L484" s="467"/>
      <c r="M484" s="2210" t="s">
        <v>507</v>
      </c>
      <c r="N484" s="2209"/>
      <c r="O484" s="558">
        <v>8.7884623536750237E-3</v>
      </c>
      <c r="P484" s="467"/>
      <c r="Q484" s="467"/>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210" t="s">
        <v>490</v>
      </c>
      <c r="D485" s="2209"/>
      <c r="E485" s="556">
        <v>-2.4465272588601671E-2</v>
      </c>
      <c r="F485" s="467"/>
      <c r="G485" s="467"/>
      <c r="H485" s="2210" t="s">
        <v>509</v>
      </c>
      <c r="I485" s="2209"/>
      <c r="J485" s="557">
        <v>-2.219400569495927E-2</v>
      </c>
      <c r="K485" s="467"/>
      <c r="L485" s="467"/>
      <c r="M485" s="2210" t="s">
        <v>509</v>
      </c>
      <c r="N485" s="2209"/>
      <c r="O485" s="558">
        <v>-8.0290241909141326E-3</v>
      </c>
      <c r="P485" s="467"/>
      <c r="Q485" s="467"/>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210" t="s">
        <v>510</v>
      </c>
      <c r="D486" s="2209"/>
      <c r="E486" s="556">
        <v>-2.4271302865181213E-2</v>
      </c>
      <c r="F486" s="467"/>
      <c r="G486" s="467"/>
      <c r="H486" s="2210" t="s">
        <v>499</v>
      </c>
      <c r="I486" s="2209"/>
      <c r="J486" s="557">
        <v>-2.1808945276439614E-2</v>
      </c>
      <c r="K486" s="467"/>
      <c r="L486" s="467"/>
      <c r="M486" s="2210" t="s">
        <v>511</v>
      </c>
      <c r="N486" s="2209"/>
      <c r="O486" s="558">
        <v>7.6363771818135058E-3</v>
      </c>
      <c r="P486" s="467"/>
      <c r="Q486" s="467"/>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210" t="s">
        <v>506</v>
      </c>
      <c r="D487" s="2209"/>
      <c r="E487" s="556">
        <v>-2.1150405342894397E-2</v>
      </c>
      <c r="F487" s="467"/>
      <c r="G487" s="467"/>
      <c r="H487" s="2210" t="s">
        <v>511</v>
      </c>
      <c r="I487" s="2209"/>
      <c r="J487" s="557">
        <v>-1.6537842330496471E-2</v>
      </c>
      <c r="K487" s="467"/>
      <c r="L487" s="467"/>
      <c r="M487" s="2210" t="s">
        <v>467</v>
      </c>
      <c r="N487" s="2209"/>
      <c r="O487" s="558">
        <v>7.5797043399979426E-3</v>
      </c>
      <c r="P487" s="467"/>
      <c r="Q487" s="467"/>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210" t="s">
        <v>512</v>
      </c>
      <c r="D488" s="2209"/>
      <c r="E488" s="556">
        <v>-1.7234161195600686E-2</v>
      </c>
      <c r="F488" s="467"/>
      <c r="G488" s="467"/>
      <c r="H488" s="2210" t="s">
        <v>497</v>
      </c>
      <c r="I488" s="2209"/>
      <c r="J488" s="557">
        <v>-1.5933105333498624E-2</v>
      </c>
      <c r="K488" s="467"/>
      <c r="L488" s="467"/>
      <c r="M488" s="2210" t="s">
        <v>505</v>
      </c>
      <c r="N488" s="2209"/>
      <c r="O488" s="558">
        <v>7.2050177748700832E-3</v>
      </c>
      <c r="P488" s="467"/>
      <c r="Q488" s="467"/>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210" t="s">
        <v>469</v>
      </c>
      <c r="D489" s="2209"/>
      <c r="E489" s="556">
        <v>-1.6626924639011078E-2</v>
      </c>
      <c r="F489" s="467"/>
      <c r="G489" s="467"/>
      <c r="H489" s="2210" t="s">
        <v>507</v>
      </c>
      <c r="I489" s="2209"/>
      <c r="J489" s="557">
        <v>-1.2421407447179972E-2</v>
      </c>
      <c r="K489" s="467"/>
      <c r="L489" s="467"/>
      <c r="M489" s="2210" t="s">
        <v>488</v>
      </c>
      <c r="N489" s="2209"/>
      <c r="O489" s="558">
        <v>-6.1459472692012383E-3</v>
      </c>
      <c r="P489" s="467"/>
      <c r="Q489" s="467"/>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210" t="s">
        <v>500</v>
      </c>
      <c r="D490" s="2209"/>
      <c r="E490" s="556">
        <v>-1.6320850221536429E-2</v>
      </c>
      <c r="F490" s="467"/>
      <c r="G490" s="467"/>
      <c r="H490" s="2210" t="s">
        <v>502</v>
      </c>
      <c r="I490" s="2209"/>
      <c r="J490" s="557">
        <v>-1.0991332019375149E-2</v>
      </c>
      <c r="K490" s="467"/>
      <c r="L490" s="467"/>
      <c r="M490" s="2210" t="s">
        <v>487</v>
      </c>
      <c r="N490" s="2209"/>
      <c r="O490" s="558">
        <v>-3.1359876217265325E-3</v>
      </c>
      <c r="P490" s="467"/>
      <c r="Q490" s="467"/>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210" t="s">
        <v>472</v>
      </c>
      <c r="D491" s="2209"/>
      <c r="E491" s="556">
        <v>1.2517370839328801E-2</v>
      </c>
      <c r="F491" s="467"/>
      <c r="G491" s="467"/>
      <c r="H491" s="2210" t="s">
        <v>513</v>
      </c>
      <c r="I491" s="2209"/>
      <c r="J491" s="557">
        <v>-5.0149373560142941E-3</v>
      </c>
      <c r="K491" s="467"/>
      <c r="L491" s="467"/>
      <c r="M491" s="2210" t="s">
        <v>510</v>
      </c>
      <c r="N491" s="2209"/>
      <c r="O491" s="558">
        <v>-2.5638202199291461E-3</v>
      </c>
      <c r="P491" s="467"/>
      <c r="Q491" s="467"/>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210" t="s">
        <v>513</v>
      </c>
      <c r="D492" s="2209"/>
      <c r="E492" s="556">
        <v>7.5635052814889345E-3</v>
      </c>
      <c r="F492" s="467"/>
      <c r="G492" s="467"/>
      <c r="H492" s="2210" t="s">
        <v>487</v>
      </c>
      <c r="I492" s="2209"/>
      <c r="J492" s="559">
        <v>-2.0170177808616859E-3</v>
      </c>
      <c r="K492" s="467"/>
      <c r="L492" s="467"/>
      <c r="M492" s="2210" t="s">
        <v>508</v>
      </c>
      <c r="N492" s="2209"/>
      <c r="O492" s="560">
        <v>2.3376977716424293E-3</v>
      </c>
      <c r="P492" s="467"/>
      <c r="Q492" s="467"/>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210" t="s">
        <v>501</v>
      </c>
      <c r="D493" s="2209"/>
      <c r="E493" s="556">
        <v>-5.7944071932452953E-3</v>
      </c>
      <c r="F493" s="467"/>
      <c r="G493" s="467"/>
      <c r="H493" s="2210"/>
      <c r="I493" s="2209"/>
      <c r="J493" s="468"/>
      <c r="K493" s="467"/>
      <c r="L493" s="467"/>
      <c r="M493" s="2210"/>
      <c r="N493" s="2209"/>
      <c r="O493" s="468"/>
      <c r="P493" s="467"/>
      <c r="Q493" s="467"/>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210" t="s">
        <v>511</v>
      </c>
      <c r="D494" s="2209"/>
      <c r="E494" s="561">
        <v>-1.1763888600502866E-3</v>
      </c>
      <c r="F494" s="467"/>
      <c r="G494" s="467"/>
      <c r="H494" s="2210"/>
      <c r="I494" s="2209"/>
      <c r="J494" s="468"/>
      <c r="K494" s="467"/>
      <c r="L494" s="467"/>
      <c r="M494" s="2210"/>
      <c r="N494" s="2209"/>
      <c r="O494" s="468"/>
      <c r="P494" s="467"/>
      <c r="Q494" s="467"/>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210"/>
      <c r="D495" s="2209"/>
      <c r="E495" s="468"/>
      <c r="F495" s="467"/>
      <c r="G495" s="467"/>
      <c r="H495" s="2210"/>
      <c r="I495" s="2209"/>
      <c r="J495" s="467"/>
      <c r="K495" s="467"/>
      <c r="L495" s="467"/>
      <c r="M495" s="2210"/>
      <c r="N495" s="2209"/>
      <c r="O495" s="467"/>
      <c r="P495" s="467"/>
      <c r="Q495" s="467"/>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210"/>
      <c r="D496" s="2209"/>
      <c r="E496" s="468"/>
      <c r="F496" s="467"/>
      <c r="G496" s="467"/>
      <c r="H496" s="2210" t="s">
        <v>514</v>
      </c>
      <c r="I496" s="2209"/>
      <c r="J496" s="2209"/>
      <c r="K496" s="467"/>
      <c r="L496" s="467"/>
      <c r="M496" s="2210" t="s">
        <v>514</v>
      </c>
      <c r="N496" s="2209"/>
      <c r="O496" s="2209"/>
      <c r="P496" s="467"/>
      <c r="Q496" s="467"/>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210"/>
      <c r="D497" s="2209"/>
      <c r="E497" s="467"/>
      <c r="F497" s="467"/>
      <c r="G497" s="467"/>
      <c r="H497" s="2210"/>
      <c r="I497" s="2209"/>
      <c r="J497" s="538" t="s">
        <v>280</v>
      </c>
      <c r="K497" s="467"/>
      <c r="L497" s="467"/>
      <c r="M497" s="2210"/>
      <c r="N497" s="2209"/>
      <c r="O497" s="539" t="s">
        <v>280</v>
      </c>
      <c r="P497" s="467"/>
      <c r="Q497" s="467"/>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210" t="s">
        <v>514</v>
      </c>
      <c r="D498" s="2209"/>
      <c r="E498" s="2209"/>
      <c r="F498" s="467"/>
      <c r="G498" s="467"/>
      <c r="H498" s="2210" t="s">
        <v>502</v>
      </c>
      <c r="I498" s="2209"/>
      <c r="J498" s="554">
        <v>1.2080937956014138E-4</v>
      </c>
      <c r="K498" s="467"/>
      <c r="L498" s="467"/>
      <c r="M498" s="2210" t="s">
        <v>502</v>
      </c>
      <c r="N498" s="2209"/>
      <c r="O498" s="555">
        <v>4.2453966584836942E-4</v>
      </c>
      <c r="P498" s="467"/>
      <c r="Q498" s="467"/>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210"/>
      <c r="D499" s="2209"/>
      <c r="E499" s="540" t="s">
        <v>280</v>
      </c>
      <c r="F499" s="467"/>
      <c r="G499" s="467"/>
      <c r="H499" s="2210" t="s">
        <v>462</v>
      </c>
      <c r="I499" s="2209"/>
      <c r="J499" s="557">
        <v>1.4222057199539938E-2</v>
      </c>
      <c r="K499" s="467"/>
      <c r="L499" s="467"/>
      <c r="M499" s="2210" t="s">
        <v>462</v>
      </c>
      <c r="N499" s="2209"/>
      <c r="O499" s="558">
        <v>9.2220651237118756E-3</v>
      </c>
      <c r="P499" s="467"/>
      <c r="Q499" s="467"/>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210" t="s">
        <v>502</v>
      </c>
      <c r="D500" s="2209"/>
      <c r="E500" s="553">
        <v>8.4308221032337318E-4</v>
      </c>
      <c r="F500" s="467"/>
      <c r="G500" s="467"/>
      <c r="H500" s="2210" t="s">
        <v>455</v>
      </c>
      <c r="I500" s="2209"/>
      <c r="J500" s="557">
        <v>1.8506466574153665E-2</v>
      </c>
      <c r="K500" s="467"/>
      <c r="L500" s="467"/>
      <c r="M500" s="2210" t="s">
        <v>455</v>
      </c>
      <c r="N500" s="2209"/>
      <c r="O500" s="558">
        <v>8.5277365227502538E-3</v>
      </c>
      <c r="P500" s="467"/>
      <c r="Q500" s="467"/>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210" t="s">
        <v>462</v>
      </c>
      <c r="D501" s="2209"/>
      <c r="E501" s="556">
        <v>3.9219590465349508E-2</v>
      </c>
      <c r="F501" s="467"/>
      <c r="G501" s="467"/>
      <c r="H501" s="2210" t="s">
        <v>476</v>
      </c>
      <c r="I501" s="2209"/>
      <c r="J501" s="557">
        <v>8.6242306575563064E-3</v>
      </c>
      <c r="K501" s="467"/>
      <c r="L501" s="467"/>
      <c r="M501" s="2210" t="s">
        <v>476</v>
      </c>
      <c r="N501" s="2209"/>
      <c r="O501" s="558">
        <v>3.7277770639549328E-3</v>
      </c>
      <c r="P501" s="467"/>
      <c r="Q501" s="467"/>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210" t="s">
        <v>455</v>
      </c>
      <c r="D502" s="2209"/>
      <c r="E502" s="556">
        <v>5.9665511563351661E-2</v>
      </c>
      <c r="F502" s="467"/>
      <c r="G502" s="467"/>
      <c r="H502" s="2210" t="s">
        <v>420</v>
      </c>
      <c r="I502" s="2209"/>
      <c r="J502" s="557">
        <v>0.3345158248452601</v>
      </c>
      <c r="K502" s="467"/>
      <c r="L502" s="467"/>
      <c r="M502" s="2210" t="s">
        <v>420</v>
      </c>
      <c r="N502" s="2209"/>
      <c r="O502" s="558">
        <v>0.33481531448088758</v>
      </c>
      <c r="P502" s="467"/>
      <c r="Q502" s="467"/>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210" t="s">
        <v>476</v>
      </c>
      <c r="D503" s="2209"/>
      <c r="E503" s="556">
        <v>8.0246919101046831E-3</v>
      </c>
      <c r="F503" s="467"/>
      <c r="G503" s="467"/>
      <c r="H503" s="2210" t="s">
        <v>419</v>
      </c>
      <c r="I503" s="2209"/>
      <c r="J503" s="557">
        <v>0.24777430752992344</v>
      </c>
      <c r="K503" s="467"/>
      <c r="L503" s="467"/>
      <c r="M503" s="2210" t="s">
        <v>419</v>
      </c>
      <c r="N503" s="2209"/>
      <c r="O503" s="558">
        <v>0.4155323125102402</v>
      </c>
      <c r="P503" s="467"/>
      <c r="Q503" s="467"/>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210" t="s">
        <v>420</v>
      </c>
      <c r="D504" s="2209"/>
      <c r="E504" s="556">
        <v>0.42523392501353885</v>
      </c>
      <c r="F504" s="467"/>
      <c r="G504" s="467"/>
      <c r="H504" s="2210" t="s">
        <v>454</v>
      </c>
      <c r="I504" s="2209"/>
      <c r="J504" s="557">
        <v>1.3819602202988585E-2</v>
      </c>
      <c r="K504" s="467"/>
      <c r="L504" s="467"/>
      <c r="M504" s="2210" t="s">
        <v>454</v>
      </c>
      <c r="N504" s="2209"/>
      <c r="O504" s="558">
        <v>3.021417315214733E-2</v>
      </c>
      <c r="P504" s="467"/>
      <c r="Q504" s="467"/>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210" t="s">
        <v>419</v>
      </c>
      <c r="D505" s="2209"/>
      <c r="E505" s="556">
        <v>0.43966822942137795</v>
      </c>
      <c r="F505" s="467"/>
      <c r="G505" s="467"/>
      <c r="H505" s="2210" t="s">
        <v>483</v>
      </c>
      <c r="I505" s="2209"/>
      <c r="J505" s="557">
        <v>1.4585843770414258E-3</v>
      </c>
      <c r="K505" s="467"/>
      <c r="L505" s="467"/>
      <c r="M505" s="2210" t="s">
        <v>483</v>
      </c>
      <c r="N505" s="2209"/>
      <c r="O505" s="558">
        <v>2.5621972875096042E-3</v>
      </c>
      <c r="P505" s="467"/>
      <c r="Q505" s="467"/>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210" t="s">
        <v>454</v>
      </c>
      <c r="D506" s="2209"/>
      <c r="E506" s="556">
        <v>2.7250555801064918E-2</v>
      </c>
      <c r="F506" s="467"/>
      <c r="G506" s="467"/>
      <c r="H506" s="2210" t="s">
        <v>488</v>
      </c>
      <c r="I506" s="2209"/>
      <c r="J506" s="557">
        <v>6.2245193043548195E-3</v>
      </c>
      <c r="K506" s="467"/>
      <c r="L506" s="467"/>
      <c r="M506" s="2210" t="s">
        <v>488</v>
      </c>
      <c r="N506" s="2209"/>
      <c r="O506" s="562">
        <v>3.7772667835802159E-5</v>
      </c>
      <c r="P506" s="467"/>
      <c r="Q506" s="467"/>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210" t="s">
        <v>483</v>
      </c>
      <c r="D507" s="2209"/>
      <c r="E507" s="556">
        <v>1.4075736700153542E-3</v>
      </c>
      <c r="F507" s="467"/>
      <c r="G507" s="467"/>
      <c r="H507" s="2210" t="s">
        <v>465</v>
      </c>
      <c r="I507" s="2209"/>
      <c r="J507" s="557">
        <v>2.9851942287128183E-3</v>
      </c>
      <c r="K507" s="467"/>
      <c r="L507" s="467"/>
      <c r="M507" s="2210" t="s">
        <v>465</v>
      </c>
      <c r="N507" s="2209"/>
      <c r="O507" s="558">
        <v>5.8972759184317929E-3</v>
      </c>
      <c r="P507" s="467"/>
      <c r="Q507" s="467"/>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210" t="s">
        <v>512</v>
      </c>
      <c r="D508" s="2209"/>
      <c r="E508" s="556">
        <v>2.9701631211594847E-4</v>
      </c>
      <c r="F508" s="467"/>
      <c r="G508" s="467"/>
      <c r="H508" s="2210" t="s">
        <v>507</v>
      </c>
      <c r="I508" s="2209"/>
      <c r="J508" s="557">
        <v>1.5429136296885807E-4</v>
      </c>
      <c r="K508" s="467"/>
      <c r="L508" s="467"/>
      <c r="M508" s="2210" t="s">
        <v>507</v>
      </c>
      <c r="N508" s="2209"/>
      <c r="O508" s="562">
        <v>7.7237070541963132E-5</v>
      </c>
      <c r="P508" s="467"/>
      <c r="Q508" s="467"/>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210" t="s">
        <v>488</v>
      </c>
      <c r="D509" s="2209"/>
      <c r="E509" s="556">
        <v>3.5384650817935764E-3</v>
      </c>
      <c r="F509" s="467"/>
      <c r="G509" s="467"/>
      <c r="H509" s="2210" t="s">
        <v>509</v>
      </c>
      <c r="I509" s="2209"/>
      <c r="J509" s="557">
        <v>4.9257388878788449E-4</v>
      </c>
      <c r="K509" s="467"/>
      <c r="L509" s="467"/>
      <c r="M509" s="2210" t="s">
        <v>509</v>
      </c>
      <c r="N509" s="2209"/>
      <c r="O509" s="562">
        <v>6.4465229458284337E-5</v>
      </c>
      <c r="P509" s="467"/>
      <c r="Q509" s="467"/>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210" t="s">
        <v>465</v>
      </c>
      <c r="D510" s="2209"/>
      <c r="E510" s="556">
        <v>3.8725268704548836E-2</v>
      </c>
      <c r="F510" s="467"/>
      <c r="G510" s="467"/>
      <c r="H510" s="2210" t="s">
        <v>492</v>
      </c>
      <c r="I510" s="2209"/>
      <c r="J510" s="557">
        <v>1.9290189430775605E-3</v>
      </c>
      <c r="K510" s="467"/>
      <c r="L510" s="467"/>
      <c r="M510" s="2210" t="s">
        <v>508</v>
      </c>
      <c r="N510" s="2209"/>
      <c r="O510" s="562">
        <v>5.4648308715419796E-6</v>
      </c>
      <c r="P510" s="467"/>
      <c r="Q510" s="467"/>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210" t="s">
        <v>507</v>
      </c>
      <c r="D511" s="2209"/>
      <c r="E511" s="556">
        <v>8.1520257974024605E-4</v>
      </c>
      <c r="F511" s="467"/>
      <c r="G511" s="467"/>
      <c r="H511" s="2210" t="s">
        <v>496</v>
      </c>
      <c r="I511" s="2209"/>
      <c r="J511" s="557">
        <v>4.7198396751213243E-3</v>
      </c>
      <c r="K511" s="467"/>
      <c r="L511" s="467"/>
      <c r="M511" s="2210" t="s">
        <v>492</v>
      </c>
      <c r="N511" s="2209"/>
      <c r="O511" s="558">
        <v>4.0628822878537176E-4</v>
      </c>
      <c r="P511" s="467"/>
      <c r="Q511" s="467"/>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210" t="s">
        <v>509</v>
      </c>
      <c r="D512" s="2209"/>
      <c r="E512" s="556">
        <v>6.4026054391167549E-4</v>
      </c>
      <c r="F512" s="467"/>
      <c r="G512" s="467"/>
      <c r="H512" s="2210" t="s">
        <v>513</v>
      </c>
      <c r="I512" s="2209"/>
      <c r="J512" s="563">
        <v>2.5149596684747638E-5</v>
      </c>
      <c r="K512" s="467"/>
      <c r="L512" s="467"/>
      <c r="M512" s="2210" t="s">
        <v>496</v>
      </c>
      <c r="N512" s="2209"/>
      <c r="O512" s="558">
        <v>1.1413110910180356E-4</v>
      </c>
      <c r="P512" s="467"/>
      <c r="Q512" s="467"/>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210" t="s">
        <v>508</v>
      </c>
      <c r="D513" s="2209"/>
      <c r="E513" s="556">
        <v>6.5648910323802187E-4</v>
      </c>
      <c r="F513" s="467"/>
      <c r="G513" s="467"/>
      <c r="H513" s="2210" t="s">
        <v>481</v>
      </c>
      <c r="I513" s="2209"/>
      <c r="J513" s="557">
        <v>4.047420122852587E-3</v>
      </c>
      <c r="K513" s="467"/>
      <c r="L513" s="467"/>
      <c r="M513" s="2210" t="s">
        <v>510</v>
      </c>
      <c r="N513" s="2209"/>
      <c r="O513" s="562">
        <v>6.5731741201175353E-6</v>
      </c>
      <c r="P513" s="467"/>
      <c r="Q513" s="467"/>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210" t="s">
        <v>492</v>
      </c>
      <c r="D514" s="2209"/>
      <c r="E514" s="556">
        <v>3.4762620714105744E-3</v>
      </c>
      <c r="F514" s="467"/>
      <c r="G514" s="467"/>
      <c r="H514" s="2210" t="s">
        <v>503</v>
      </c>
      <c r="I514" s="2209"/>
      <c r="J514" s="557">
        <v>2.4666345967293327E-3</v>
      </c>
      <c r="K514" s="467"/>
      <c r="L514" s="467"/>
      <c r="M514" s="2210" t="s">
        <v>505</v>
      </c>
      <c r="N514" s="2209"/>
      <c r="O514" s="562">
        <v>5.1912281136193847E-5</v>
      </c>
      <c r="P514" s="467"/>
      <c r="Q514" s="467"/>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210" t="s">
        <v>496</v>
      </c>
      <c r="D515" s="2209"/>
      <c r="E515" s="556">
        <v>1.9465053216985669E-3</v>
      </c>
      <c r="F515" s="467"/>
      <c r="G515" s="467"/>
      <c r="H515" s="2210" t="s">
        <v>478</v>
      </c>
      <c r="I515" s="2209"/>
      <c r="J515" s="557">
        <v>1.2645310665527449E-2</v>
      </c>
      <c r="K515" s="467"/>
      <c r="L515" s="467"/>
      <c r="M515" s="2210" t="s">
        <v>504</v>
      </c>
      <c r="N515" s="2209"/>
      <c r="O515" s="558">
        <v>3.5123576327774253E-4</v>
      </c>
      <c r="P515" s="467"/>
      <c r="Q515" s="467"/>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210" t="s">
        <v>510</v>
      </c>
      <c r="D516" s="2209"/>
      <c r="E516" s="556">
        <v>5.8909614277335379E-4</v>
      </c>
      <c r="F516" s="467"/>
      <c r="G516" s="467"/>
      <c r="H516" s="2210" t="s">
        <v>480</v>
      </c>
      <c r="I516" s="2209"/>
      <c r="J516" s="557">
        <v>1.0135734687903242E-2</v>
      </c>
      <c r="K516" s="467"/>
      <c r="L516" s="467"/>
      <c r="M516" s="2210" t="s">
        <v>506</v>
      </c>
      <c r="N516" s="2209"/>
      <c r="O516" s="558">
        <v>2.4707003554679441E-4</v>
      </c>
      <c r="P516" s="467"/>
      <c r="Q516" s="467"/>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210" t="s">
        <v>505</v>
      </c>
      <c r="D517" s="2209"/>
      <c r="E517" s="556">
        <v>8.4921095284750032E-4</v>
      </c>
      <c r="F517" s="467"/>
      <c r="G517" s="467"/>
      <c r="H517" s="2210" t="s">
        <v>494</v>
      </c>
      <c r="I517" s="2209"/>
      <c r="J517" s="557">
        <v>2.9807672181080594E-3</v>
      </c>
      <c r="K517" s="467"/>
      <c r="L517" s="467"/>
      <c r="M517" s="2210" t="s">
        <v>481</v>
      </c>
      <c r="N517" s="2209"/>
      <c r="O517" s="558">
        <v>1.2376472791047596E-3</v>
      </c>
      <c r="P517" s="467"/>
      <c r="Q517" s="467"/>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210" t="s">
        <v>504</v>
      </c>
      <c r="D518" s="2209"/>
      <c r="E518" s="556">
        <v>6.0218475011974103E-4</v>
      </c>
      <c r="F518" s="467"/>
      <c r="G518" s="467"/>
      <c r="H518" s="2210" t="s">
        <v>428</v>
      </c>
      <c r="I518" s="2209"/>
      <c r="J518" s="557">
        <v>0.15781955118143384</v>
      </c>
      <c r="K518" s="467"/>
      <c r="L518" s="467"/>
      <c r="M518" s="2210" t="s">
        <v>503</v>
      </c>
      <c r="N518" s="2209"/>
      <c r="O518" s="558">
        <v>4.1221101460787351E-4</v>
      </c>
      <c r="P518" s="467"/>
      <c r="Q518" s="467"/>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210" t="s">
        <v>513</v>
      </c>
      <c r="D519" s="2209"/>
      <c r="E519" s="564">
        <v>5.7206612143111009E-5</v>
      </c>
      <c r="F519" s="467"/>
      <c r="G519" s="467"/>
      <c r="H519" s="2210" t="s">
        <v>457</v>
      </c>
      <c r="I519" s="2209"/>
      <c r="J519" s="557">
        <v>4.8346100190203939E-2</v>
      </c>
      <c r="K519" s="467"/>
      <c r="L519" s="467"/>
      <c r="M519" s="2210" t="s">
        <v>478</v>
      </c>
      <c r="N519" s="2209"/>
      <c r="O519" s="558">
        <v>3.5065046516297264E-3</v>
      </c>
      <c r="P519" s="467"/>
      <c r="Q519" s="467"/>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210" t="s">
        <v>506</v>
      </c>
      <c r="D520" s="2209"/>
      <c r="E520" s="556">
        <v>4.4733964616873586E-4</v>
      </c>
      <c r="F520" s="467"/>
      <c r="G520" s="467"/>
      <c r="H520" s="2210" t="s">
        <v>444</v>
      </c>
      <c r="I520" s="2209"/>
      <c r="J520" s="557">
        <v>6.4814393404305837E-2</v>
      </c>
      <c r="K520" s="467"/>
      <c r="L520" s="467"/>
      <c r="M520" s="2210" t="s">
        <v>480</v>
      </c>
      <c r="N520" s="2209"/>
      <c r="O520" s="558">
        <v>1.4958046417382067E-3</v>
      </c>
      <c r="P520" s="467"/>
      <c r="Q520" s="467"/>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210" t="s">
        <v>481</v>
      </c>
      <c r="D521" s="2209"/>
      <c r="E521" s="556">
        <v>9.7505453767236377E-3</v>
      </c>
      <c r="F521" s="467"/>
      <c r="G521" s="467"/>
      <c r="H521" s="2210" t="s">
        <v>474</v>
      </c>
      <c r="I521" s="2209"/>
      <c r="J521" s="557">
        <v>5.4774215376721157E-3</v>
      </c>
      <c r="K521" s="467"/>
      <c r="L521" s="467"/>
      <c r="M521" s="2210" t="s">
        <v>494</v>
      </c>
      <c r="N521" s="2209"/>
      <c r="O521" s="558">
        <v>1.0689193658895682E-3</v>
      </c>
      <c r="P521" s="467"/>
      <c r="Q521" s="467"/>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210" t="s">
        <v>503</v>
      </c>
      <c r="D522" s="2209"/>
      <c r="E522" s="556">
        <v>6.092927441961267E-4</v>
      </c>
      <c r="F522" s="467"/>
      <c r="G522" s="467"/>
      <c r="H522" s="2210" t="s">
        <v>490</v>
      </c>
      <c r="I522" s="2209"/>
      <c r="J522" s="557">
        <v>6.0062724886066057E-3</v>
      </c>
      <c r="K522" s="467"/>
      <c r="L522" s="467"/>
      <c r="M522" s="2210" t="s">
        <v>428</v>
      </c>
      <c r="N522" s="2209"/>
      <c r="O522" s="558">
        <v>5.5785084226760373E-2</v>
      </c>
      <c r="P522" s="467"/>
      <c r="Q522" s="467"/>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210" t="s">
        <v>478</v>
      </c>
      <c r="D523" s="2209"/>
      <c r="E523" s="556">
        <v>4.1763756561816355E-3</v>
      </c>
      <c r="F523" s="467"/>
      <c r="G523" s="467"/>
      <c r="H523" s="2210" t="s">
        <v>452</v>
      </c>
      <c r="I523" s="2209"/>
      <c r="J523" s="557">
        <v>9.6420823926324974E-3</v>
      </c>
      <c r="K523" s="467"/>
      <c r="L523" s="467"/>
      <c r="M523" s="2210" t="s">
        <v>457</v>
      </c>
      <c r="N523" s="2209"/>
      <c r="O523" s="558">
        <v>2.6158926847025701E-3</v>
      </c>
      <c r="P523" s="467"/>
      <c r="Q523" s="467"/>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210" t="s">
        <v>480</v>
      </c>
      <c r="D524" s="2209"/>
      <c r="E524" s="556">
        <v>1.2977523466882626E-2</v>
      </c>
      <c r="F524" s="467"/>
      <c r="G524" s="467"/>
      <c r="H524" s="2210" t="s">
        <v>477</v>
      </c>
      <c r="I524" s="2209"/>
      <c r="J524" s="557">
        <v>2.0534876083414849E-3</v>
      </c>
      <c r="K524" s="467"/>
      <c r="L524" s="467"/>
      <c r="M524" s="2210" t="s">
        <v>444</v>
      </c>
      <c r="N524" s="2209"/>
      <c r="O524" s="558">
        <v>2.168273044219474E-2</v>
      </c>
      <c r="P524" s="467"/>
      <c r="Q524" s="467"/>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210" t="s">
        <v>494</v>
      </c>
      <c r="D525" s="2209"/>
      <c r="E525" s="556">
        <v>1.4636120541708449E-3</v>
      </c>
      <c r="F525" s="467"/>
      <c r="G525" s="467"/>
      <c r="H525" s="2210" t="s">
        <v>453</v>
      </c>
      <c r="I525" s="2209"/>
      <c r="J525" s="557">
        <v>4.0792570150764478E-2</v>
      </c>
      <c r="K525" s="467"/>
      <c r="L525" s="467"/>
      <c r="M525" s="2210" t="s">
        <v>474</v>
      </c>
      <c r="N525" s="2209"/>
      <c r="O525" s="558">
        <v>7.2553189058741606E-3</v>
      </c>
      <c r="P525" s="467"/>
      <c r="Q525" s="467"/>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210" t="s">
        <v>428</v>
      </c>
      <c r="D526" s="2209"/>
      <c r="E526" s="556">
        <v>0.16362731741149403</v>
      </c>
      <c r="F526" s="467"/>
      <c r="G526" s="467"/>
      <c r="H526" s="2210" t="s">
        <v>467</v>
      </c>
      <c r="I526" s="2209"/>
      <c r="J526" s="557">
        <v>3.4355268164962885E-2</v>
      </c>
      <c r="K526" s="467"/>
      <c r="L526" s="467"/>
      <c r="M526" s="2210" t="s">
        <v>452</v>
      </c>
      <c r="N526" s="2209"/>
      <c r="O526" s="558">
        <v>3.3282860613065644E-2</v>
      </c>
      <c r="P526" s="467"/>
      <c r="Q526" s="467"/>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210" t="s">
        <v>457</v>
      </c>
      <c r="D527" s="2209"/>
      <c r="E527" s="556">
        <v>2.9793748471386182E-2</v>
      </c>
      <c r="F527" s="467"/>
      <c r="G527" s="467"/>
      <c r="H527" s="2210" t="s">
        <v>423</v>
      </c>
      <c r="I527" s="2209"/>
      <c r="J527" s="557">
        <v>0.24672317157286217</v>
      </c>
      <c r="K527" s="467"/>
      <c r="L527" s="467"/>
      <c r="M527" s="2210" t="s">
        <v>477</v>
      </c>
      <c r="N527" s="2209"/>
      <c r="O527" s="558">
        <v>2.7761926057534099E-3</v>
      </c>
      <c r="P527" s="467"/>
      <c r="Q527" s="467"/>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210" t="s">
        <v>444</v>
      </c>
      <c r="D528" s="2209"/>
      <c r="E528" s="556">
        <v>3.6705440427707722E-2</v>
      </c>
      <c r="F528" s="467"/>
      <c r="G528" s="467"/>
      <c r="H528" s="2210" t="s">
        <v>446</v>
      </c>
      <c r="I528" s="2209"/>
      <c r="J528" s="557">
        <v>6.3134659823963976E-2</v>
      </c>
      <c r="K528" s="467"/>
      <c r="L528" s="467"/>
      <c r="M528" s="2210" t="s">
        <v>453</v>
      </c>
      <c r="N528" s="2209"/>
      <c r="O528" s="558">
        <v>4.513733789401844E-3</v>
      </c>
      <c r="P528" s="467"/>
      <c r="Q528" s="467"/>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210" t="s">
        <v>474</v>
      </c>
      <c r="D529" s="2209"/>
      <c r="E529" s="556">
        <v>9.2139897422173576E-3</v>
      </c>
      <c r="F529" s="467"/>
      <c r="G529" s="467"/>
      <c r="H529" s="2210" t="s">
        <v>443</v>
      </c>
      <c r="I529" s="2209"/>
      <c r="J529" s="557">
        <v>7.0587174069612693E-2</v>
      </c>
      <c r="K529" s="467"/>
      <c r="L529" s="467"/>
      <c r="M529" s="2210" t="s">
        <v>467</v>
      </c>
      <c r="N529" s="2209"/>
      <c r="O529" s="562">
        <v>5.7451917881783644E-5</v>
      </c>
      <c r="P529" s="467"/>
      <c r="Q529" s="467"/>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210" t="s">
        <v>490</v>
      </c>
      <c r="D530" s="2209"/>
      <c r="E530" s="556">
        <v>5.9854956283458426E-4</v>
      </c>
      <c r="F530" s="467"/>
      <c r="G530" s="467"/>
      <c r="H530" s="2210" t="s">
        <v>459</v>
      </c>
      <c r="I530" s="2209"/>
      <c r="J530" s="557">
        <v>3.1789729435395535E-2</v>
      </c>
      <c r="K530" s="467"/>
      <c r="L530" s="467"/>
      <c r="M530" s="2210" t="s">
        <v>423</v>
      </c>
      <c r="N530" s="2209"/>
      <c r="O530" s="558">
        <v>0.30531404124602513</v>
      </c>
      <c r="P530" s="467"/>
      <c r="Q530" s="467"/>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210" t="s">
        <v>452</v>
      </c>
      <c r="D531" s="2209"/>
      <c r="E531" s="556">
        <v>4.8934298935072423E-2</v>
      </c>
      <c r="F531" s="467"/>
      <c r="G531" s="467"/>
      <c r="H531" s="2210" t="s">
        <v>441</v>
      </c>
      <c r="I531" s="2209"/>
      <c r="J531" s="557">
        <v>1.142217107281829E-2</v>
      </c>
      <c r="K531" s="467"/>
      <c r="L531" s="467"/>
      <c r="M531" s="2210" t="s">
        <v>446</v>
      </c>
      <c r="N531" s="2209"/>
      <c r="O531" s="558">
        <v>6.3693480078828709E-3</v>
      </c>
      <c r="P531" s="467"/>
      <c r="Q531" s="467"/>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210" t="s">
        <v>477</v>
      </c>
      <c r="D532" s="2209"/>
      <c r="E532" s="556">
        <v>1.4227420940895795E-2</v>
      </c>
      <c r="F532" s="467"/>
      <c r="G532" s="467"/>
      <c r="H532" s="2210" t="s">
        <v>422</v>
      </c>
      <c r="I532" s="2209"/>
      <c r="J532" s="557">
        <v>4.2821784309907462E-2</v>
      </c>
      <c r="K532" s="467"/>
      <c r="L532" s="467"/>
      <c r="M532" s="2210" t="s">
        <v>443</v>
      </c>
      <c r="N532" s="2209"/>
      <c r="O532" s="558">
        <v>4.4887149505797128E-2</v>
      </c>
      <c r="P532" s="467"/>
      <c r="Q532" s="467"/>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210" t="s">
        <v>453</v>
      </c>
      <c r="D533" s="2209"/>
      <c r="E533" s="556">
        <v>6.9075125239301691E-2</v>
      </c>
      <c r="F533" s="467"/>
      <c r="G533" s="467"/>
      <c r="H533" s="2210" t="s">
        <v>469</v>
      </c>
      <c r="I533" s="2209"/>
      <c r="J533" s="557">
        <v>2.8737319029011306E-3</v>
      </c>
      <c r="K533" s="467"/>
      <c r="L533" s="467"/>
      <c r="M533" s="2210" t="s">
        <v>459</v>
      </c>
      <c r="N533" s="2209"/>
      <c r="O533" s="558">
        <v>9.0069118152341279E-3</v>
      </c>
      <c r="P533" s="467"/>
      <c r="Q533" s="467"/>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210" t="s">
        <v>467</v>
      </c>
      <c r="D534" s="2209"/>
      <c r="E534" s="556">
        <v>3.0556363764641797E-2</v>
      </c>
      <c r="F534" s="467"/>
      <c r="G534" s="467"/>
      <c r="H534" s="2210" t="s">
        <v>434</v>
      </c>
      <c r="I534" s="2209"/>
      <c r="J534" s="557">
        <v>3.8732853632842276E-2</v>
      </c>
      <c r="K534" s="467"/>
      <c r="L534" s="467"/>
      <c r="M534" s="2210" t="s">
        <v>441</v>
      </c>
      <c r="N534" s="2209"/>
      <c r="O534" s="558">
        <v>5.8707812234855265E-2</v>
      </c>
      <c r="P534" s="467"/>
      <c r="Q534" s="467"/>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210" t="s">
        <v>423</v>
      </c>
      <c r="D535" s="2209"/>
      <c r="E535" s="556">
        <v>0.41564830231342131</v>
      </c>
      <c r="F535" s="467"/>
      <c r="G535" s="467"/>
      <c r="H535" s="2210" t="s">
        <v>439</v>
      </c>
      <c r="I535" s="2209"/>
      <c r="J535" s="557">
        <v>2.3573034777081663E-2</v>
      </c>
      <c r="K535" s="467"/>
      <c r="L535" s="467"/>
      <c r="M535" s="2210" t="s">
        <v>422</v>
      </c>
      <c r="N535" s="2209"/>
      <c r="O535" s="558">
        <v>0.33916684641469003</v>
      </c>
      <c r="P535" s="467"/>
      <c r="Q535" s="467"/>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210" t="s">
        <v>446</v>
      </c>
      <c r="D536" s="2209"/>
      <c r="E536" s="556">
        <v>3.7772077009100472E-2</v>
      </c>
      <c r="F536" s="467"/>
      <c r="G536" s="467"/>
      <c r="H536" s="2210" t="s">
        <v>498</v>
      </c>
      <c r="I536" s="2209"/>
      <c r="J536" s="557">
        <v>5.9999124681888751E-4</v>
      </c>
      <c r="K536" s="467"/>
      <c r="L536" s="467"/>
      <c r="M536" s="2210" t="s">
        <v>469</v>
      </c>
      <c r="N536" s="2209"/>
      <c r="O536" s="558">
        <v>9.0198012966876996E-3</v>
      </c>
      <c r="P536" s="467"/>
      <c r="Q536" s="467"/>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210" t="s">
        <v>443</v>
      </c>
      <c r="D537" s="2209"/>
      <c r="E537" s="556">
        <v>8.1763960643480349E-2</v>
      </c>
      <c r="F537" s="467"/>
      <c r="G537" s="467"/>
      <c r="H537" s="2210" t="s">
        <v>447</v>
      </c>
      <c r="I537" s="2209"/>
      <c r="J537" s="557">
        <v>1.5868765074933473E-2</v>
      </c>
      <c r="K537" s="467"/>
      <c r="L537" s="467"/>
      <c r="M537" s="2210" t="s">
        <v>434</v>
      </c>
      <c r="N537" s="2209"/>
      <c r="O537" s="558">
        <v>9.9937678738057853E-2</v>
      </c>
      <c r="P537" s="467"/>
      <c r="Q537" s="467"/>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210" t="s">
        <v>459</v>
      </c>
      <c r="D538" s="2209"/>
      <c r="E538" s="556">
        <v>4.1635582775863593E-2</v>
      </c>
      <c r="F538" s="467"/>
      <c r="G538" s="467"/>
      <c r="H538" s="2210" t="s">
        <v>511</v>
      </c>
      <c r="I538" s="2209"/>
      <c r="J538" s="557">
        <v>2.7350022894836096E-4</v>
      </c>
      <c r="K538" s="467"/>
      <c r="L538" s="467"/>
      <c r="M538" s="2210" t="s">
        <v>439</v>
      </c>
      <c r="N538" s="2209"/>
      <c r="O538" s="558">
        <v>8.1230304536260567E-2</v>
      </c>
      <c r="P538" s="467"/>
      <c r="Q538" s="467"/>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210" t="s">
        <v>441</v>
      </c>
      <c r="D539" s="2209"/>
      <c r="E539" s="556">
        <v>8.3065203738812696E-2</v>
      </c>
      <c r="F539" s="467"/>
      <c r="G539" s="467"/>
      <c r="H539" s="2210" t="s">
        <v>468</v>
      </c>
      <c r="I539" s="2209"/>
      <c r="J539" s="557">
        <v>9.1906705075244302E-4</v>
      </c>
      <c r="K539" s="467"/>
      <c r="L539" s="467"/>
      <c r="M539" s="2210" t="s">
        <v>498</v>
      </c>
      <c r="N539" s="2209"/>
      <c r="O539" s="558">
        <v>1.0144446592254425E-4</v>
      </c>
      <c r="P539" s="467"/>
      <c r="Q539" s="467"/>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210" t="s">
        <v>422</v>
      </c>
      <c r="D540" s="2209"/>
      <c r="E540" s="556">
        <v>0.33314139997467029</v>
      </c>
      <c r="F540" s="467"/>
      <c r="G540" s="467"/>
      <c r="H540" s="2210" t="s">
        <v>449</v>
      </c>
      <c r="I540" s="2209"/>
      <c r="J540" s="557">
        <v>5.6290547163557872E-2</v>
      </c>
      <c r="K540" s="467"/>
      <c r="L540" s="467"/>
      <c r="M540" s="2210" t="s">
        <v>447</v>
      </c>
      <c r="N540" s="2209"/>
      <c r="O540" s="558">
        <v>2.8515244676685019E-2</v>
      </c>
      <c r="P540" s="467"/>
      <c r="Q540" s="467"/>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210" t="s">
        <v>469</v>
      </c>
      <c r="D541" s="2209"/>
      <c r="E541" s="556">
        <v>2.7645462295135368E-4</v>
      </c>
      <c r="F541" s="467"/>
      <c r="G541" s="467"/>
      <c r="H541" s="2210" t="s">
        <v>499</v>
      </c>
      <c r="I541" s="2209"/>
      <c r="J541" s="557">
        <v>4.7563009407073774E-4</v>
      </c>
      <c r="K541" s="467"/>
      <c r="L541" s="467"/>
      <c r="M541" s="2210" t="s">
        <v>511</v>
      </c>
      <c r="N541" s="2209"/>
      <c r="O541" s="562">
        <v>5.8314256462921983E-5</v>
      </c>
      <c r="P541" s="467"/>
      <c r="Q541" s="467"/>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210" t="s">
        <v>434</v>
      </c>
      <c r="D542" s="2209"/>
      <c r="E542" s="556">
        <v>0.15385354661981845</v>
      </c>
      <c r="F542" s="467"/>
      <c r="G542" s="467"/>
      <c r="H542" s="2210" t="s">
        <v>485</v>
      </c>
      <c r="I542" s="2209"/>
      <c r="J542" s="557">
        <v>4.7642819720582494E-3</v>
      </c>
      <c r="K542" s="467"/>
      <c r="L542" s="467"/>
      <c r="M542" s="2210" t="s">
        <v>468</v>
      </c>
      <c r="N542" s="2209"/>
      <c r="O542" s="558">
        <v>9.0919189076759683E-3</v>
      </c>
      <c r="P542" s="467"/>
      <c r="Q542" s="467"/>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210" t="s">
        <v>439</v>
      </c>
      <c r="D543" s="2209"/>
      <c r="E543" s="556">
        <v>0.10258271022518405</v>
      </c>
      <c r="F543" s="467"/>
      <c r="G543" s="467"/>
      <c r="H543" s="2210" t="s">
        <v>497</v>
      </c>
      <c r="I543" s="2209"/>
      <c r="J543" s="557">
        <v>2.538638455683623E-4</v>
      </c>
      <c r="K543" s="467"/>
      <c r="L543" s="467"/>
      <c r="M543" s="2210" t="s">
        <v>449</v>
      </c>
      <c r="N543" s="2209"/>
      <c r="O543" s="558">
        <v>3.5173172827118364E-3</v>
      </c>
      <c r="P543" s="467"/>
      <c r="Q543" s="467"/>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210" t="s">
        <v>498</v>
      </c>
      <c r="D544" s="2209"/>
      <c r="E544" s="556">
        <v>1.6067435804059422E-3</v>
      </c>
      <c r="F544" s="467"/>
      <c r="G544" s="467"/>
      <c r="H544" s="2210" t="s">
        <v>417</v>
      </c>
      <c r="I544" s="2209"/>
      <c r="J544" s="557">
        <v>0.48270114000786218</v>
      </c>
      <c r="K544" s="467"/>
      <c r="L544" s="467"/>
      <c r="M544" s="2210" t="s">
        <v>499</v>
      </c>
      <c r="N544" s="2209"/>
      <c r="O544" s="558">
        <v>6.2328817233429511E-4</v>
      </c>
      <c r="P544" s="467"/>
      <c r="Q544" s="467"/>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210" t="s">
        <v>447</v>
      </c>
      <c r="D545" s="2209"/>
      <c r="E545" s="556">
        <v>7.8927795907812542E-2</v>
      </c>
      <c r="F545" s="467"/>
      <c r="G545" s="467"/>
      <c r="H545" s="2210" t="s">
        <v>418</v>
      </c>
      <c r="I545" s="2209"/>
      <c r="J545" s="557">
        <v>0.4352534211905299</v>
      </c>
      <c r="K545" s="467"/>
      <c r="L545" s="467"/>
      <c r="M545" s="2210" t="s">
        <v>485</v>
      </c>
      <c r="N545" s="2209"/>
      <c r="O545" s="558">
        <v>1.9077506622021505E-3</v>
      </c>
      <c r="P545" s="467"/>
      <c r="Q545" s="467"/>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210" t="s">
        <v>511</v>
      </c>
      <c r="D546" s="2209"/>
      <c r="E546" s="564">
        <v>1.3838907500504128E-6</v>
      </c>
      <c r="F546" s="467"/>
      <c r="G546" s="467"/>
      <c r="H546" s="2210" t="s">
        <v>450</v>
      </c>
      <c r="I546" s="2209"/>
      <c r="J546" s="557">
        <v>2.7003522164438003E-2</v>
      </c>
      <c r="K546" s="467"/>
      <c r="L546" s="467"/>
      <c r="M546" s="2210" t="s">
        <v>497</v>
      </c>
      <c r="N546" s="2209"/>
      <c r="O546" s="558">
        <v>7.3810661753855435E-4</v>
      </c>
      <c r="P546" s="467"/>
      <c r="Q546" s="467"/>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210" t="s">
        <v>468</v>
      </c>
      <c r="D547" s="2209"/>
      <c r="E547" s="556">
        <v>4.6826192834138105E-3</v>
      </c>
      <c r="F547" s="467"/>
      <c r="G547" s="467"/>
      <c r="H547" s="2210" t="s">
        <v>486</v>
      </c>
      <c r="I547" s="2209"/>
      <c r="J547" s="557">
        <v>6.7919431985054507E-3</v>
      </c>
      <c r="K547" s="467"/>
      <c r="L547" s="467"/>
      <c r="M547" s="2210" t="s">
        <v>495</v>
      </c>
      <c r="N547" s="2209"/>
      <c r="O547" s="558">
        <v>1.0311421060974154E-3</v>
      </c>
      <c r="P547" s="467"/>
      <c r="Q547" s="467"/>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210" t="s">
        <v>417</v>
      </c>
      <c r="D548" s="2209"/>
      <c r="E548" s="556">
        <v>0.66119170839288011</v>
      </c>
      <c r="F548" s="467"/>
      <c r="G548" s="467"/>
      <c r="H548" s="2210" t="s">
        <v>433</v>
      </c>
      <c r="I548" s="2209"/>
      <c r="J548" s="557">
        <v>4.8266001760224123E-2</v>
      </c>
      <c r="K548" s="467"/>
      <c r="L548" s="467"/>
      <c r="M548" s="2210" t="s">
        <v>417</v>
      </c>
      <c r="N548" s="2209"/>
      <c r="O548" s="558">
        <v>0.52942384882346205</v>
      </c>
      <c r="P548" s="467"/>
      <c r="Q548" s="467"/>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210" t="s">
        <v>418</v>
      </c>
      <c r="D549" s="2209"/>
      <c r="E549" s="556">
        <v>0.5807441439236779</v>
      </c>
      <c r="F549" s="467"/>
      <c r="G549" s="467"/>
      <c r="H549" s="2210" t="s">
        <v>432</v>
      </c>
      <c r="I549" s="2209"/>
      <c r="J549" s="557">
        <v>0.13082246904206224</v>
      </c>
      <c r="K549" s="467"/>
      <c r="L549" s="467"/>
      <c r="M549" s="2210" t="s">
        <v>418</v>
      </c>
      <c r="N549" s="2209"/>
      <c r="O549" s="558">
        <v>0.36029119208907345</v>
      </c>
      <c r="P549" s="467"/>
      <c r="Q549" s="467"/>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210" t="s">
        <v>450</v>
      </c>
      <c r="D550" s="2209"/>
      <c r="E550" s="556">
        <v>2.5675123508108071E-2</v>
      </c>
      <c r="F550" s="467"/>
      <c r="G550" s="467"/>
      <c r="H550" s="2210" t="s">
        <v>431</v>
      </c>
      <c r="I550" s="2209"/>
      <c r="J550" s="557">
        <v>0.11800467109199907</v>
      </c>
      <c r="K550" s="467"/>
      <c r="L550" s="467"/>
      <c r="M550" s="2210" t="s">
        <v>450</v>
      </c>
      <c r="N550" s="2209"/>
      <c r="O550" s="558">
        <v>3.814236498983254E-2</v>
      </c>
      <c r="P550" s="467"/>
      <c r="Q550" s="467"/>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210" t="s">
        <v>486</v>
      </c>
      <c r="D551" s="2209"/>
      <c r="E551" s="556">
        <v>3.9611953651989325E-3</v>
      </c>
      <c r="F551" s="467"/>
      <c r="G551" s="467"/>
      <c r="H551" s="2210" t="s">
        <v>425</v>
      </c>
      <c r="I551" s="2209"/>
      <c r="J551" s="557">
        <v>0.194458335360537</v>
      </c>
      <c r="K551" s="467"/>
      <c r="L551" s="467"/>
      <c r="M551" s="2210" t="s">
        <v>486</v>
      </c>
      <c r="N551" s="2209"/>
      <c r="O551" s="558">
        <v>3.2801992586947677E-4</v>
      </c>
      <c r="P551" s="467"/>
      <c r="Q551" s="467"/>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210" t="s">
        <v>433</v>
      </c>
      <c r="D552" s="2209"/>
      <c r="E552" s="556">
        <v>0.10158028235258007</v>
      </c>
      <c r="F552" s="467"/>
      <c r="G552" s="467"/>
      <c r="H552" s="2210" t="s">
        <v>500</v>
      </c>
      <c r="I552" s="2209"/>
      <c r="J552" s="557">
        <v>8.6596307359355332E-4</v>
      </c>
      <c r="K552" s="467"/>
      <c r="L552" s="467"/>
      <c r="M552" s="2210" t="s">
        <v>433</v>
      </c>
      <c r="N552" s="2209"/>
      <c r="O552" s="558">
        <v>0.12269495223325329</v>
      </c>
      <c r="P552" s="467"/>
      <c r="Q552" s="467"/>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210" t="s">
        <v>432</v>
      </c>
      <c r="D553" s="2209"/>
      <c r="E553" s="556">
        <v>0.17589898702232726</v>
      </c>
      <c r="F553" s="467"/>
      <c r="G553" s="467"/>
      <c r="H553" s="2210" t="s">
        <v>427</v>
      </c>
      <c r="I553" s="2209"/>
      <c r="J553" s="557">
        <v>0.14232642129799294</v>
      </c>
      <c r="K553" s="467"/>
      <c r="L553" s="467"/>
      <c r="M553" s="2210" t="s">
        <v>432</v>
      </c>
      <c r="N553" s="2209"/>
      <c r="O553" s="558">
        <v>1.8205694941903286E-2</v>
      </c>
      <c r="P553" s="467"/>
      <c r="Q553" s="467"/>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210" t="s">
        <v>431</v>
      </c>
      <c r="D554" s="2209"/>
      <c r="E554" s="556">
        <v>0.17603341599870678</v>
      </c>
      <c r="F554" s="467"/>
      <c r="G554" s="467"/>
      <c r="H554" s="2210" t="s">
        <v>442</v>
      </c>
      <c r="I554" s="2209"/>
      <c r="J554" s="557">
        <v>9.7364905288898754E-2</v>
      </c>
      <c r="K554" s="467"/>
      <c r="L554" s="467"/>
      <c r="M554" s="2210" t="s">
        <v>431</v>
      </c>
      <c r="N554" s="2209"/>
      <c r="O554" s="558">
        <v>8.8368777538577858E-2</v>
      </c>
      <c r="P554" s="467"/>
      <c r="Q554" s="467"/>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210" t="s">
        <v>425</v>
      </c>
      <c r="D555" s="2209"/>
      <c r="E555" s="556">
        <v>0.37341108355918112</v>
      </c>
      <c r="F555" s="467"/>
      <c r="G555" s="467"/>
      <c r="H555" s="2210" t="s">
        <v>466</v>
      </c>
      <c r="I555" s="2209"/>
      <c r="J555" s="557">
        <v>3.7962489876456965E-2</v>
      </c>
      <c r="K555" s="467"/>
      <c r="L555" s="467"/>
      <c r="M555" s="2210" t="s">
        <v>425</v>
      </c>
      <c r="N555" s="2209"/>
      <c r="O555" s="558">
        <v>0.32837109268436404</v>
      </c>
      <c r="P555" s="467"/>
      <c r="Q555" s="467"/>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210" t="s">
        <v>500</v>
      </c>
      <c r="D556" s="2209"/>
      <c r="E556" s="556">
        <v>2.663701519538257E-4</v>
      </c>
      <c r="F556" s="467"/>
      <c r="G556" s="467"/>
      <c r="H556" s="2210" t="s">
        <v>429</v>
      </c>
      <c r="I556" s="2209"/>
      <c r="J556" s="557">
        <v>0.14116043783211782</v>
      </c>
      <c r="K556" s="467"/>
      <c r="L556" s="467"/>
      <c r="M556" s="2210" t="s">
        <v>500</v>
      </c>
      <c r="N556" s="2209"/>
      <c r="O556" s="558">
        <v>5.0476394732236831E-4</v>
      </c>
      <c r="P556" s="467"/>
      <c r="Q556" s="467"/>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210" t="s">
        <v>427</v>
      </c>
      <c r="D557" s="2209"/>
      <c r="E557" s="556">
        <v>0.1823275208688406</v>
      </c>
      <c r="F557" s="467"/>
      <c r="G557" s="467"/>
      <c r="H557" s="2210" t="s">
        <v>448</v>
      </c>
      <c r="I557" s="2209"/>
      <c r="J557" s="557">
        <v>6.2517536403225105E-2</v>
      </c>
      <c r="K557" s="467"/>
      <c r="L557" s="467"/>
      <c r="M557" s="2210" t="s">
        <v>427</v>
      </c>
      <c r="N557" s="2209"/>
      <c r="O557" s="558">
        <v>0.23677682354012583</v>
      </c>
      <c r="P557" s="467"/>
      <c r="Q557" s="467"/>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210" t="s">
        <v>442</v>
      </c>
      <c r="D558" s="2209"/>
      <c r="E558" s="556">
        <v>7.5617485351953534E-2</v>
      </c>
      <c r="F558" s="467"/>
      <c r="G558" s="467"/>
      <c r="H558" s="2210" t="s">
        <v>430</v>
      </c>
      <c r="I558" s="2209"/>
      <c r="J558" s="557">
        <v>0.15333538212916892</v>
      </c>
      <c r="K558" s="467"/>
      <c r="L558" s="467"/>
      <c r="M558" s="2210" t="s">
        <v>442</v>
      </c>
      <c r="N558" s="2209"/>
      <c r="O558" s="558">
        <v>1.1883660627757461E-2</v>
      </c>
      <c r="P558" s="467"/>
      <c r="Q558" s="467"/>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210" t="s">
        <v>466</v>
      </c>
      <c r="D559" s="2209"/>
      <c r="E559" s="556">
        <v>3.0109078923685709E-2</v>
      </c>
      <c r="F559" s="467"/>
      <c r="G559" s="467"/>
      <c r="H559" s="2210" t="s">
        <v>435</v>
      </c>
      <c r="I559" s="2209"/>
      <c r="J559" s="557">
        <v>0.12961200851805219</v>
      </c>
      <c r="K559" s="467"/>
      <c r="L559" s="467"/>
      <c r="M559" s="2210" t="s">
        <v>466</v>
      </c>
      <c r="N559" s="2209"/>
      <c r="O559" s="558">
        <v>1.3820674480756202E-2</v>
      </c>
      <c r="P559" s="467"/>
      <c r="Q559" s="467"/>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210" t="s">
        <v>429</v>
      </c>
      <c r="D560" s="2209"/>
      <c r="E560" s="556">
        <v>0.13128386509948334</v>
      </c>
      <c r="F560" s="467"/>
      <c r="G560" s="467"/>
      <c r="H560" s="2210" t="s">
        <v>445</v>
      </c>
      <c r="I560" s="2209"/>
      <c r="J560" s="557">
        <v>6.3872491635479506E-2</v>
      </c>
      <c r="K560" s="467"/>
      <c r="L560" s="467"/>
      <c r="M560" s="2210" t="s">
        <v>429</v>
      </c>
      <c r="N560" s="2209"/>
      <c r="O560" s="558">
        <v>0.22354962982015789</v>
      </c>
      <c r="P560" s="467"/>
      <c r="Q560" s="467"/>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210" t="s">
        <v>448</v>
      </c>
      <c r="D561" s="2209"/>
      <c r="E561" s="556">
        <v>4.1496608847591605E-2</v>
      </c>
      <c r="F561" s="467"/>
      <c r="G561" s="467"/>
      <c r="H561" s="2210" t="s">
        <v>424</v>
      </c>
      <c r="I561" s="2209"/>
      <c r="J561" s="557">
        <v>0.25327276261650267</v>
      </c>
      <c r="K561" s="467"/>
      <c r="L561" s="467"/>
      <c r="M561" s="2210" t="s">
        <v>448</v>
      </c>
      <c r="N561" s="2209"/>
      <c r="O561" s="558">
        <v>4.0017942513150981E-2</v>
      </c>
      <c r="P561" s="467"/>
      <c r="Q561" s="467"/>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210" t="s">
        <v>430</v>
      </c>
      <c r="D562" s="2209"/>
      <c r="E562" s="556">
        <v>0.13882963216156538</v>
      </c>
      <c r="F562" s="467"/>
      <c r="G562" s="467"/>
      <c r="H562" s="2210" t="s">
        <v>440</v>
      </c>
      <c r="I562" s="2209"/>
      <c r="J562" s="557">
        <v>0.11194850296506051</v>
      </c>
      <c r="K562" s="467"/>
      <c r="L562" s="467"/>
      <c r="M562" s="2210" t="s">
        <v>430</v>
      </c>
      <c r="N562" s="2209"/>
      <c r="O562" s="558">
        <v>0.11841792416999225</v>
      </c>
      <c r="P562" s="467"/>
      <c r="Q562" s="467"/>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210" t="s">
        <v>435</v>
      </c>
      <c r="D563" s="2209"/>
      <c r="E563" s="556">
        <v>9.3293935690774835E-2</v>
      </c>
      <c r="F563" s="467"/>
      <c r="G563" s="467"/>
      <c r="H563" s="2210" t="s">
        <v>426</v>
      </c>
      <c r="I563" s="2209"/>
      <c r="J563" s="557">
        <v>0.23771109327831166</v>
      </c>
      <c r="K563" s="467"/>
      <c r="L563" s="467"/>
      <c r="M563" s="2210" t="s">
        <v>435</v>
      </c>
      <c r="N563" s="2209"/>
      <c r="O563" s="558">
        <v>7.40881841160563E-3</v>
      </c>
      <c r="P563" s="467"/>
      <c r="Q563" s="467"/>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210" t="s">
        <v>445</v>
      </c>
      <c r="D564" s="2209"/>
      <c r="E564" s="556">
        <v>1.2465120300072532E-3</v>
      </c>
      <c r="F564" s="467"/>
      <c r="G564" s="467"/>
      <c r="H564" s="2210" t="s">
        <v>464</v>
      </c>
      <c r="I564" s="2209"/>
      <c r="J564" s="557">
        <v>8.1740177138854026E-3</v>
      </c>
      <c r="K564" s="467"/>
      <c r="L564" s="467"/>
      <c r="M564" s="2210" t="s">
        <v>445</v>
      </c>
      <c r="N564" s="2209"/>
      <c r="O564" s="558">
        <v>3.615561718714428E-3</v>
      </c>
      <c r="P564" s="467"/>
      <c r="Q564" s="467"/>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210" t="s">
        <v>424</v>
      </c>
      <c r="D565" s="2209"/>
      <c r="E565" s="556">
        <v>0.21815352986777486</v>
      </c>
      <c r="F565" s="467"/>
      <c r="G565" s="467"/>
      <c r="H565" s="2210" t="s">
        <v>471</v>
      </c>
      <c r="I565" s="2209"/>
      <c r="J565" s="557">
        <v>2.8319794608804402E-2</v>
      </c>
      <c r="K565" s="467"/>
      <c r="L565" s="467"/>
      <c r="M565" s="2210" t="s">
        <v>424</v>
      </c>
      <c r="N565" s="2209"/>
      <c r="O565" s="558">
        <v>0.12467630042858938</v>
      </c>
      <c r="P565" s="467"/>
      <c r="Q565" s="467"/>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210" t="s">
        <v>440</v>
      </c>
      <c r="D566" s="2209"/>
      <c r="E566" s="556">
        <v>5.9267288724916135E-2</v>
      </c>
      <c r="F566" s="467"/>
      <c r="G566" s="467"/>
      <c r="H566" s="2210" t="s">
        <v>461</v>
      </c>
      <c r="I566" s="2209"/>
      <c r="J566" s="557">
        <v>9.8909543265589591E-3</v>
      </c>
      <c r="K566" s="467"/>
      <c r="L566" s="467"/>
      <c r="M566" s="2210" t="s">
        <v>440</v>
      </c>
      <c r="N566" s="2209"/>
      <c r="O566" s="558">
        <v>4.1263985404981232E-2</v>
      </c>
      <c r="P566" s="467"/>
      <c r="Q566" s="467"/>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210" t="s">
        <v>426</v>
      </c>
      <c r="D567" s="2209"/>
      <c r="E567" s="556">
        <v>0.21671995177042344</v>
      </c>
      <c r="F567" s="467"/>
      <c r="G567" s="467"/>
      <c r="H567" s="2210" t="s">
        <v>436</v>
      </c>
      <c r="I567" s="2209"/>
      <c r="J567" s="557">
        <v>0.12623002486511592</v>
      </c>
      <c r="K567" s="467"/>
      <c r="L567" s="467"/>
      <c r="M567" s="2210" t="s">
        <v>426</v>
      </c>
      <c r="N567" s="2209"/>
      <c r="O567" s="558">
        <v>0.14396764379363433</v>
      </c>
      <c r="P567" s="467"/>
      <c r="Q567" s="467"/>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210" t="s">
        <v>464</v>
      </c>
      <c r="D568" s="2209"/>
      <c r="E568" s="556">
        <v>6.9243083769724174E-3</v>
      </c>
      <c r="F568" s="467"/>
      <c r="G568" s="467"/>
      <c r="H568" s="2210" t="s">
        <v>437</v>
      </c>
      <c r="I568" s="2209"/>
      <c r="J568" s="557">
        <v>4.9667647089330649E-2</v>
      </c>
      <c r="K568" s="467"/>
      <c r="L568" s="467"/>
      <c r="M568" s="2210" t="s">
        <v>464</v>
      </c>
      <c r="N568" s="2209"/>
      <c r="O568" s="558">
        <v>1.5056654155693549E-2</v>
      </c>
      <c r="P568" s="467"/>
      <c r="Q568" s="467"/>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210" t="s">
        <v>471</v>
      </c>
      <c r="D569" s="2209"/>
      <c r="E569" s="556">
        <v>1.9098994667397066E-2</v>
      </c>
      <c r="F569" s="467"/>
      <c r="G569" s="467"/>
      <c r="H569" s="2210" t="s">
        <v>484</v>
      </c>
      <c r="I569" s="2209"/>
      <c r="J569" s="557">
        <v>9.730241934558851E-3</v>
      </c>
      <c r="K569" s="467"/>
      <c r="L569" s="467"/>
      <c r="M569" s="2210" t="s">
        <v>471</v>
      </c>
      <c r="N569" s="2209"/>
      <c r="O569" s="558">
        <v>1.0747823373155596E-3</v>
      </c>
      <c r="P569" s="467"/>
      <c r="Q569" s="467"/>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210" t="s">
        <v>461</v>
      </c>
      <c r="D570" s="2209"/>
      <c r="E570" s="556">
        <v>1.7757408692487868E-2</v>
      </c>
      <c r="F570" s="467"/>
      <c r="G570" s="467"/>
      <c r="H570" s="2210" t="s">
        <v>458</v>
      </c>
      <c r="I570" s="2209"/>
      <c r="J570" s="557">
        <v>2.2051004329949473E-2</v>
      </c>
      <c r="K570" s="467"/>
      <c r="L570" s="467"/>
      <c r="M570" s="2210" t="s">
        <v>461</v>
      </c>
      <c r="N570" s="2209"/>
      <c r="O570" s="558">
        <v>1.5883982762610341E-2</v>
      </c>
      <c r="P570" s="467"/>
      <c r="Q570" s="467"/>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210" t="s">
        <v>436</v>
      </c>
      <c r="D571" s="2209"/>
      <c r="E571" s="556">
        <v>9.7566496613933656E-2</v>
      </c>
      <c r="F571" s="467"/>
      <c r="G571" s="467"/>
      <c r="H571" s="2210" t="s">
        <v>493</v>
      </c>
      <c r="I571" s="2209"/>
      <c r="J571" s="557">
        <v>5.5251591199770361E-3</v>
      </c>
      <c r="K571" s="467"/>
      <c r="L571" s="467"/>
      <c r="M571" s="2210" t="s">
        <v>436</v>
      </c>
      <c r="N571" s="2209"/>
      <c r="O571" s="558">
        <v>4.5378134528604772E-2</v>
      </c>
      <c r="P571" s="467"/>
      <c r="Q571" s="467"/>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210" t="s">
        <v>437</v>
      </c>
      <c r="D572" s="2209"/>
      <c r="E572" s="556">
        <v>7.1683190481882514E-2</v>
      </c>
      <c r="F572" s="467"/>
      <c r="G572" s="467"/>
      <c r="H572" s="2210" t="s">
        <v>489</v>
      </c>
      <c r="I572" s="2209"/>
      <c r="J572" s="557">
        <v>5.1663062885357889E-3</v>
      </c>
      <c r="K572" s="467"/>
      <c r="L572" s="467"/>
      <c r="M572" s="2210" t="s">
        <v>437</v>
      </c>
      <c r="N572" s="2209"/>
      <c r="O572" s="558">
        <v>9.0661490910314183E-2</v>
      </c>
      <c r="P572" s="467"/>
      <c r="Q572" s="467"/>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210" t="s">
        <v>484</v>
      </c>
      <c r="D573" s="2209"/>
      <c r="E573" s="556">
        <v>5.11641368348575E-3</v>
      </c>
      <c r="F573" s="467"/>
      <c r="G573" s="467"/>
      <c r="H573" s="2210" t="s">
        <v>487</v>
      </c>
      <c r="I573" s="2209"/>
      <c r="J573" s="563">
        <v>4.0683607283122E-6</v>
      </c>
      <c r="K573" s="467"/>
      <c r="L573" s="467"/>
      <c r="M573" s="2210" t="s">
        <v>458</v>
      </c>
      <c r="N573" s="2209"/>
      <c r="O573" s="558">
        <v>1.8597622357661117E-2</v>
      </c>
      <c r="P573" s="467"/>
      <c r="Q573" s="467"/>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210" t="s">
        <v>458</v>
      </c>
      <c r="D574" s="2209"/>
      <c r="E574" s="556">
        <v>2.5683304948789891E-2</v>
      </c>
      <c r="F574" s="467"/>
      <c r="G574" s="467"/>
      <c r="H574" s="2210" t="s">
        <v>463</v>
      </c>
      <c r="I574" s="2209"/>
      <c r="J574" s="557">
        <v>4.0795333593108336E-2</v>
      </c>
      <c r="K574" s="467"/>
      <c r="L574" s="467"/>
      <c r="M574" s="2210" t="s">
        <v>489</v>
      </c>
      <c r="N574" s="2209"/>
      <c r="O574" s="558">
        <v>1.248297501694258E-3</v>
      </c>
      <c r="P574" s="467"/>
      <c r="Q574" s="467"/>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210" t="s">
        <v>493</v>
      </c>
      <c r="D575" s="2209"/>
      <c r="E575" s="556">
        <v>2.5172909233173116E-3</v>
      </c>
      <c r="F575" s="467"/>
      <c r="G575" s="467"/>
      <c r="H575" s="2210" t="s">
        <v>473</v>
      </c>
      <c r="I575" s="2209"/>
      <c r="J575" s="557">
        <v>2.3975741664909594E-2</v>
      </c>
      <c r="K575" s="467"/>
      <c r="L575" s="467"/>
      <c r="M575" s="2210" t="s">
        <v>487</v>
      </c>
      <c r="N575" s="2209"/>
      <c r="O575" s="562">
        <v>9.8344183636220331E-6</v>
      </c>
      <c r="P575" s="467"/>
      <c r="Q575" s="467"/>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210" t="s">
        <v>489</v>
      </c>
      <c r="D576" s="2209"/>
      <c r="E576" s="556">
        <v>1.3039892192378763E-3</v>
      </c>
      <c r="F576" s="467"/>
      <c r="G576" s="467"/>
      <c r="H576" s="2210" t="s">
        <v>475</v>
      </c>
      <c r="I576" s="2209"/>
      <c r="J576" s="557">
        <v>2.3500453834119646E-2</v>
      </c>
      <c r="K576" s="467"/>
      <c r="L576" s="467"/>
      <c r="M576" s="2210" t="s">
        <v>463</v>
      </c>
      <c r="N576" s="2209"/>
      <c r="O576" s="558">
        <v>3.1221305062267462E-3</v>
      </c>
      <c r="P576" s="467"/>
      <c r="Q576" s="467"/>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210" t="s">
        <v>487</v>
      </c>
      <c r="D577" s="2209"/>
      <c r="E577" s="556">
        <v>4.1363605789116213E-3</v>
      </c>
      <c r="F577" s="467"/>
      <c r="G577" s="467"/>
      <c r="H577" s="2210" t="s">
        <v>460</v>
      </c>
      <c r="I577" s="2209"/>
      <c r="J577" s="557">
        <v>4.2223443137156966E-2</v>
      </c>
      <c r="K577" s="467"/>
      <c r="L577" s="467"/>
      <c r="M577" s="2210" t="s">
        <v>473</v>
      </c>
      <c r="N577" s="2209"/>
      <c r="O577" s="558">
        <v>1.8966073712275179E-3</v>
      </c>
      <c r="P577" s="467"/>
      <c r="Q577" s="467"/>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210" t="s">
        <v>463</v>
      </c>
      <c r="D578" s="2209"/>
      <c r="E578" s="556">
        <v>1.4055745613111121E-2</v>
      </c>
      <c r="F578" s="467"/>
      <c r="G578" s="467"/>
      <c r="H578" s="2210" t="s">
        <v>421</v>
      </c>
      <c r="I578" s="2209"/>
      <c r="J578" s="557">
        <v>0.31007814906511094</v>
      </c>
      <c r="K578" s="467"/>
      <c r="L578" s="467"/>
      <c r="M578" s="2210" t="s">
        <v>475</v>
      </c>
      <c r="N578" s="2209"/>
      <c r="O578" s="558">
        <v>1.7168129655528459E-4</v>
      </c>
      <c r="P578" s="467"/>
      <c r="Q578" s="467"/>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210" t="s">
        <v>473</v>
      </c>
      <c r="D579" s="2209"/>
      <c r="E579" s="556">
        <v>1.7124038573905702E-2</v>
      </c>
      <c r="F579" s="467"/>
      <c r="G579" s="467"/>
      <c r="H579" s="2210" t="s">
        <v>470</v>
      </c>
      <c r="I579" s="2209"/>
      <c r="J579" s="557">
        <v>3.0760515922806351E-2</v>
      </c>
      <c r="K579" s="467"/>
      <c r="L579" s="467"/>
      <c r="M579" s="2210" t="s">
        <v>460</v>
      </c>
      <c r="N579" s="2209"/>
      <c r="O579" s="558">
        <v>5.5302175519875054E-4</v>
      </c>
      <c r="P579" s="467"/>
      <c r="Q579" s="467"/>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210" t="s">
        <v>475</v>
      </c>
      <c r="D580" s="2209"/>
      <c r="E580" s="556">
        <v>6.7281022816830498E-3</v>
      </c>
      <c r="F580" s="467"/>
      <c r="G580" s="467"/>
      <c r="H580" s="2210" t="s">
        <v>456</v>
      </c>
      <c r="I580" s="2209"/>
      <c r="J580" s="557">
        <v>4.8722456086828257E-2</v>
      </c>
      <c r="K580" s="467"/>
      <c r="L580" s="467"/>
      <c r="M580" s="2210" t="s">
        <v>421</v>
      </c>
      <c r="N580" s="2209"/>
      <c r="O580" s="558">
        <v>0.27432064145789031</v>
      </c>
      <c r="P580" s="467"/>
      <c r="Q580" s="467"/>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210" t="s">
        <v>460</v>
      </c>
      <c r="D581" s="2209"/>
      <c r="E581" s="556">
        <v>2.8956978112159141E-2</v>
      </c>
      <c r="F581" s="467"/>
      <c r="G581" s="467"/>
      <c r="H581" s="2210" t="s">
        <v>438</v>
      </c>
      <c r="I581" s="2209"/>
      <c r="J581" s="557">
        <v>0.1229067188798728</v>
      </c>
      <c r="K581" s="467"/>
      <c r="L581" s="467"/>
      <c r="M581" s="2210" t="s">
        <v>470</v>
      </c>
      <c r="N581" s="2209"/>
      <c r="O581" s="558">
        <v>9.5872090946450006E-4</v>
      </c>
      <c r="P581" s="467"/>
      <c r="Q581" s="467"/>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210" t="s">
        <v>421</v>
      </c>
      <c r="D582" s="2209"/>
      <c r="E582" s="556">
        <v>0.32078510337226185</v>
      </c>
      <c r="F582" s="467"/>
      <c r="G582" s="467"/>
      <c r="H582" s="2210" t="s">
        <v>501</v>
      </c>
      <c r="I582" s="2209"/>
      <c r="J582" s="557">
        <v>3.3687192815555333E-3</v>
      </c>
      <c r="K582" s="467"/>
      <c r="L582" s="467"/>
      <c r="M582" s="2210" t="s">
        <v>438</v>
      </c>
      <c r="N582" s="2209"/>
      <c r="O582" s="558">
        <v>5.6116327419978733E-2</v>
      </c>
      <c r="P582" s="467"/>
      <c r="Q582" s="467"/>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210" t="s">
        <v>470</v>
      </c>
      <c r="D583" s="2209"/>
      <c r="E583" s="556">
        <v>1.3004844914388945E-2</v>
      </c>
      <c r="F583" s="467"/>
      <c r="G583" s="467"/>
      <c r="H583" s="2210" t="s">
        <v>472</v>
      </c>
      <c r="I583" s="2209"/>
      <c r="J583" s="557">
        <v>1.6516903600460469E-2</v>
      </c>
      <c r="K583" s="467"/>
      <c r="L583" s="467"/>
      <c r="M583" s="2210" t="s">
        <v>501</v>
      </c>
      <c r="N583" s="2209"/>
      <c r="O583" s="558">
        <v>1.2663049958745392E-4</v>
      </c>
      <c r="P583" s="467"/>
      <c r="Q583" s="467"/>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210" t="s">
        <v>456</v>
      </c>
      <c r="D584" s="2209"/>
      <c r="E584" s="556">
        <v>3.3982327857432902E-2</v>
      </c>
      <c r="F584" s="467"/>
      <c r="G584" s="467"/>
      <c r="H584" s="2210" t="s">
        <v>482</v>
      </c>
      <c r="I584" s="2209"/>
      <c r="J584" s="557">
        <v>1.0409932523674463E-2</v>
      </c>
      <c r="K584" s="467"/>
      <c r="L584" s="467"/>
      <c r="M584" s="2210" t="s">
        <v>472</v>
      </c>
      <c r="N584" s="2209"/>
      <c r="O584" s="558">
        <v>8.033104448624E-3</v>
      </c>
      <c r="P584" s="467"/>
      <c r="Q584" s="467"/>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210" t="s">
        <v>438</v>
      </c>
      <c r="D585" s="2209"/>
      <c r="E585" s="556">
        <v>0.10623795753330322</v>
      </c>
      <c r="F585" s="467"/>
      <c r="G585" s="467"/>
      <c r="H585" s="2210" t="s">
        <v>451</v>
      </c>
      <c r="I585" s="2209"/>
      <c r="J585" s="557">
        <v>5.1324529254535116E-2</v>
      </c>
      <c r="K585" s="467"/>
      <c r="L585" s="467"/>
      <c r="M585" s="2210" t="s">
        <v>482</v>
      </c>
      <c r="N585" s="2209"/>
      <c r="O585" s="558">
        <v>1.6076159466029663E-3</v>
      </c>
      <c r="P585" s="467"/>
      <c r="Q585" s="467"/>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210" t="s">
        <v>501</v>
      </c>
      <c r="D586" s="2209"/>
      <c r="E586" s="564">
        <v>3.357515472113282E-5</v>
      </c>
      <c r="F586" s="467"/>
      <c r="G586" s="467"/>
      <c r="H586" s="2210" t="s">
        <v>479</v>
      </c>
      <c r="I586" s="2209"/>
      <c r="J586" s="557">
        <v>4.9110043605528802E-3</v>
      </c>
      <c r="K586" s="467"/>
      <c r="L586" s="467"/>
      <c r="M586" s="2210" t="s">
        <v>451</v>
      </c>
      <c r="N586" s="2209"/>
      <c r="O586" s="558">
        <v>1.8178754052038712E-3</v>
      </c>
      <c r="P586" s="467"/>
      <c r="Q586" s="467"/>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210" t="s">
        <v>472</v>
      </c>
      <c r="D587" s="2209"/>
      <c r="E587" s="556">
        <v>1.5668457272927899E-4</v>
      </c>
      <c r="F587" s="467"/>
      <c r="G587" s="467"/>
      <c r="H587" s="2210" t="s">
        <v>491</v>
      </c>
      <c r="I587" s="2209"/>
      <c r="J587" s="559">
        <v>5.9171377121020495E-3</v>
      </c>
      <c r="K587" s="467"/>
      <c r="L587" s="467"/>
      <c r="M587" s="2210" t="s">
        <v>479</v>
      </c>
      <c r="N587" s="2209"/>
      <c r="O587" s="560">
        <v>3.4338908430732039E-3</v>
      </c>
      <c r="P587" s="467"/>
      <c r="Q587" s="467"/>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210" t="s">
        <v>482</v>
      </c>
      <c r="D588" s="2209"/>
      <c r="E588" s="556">
        <v>1.2462979254094406E-3</v>
      </c>
      <c r="F588" s="467"/>
      <c r="G588" s="467"/>
      <c r="H588" s="2210"/>
      <c r="I588" s="2209"/>
      <c r="J588" s="468"/>
      <c r="K588" s="467"/>
      <c r="L588" s="467"/>
      <c r="M588" s="2210"/>
      <c r="N588" s="2209"/>
      <c r="O588" s="468"/>
      <c r="P588" s="467"/>
      <c r="Q588" s="467"/>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210" t="s">
        <v>451</v>
      </c>
      <c r="D589" s="2209"/>
      <c r="E589" s="556">
        <v>3.8542813638886113E-2</v>
      </c>
      <c r="F589" s="467"/>
      <c r="G589" s="467"/>
      <c r="H589" s="2210"/>
      <c r="I589" s="2209"/>
      <c r="J589" s="467"/>
      <c r="K589" s="467"/>
      <c r="L589" s="467"/>
      <c r="M589" s="2210"/>
      <c r="N589" s="2209"/>
      <c r="O589" s="467"/>
      <c r="P589" s="467"/>
      <c r="Q589" s="467"/>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210" t="s">
        <v>479</v>
      </c>
      <c r="D590" s="2209"/>
      <c r="E590" s="556">
        <v>2.0311654878881085E-3</v>
      </c>
      <c r="F590" s="467"/>
      <c r="G590" s="467"/>
      <c r="H590" s="2210" t="s">
        <v>515</v>
      </c>
      <c r="I590" s="2209"/>
      <c r="J590" s="2209"/>
      <c r="K590" s="2209"/>
      <c r="L590" s="2209"/>
      <c r="M590" s="2210" t="s">
        <v>515</v>
      </c>
      <c r="N590" s="2209"/>
      <c r="O590" s="2209"/>
      <c r="P590" s="2209"/>
      <c r="Q590" s="2209"/>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210" t="s">
        <v>491</v>
      </c>
      <c r="D591" s="2209"/>
      <c r="E591" s="561">
        <v>1.2449822680032584E-3</v>
      </c>
      <c r="F591" s="467"/>
      <c r="G591" s="467"/>
      <c r="H591" s="2210" t="s">
        <v>416</v>
      </c>
      <c r="I591" s="2209"/>
      <c r="J591" s="2446" t="s">
        <v>516</v>
      </c>
      <c r="K591" s="2447"/>
      <c r="L591" s="2448"/>
      <c r="M591" s="2210" t="s">
        <v>416</v>
      </c>
      <c r="N591" s="2209"/>
      <c r="O591" s="2449" t="s">
        <v>516</v>
      </c>
      <c r="P591" s="2450"/>
      <c r="Q591" s="245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210"/>
      <c r="D592" s="2209"/>
      <c r="E592" s="468"/>
      <c r="F592" s="467"/>
      <c r="G592" s="467"/>
      <c r="H592" s="2209"/>
      <c r="I592" s="2209"/>
      <c r="J592" s="541" t="s">
        <v>176</v>
      </c>
      <c r="K592" s="542" t="s">
        <v>517</v>
      </c>
      <c r="L592" s="543" t="s">
        <v>518</v>
      </c>
      <c r="M592" s="2209"/>
      <c r="N592" s="2209"/>
      <c r="O592" s="544" t="s">
        <v>176</v>
      </c>
      <c r="P592" s="545" t="s">
        <v>517</v>
      </c>
      <c r="Q592" s="546" t="s">
        <v>518</v>
      </c>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210"/>
      <c r="D593" s="2209"/>
      <c r="E593" s="467"/>
      <c r="F593" s="467"/>
      <c r="G593" s="467"/>
      <c r="H593" s="2210" t="s">
        <v>190</v>
      </c>
      <c r="I593" s="2209"/>
      <c r="J593" s="565">
        <v>5.5436811977351264</v>
      </c>
      <c r="K593" s="566">
        <v>6.159645775261251</v>
      </c>
      <c r="L593" s="567">
        <v>6.159645775261251</v>
      </c>
      <c r="M593" s="2210" t="s">
        <v>190</v>
      </c>
      <c r="N593" s="2209"/>
      <c r="O593" s="568">
        <v>4.9389990341128991</v>
      </c>
      <c r="P593" s="569">
        <v>5.487776704569888</v>
      </c>
      <c r="Q593" s="570">
        <v>5.487776704569888</v>
      </c>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210" t="s">
        <v>515</v>
      </c>
      <c r="D594" s="2209"/>
      <c r="E594" s="2209"/>
      <c r="F594" s="2209"/>
      <c r="G594" s="2209"/>
      <c r="H594" s="2210"/>
      <c r="I594" s="2209"/>
      <c r="J594" s="468"/>
      <c r="K594" s="468"/>
      <c r="L594" s="468"/>
      <c r="M594" s="2210"/>
      <c r="N594" s="2209"/>
      <c r="O594" s="468"/>
      <c r="P594" s="468"/>
      <c r="Q594" s="468"/>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210" t="s">
        <v>416</v>
      </c>
      <c r="D595" s="2209"/>
      <c r="E595" s="2443" t="s">
        <v>516</v>
      </c>
      <c r="F595" s="2444"/>
      <c r="G595" s="2445"/>
      <c r="H595" s="2210"/>
      <c r="I595" s="2209"/>
      <c r="J595" s="467"/>
      <c r="K595" s="467"/>
      <c r="L595" s="467"/>
      <c r="M595" s="2210"/>
      <c r="N595" s="2209"/>
      <c r="O595" s="467"/>
      <c r="P595" s="467"/>
      <c r="Q595" s="467"/>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209"/>
      <c r="D596" s="2209"/>
      <c r="E596" s="547" t="s">
        <v>176</v>
      </c>
      <c r="F596" s="548" t="s">
        <v>517</v>
      </c>
      <c r="G596" s="549" t="s">
        <v>518</v>
      </c>
      <c r="H596" s="2210" t="s">
        <v>519</v>
      </c>
      <c r="I596" s="2209"/>
      <c r="J596" s="2209"/>
      <c r="K596" s="467"/>
      <c r="L596" s="467"/>
      <c r="M596" s="2210" t="s">
        <v>519</v>
      </c>
      <c r="N596" s="2209"/>
      <c r="O596" s="2209"/>
      <c r="P596" s="467"/>
      <c r="Q596" s="467"/>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210" t="s">
        <v>190</v>
      </c>
      <c r="D597" s="2209"/>
      <c r="E597" s="571">
        <v>6.9436471473609576</v>
      </c>
      <c r="F597" s="572">
        <v>7.5474425514793015</v>
      </c>
      <c r="G597" s="573">
        <v>7.5474425514793015</v>
      </c>
      <c r="H597" s="2210"/>
      <c r="I597" s="2209"/>
      <c r="J597" s="550" t="s">
        <v>416</v>
      </c>
      <c r="K597" s="467"/>
      <c r="L597" s="467"/>
      <c r="M597" s="2210"/>
      <c r="N597" s="2209"/>
      <c r="O597" s="551" t="s">
        <v>416</v>
      </c>
      <c r="P597" s="467"/>
      <c r="Q597" s="467"/>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210"/>
      <c r="D598" s="2209"/>
      <c r="E598" s="468"/>
      <c r="F598" s="468"/>
      <c r="G598" s="468"/>
      <c r="H598" s="2209"/>
      <c r="I598" s="2209"/>
      <c r="J598" s="574" t="s">
        <v>190</v>
      </c>
      <c r="K598" s="467"/>
      <c r="L598" s="467"/>
      <c r="M598" s="2209"/>
      <c r="N598" s="2209"/>
      <c r="O598" s="575" t="s">
        <v>190</v>
      </c>
      <c r="P598" s="467"/>
      <c r="Q598" s="467"/>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210"/>
      <c r="D599" s="2209"/>
      <c r="E599" s="467"/>
      <c r="F599" s="467"/>
      <c r="G599" s="467"/>
      <c r="H599" s="2210" t="s">
        <v>502</v>
      </c>
      <c r="I599" s="2209"/>
      <c r="J599" s="554">
        <v>-1.9826775074774611E-3</v>
      </c>
      <c r="K599" s="467"/>
      <c r="L599" s="467"/>
      <c r="M599" s="2210" t="s">
        <v>502</v>
      </c>
      <c r="N599" s="2209"/>
      <c r="O599" s="555">
        <v>-4.1717684530361253E-3</v>
      </c>
      <c r="P599" s="467"/>
      <c r="Q599" s="467"/>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210" t="s">
        <v>519</v>
      </c>
      <c r="D600" s="2209"/>
      <c r="E600" s="2209"/>
      <c r="F600" s="467"/>
      <c r="G600" s="467"/>
      <c r="H600" s="2210" t="s">
        <v>462</v>
      </c>
      <c r="I600" s="2209"/>
      <c r="J600" s="557">
        <v>-2.1512107689034325E-2</v>
      </c>
      <c r="K600" s="467"/>
      <c r="L600" s="467"/>
      <c r="M600" s="2210" t="s">
        <v>462</v>
      </c>
      <c r="N600" s="2209"/>
      <c r="O600" s="558">
        <v>-1.9443531640147983E-2</v>
      </c>
      <c r="P600" s="467"/>
      <c r="Q600" s="467"/>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210"/>
      <c r="D601" s="2209"/>
      <c r="E601" s="552" t="s">
        <v>416</v>
      </c>
      <c r="F601" s="467"/>
      <c r="G601" s="467"/>
      <c r="H601" s="2210" t="s">
        <v>455</v>
      </c>
      <c r="I601" s="2209"/>
      <c r="J601" s="557">
        <v>-2.4539375508344681E-2</v>
      </c>
      <c r="K601" s="467"/>
      <c r="L601" s="467"/>
      <c r="M601" s="2210" t="s">
        <v>455</v>
      </c>
      <c r="N601" s="2209"/>
      <c r="O601" s="558">
        <v>-1.8697259067630596E-2</v>
      </c>
      <c r="P601" s="467"/>
      <c r="Q601" s="467"/>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209"/>
      <c r="D602" s="2209"/>
      <c r="E602" s="576" t="s">
        <v>190</v>
      </c>
      <c r="F602" s="467"/>
      <c r="G602" s="467"/>
      <c r="H602" s="2210" t="s">
        <v>476</v>
      </c>
      <c r="I602" s="2209"/>
      <c r="J602" s="557">
        <v>-1.6751817555836858E-2</v>
      </c>
      <c r="K602" s="467"/>
      <c r="L602" s="467"/>
      <c r="M602" s="2210" t="s">
        <v>476</v>
      </c>
      <c r="N602" s="2209"/>
      <c r="O602" s="558">
        <v>1.2361922732250121E-2</v>
      </c>
      <c r="P602" s="467"/>
      <c r="Q602" s="467"/>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210" t="s">
        <v>502</v>
      </c>
      <c r="D603" s="2209"/>
      <c r="E603" s="553">
        <v>-4.1816465278492927E-3</v>
      </c>
      <c r="F603" s="467"/>
      <c r="G603" s="467"/>
      <c r="H603" s="2210" t="s">
        <v>420</v>
      </c>
      <c r="I603" s="2209"/>
      <c r="J603" s="557">
        <v>-0.10433021121576493</v>
      </c>
      <c r="K603" s="467"/>
      <c r="L603" s="467"/>
      <c r="M603" s="2210" t="s">
        <v>420</v>
      </c>
      <c r="N603" s="2209"/>
      <c r="O603" s="558">
        <v>-0.1171557789663753</v>
      </c>
      <c r="P603" s="467"/>
      <c r="Q603" s="467"/>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210" t="s">
        <v>462</v>
      </c>
      <c r="D604" s="2209"/>
      <c r="E604" s="556">
        <v>-2.8520943208344567E-2</v>
      </c>
      <c r="F604" s="467"/>
      <c r="G604" s="467"/>
      <c r="H604" s="2210" t="s">
        <v>419</v>
      </c>
      <c r="I604" s="2209"/>
      <c r="J604" s="557">
        <v>8.9790396289742169E-2</v>
      </c>
      <c r="K604" s="467"/>
      <c r="L604" s="467"/>
      <c r="M604" s="2210" t="s">
        <v>419</v>
      </c>
      <c r="N604" s="2209"/>
      <c r="O604" s="558">
        <v>0.13051591104132029</v>
      </c>
      <c r="P604" s="467"/>
      <c r="Q604" s="467"/>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210" t="s">
        <v>455</v>
      </c>
      <c r="D605" s="2209"/>
      <c r="E605" s="556">
        <v>-3.5178234606452162E-2</v>
      </c>
      <c r="F605" s="467"/>
      <c r="G605" s="467"/>
      <c r="H605" s="2210" t="s">
        <v>454</v>
      </c>
      <c r="I605" s="2209"/>
      <c r="J605" s="557">
        <v>2.1205549157912708E-2</v>
      </c>
      <c r="K605" s="467"/>
      <c r="L605" s="467"/>
      <c r="M605" s="2210" t="s">
        <v>454</v>
      </c>
      <c r="N605" s="2209"/>
      <c r="O605" s="558">
        <v>3.5193820579613136E-2</v>
      </c>
      <c r="P605" s="467"/>
      <c r="Q605" s="467"/>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210" t="s">
        <v>476</v>
      </c>
      <c r="D606" s="2209"/>
      <c r="E606" s="556">
        <v>-1.2901094025677476E-2</v>
      </c>
      <c r="F606" s="467"/>
      <c r="G606" s="467"/>
      <c r="H606" s="2210" t="s">
        <v>483</v>
      </c>
      <c r="I606" s="2209"/>
      <c r="J606" s="557">
        <v>6.8891799909340896E-3</v>
      </c>
      <c r="K606" s="467"/>
      <c r="L606" s="467"/>
      <c r="M606" s="2210" t="s">
        <v>483</v>
      </c>
      <c r="N606" s="2209"/>
      <c r="O606" s="558">
        <v>1.0248666057537418E-2</v>
      </c>
      <c r="P606" s="467"/>
      <c r="Q606" s="467"/>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210" t="s">
        <v>420</v>
      </c>
      <c r="D607" s="2209"/>
      <c r="E607" s="556">
        <v>-9.3913128690969905E-2</v>
      </c>
      <c r="F607" s="467"/>
      <c r="G607" s="467"/>
      <c r="H607" s="2210" t="s">
        <v>488</v>
      </c>
      <c r="I607" s="2209"/>
      <c r="J607" s="557">
        <v>-1.4231630577682688E-2</v>
      </c>
      <c r="K607" s="467"/>
      <c r="L607" s="467"/>
      <c r="M607" s="2210" t="s">
        <v>488</v>
      </c>
      <c r="N607" s="2209"/>
      <c r="O607" s="558">
        <v>-1.244371020676889E-3</v>
      </c>
      <c r="P607" s="467"/>
      <c r="Q607" s="467"/>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210" t="s">
        <v>419</v>
      </c>
      <c r="D608" s="2209"/>
      <c r="E608" s="556">
        <v>9.5493739148355003E-2</v>
      </c>
      <c r="F608" s="467"/>
      <c r="G608" s="467"/>
      <c r="H608" s="2210" t="s">
        <v>465</v>
      </c>
      <c r="I608" s="2209"/>
      <c r="J608" s="557">
        <v>-9.8557130267140983E-3</v>
      </c>
      <c r="K608" s="467"/>
      <c r="L608" s="467"/>
      <c r="M608" s="2210" t="s">
        <v>465</v>
      </c>
      <c r="N608" s="2209"/>
      <c r="O608" s="558">
        <v>-1.5548438588545327E-2</v>
      </c>
      <c r="P608" s="467"/>
      <c r="Q608" s="467"/>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210" t="s">
        <v>454</v>
      </c>
      <c r="D609" s="2209"/>
      <c r="E609" s="556">
        <v>2.3773878504070037E-2</v>
      </c>
      <c r="F609" s="467"/>
      <c r="G609" s="467"/>
      <c r="H609" s="2210" t="s">
        <v>507</v>
      </c>
      <c r="I609" s="2209"/>
      <c r="J609" s="557">
        <v>-2.2406424547383318E-3</v>
      </c>
      <c r="K609" s="467"/>
      <c r="L609" s="467"/>
      <c r="M609" s="2210" t="s">
        <v>507</v>
      </c>
      <c r="N609" s="2209"/>
      <c r="O609" s="558">
        <v>1.7794015129329805E-3</v>
      </c>
      <c r="P609" s="467"/>
      <c r="Q609" s="467"/>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210" t="s">
        <v>483</v>
      </c>
      <c r="D610" s="2209"/>
      <c r="E610" s="556">
        <v>5.4031611898106456E-3</v>
      </c>
      <c r="F610" s="467"/>
      <c r="G610" s="467"/>
      <c r="H610" s="2210" t="s">
        <v>509</v>
      </c>
      <c r="I610" s="2209"/>
      <c r="J610" s="557">
        <v>-4.0034779965389487E-3</v>
      </c>
      <c r="K610" s="467"/>
      <c r="L610" s="467"/>
      <c r="M610" s="2210" t="s">
        <v>509</v>
      </c>
      <c r="N610" s="2209"/>
      <c r="O610" s="558">
        <v>-1.6256379350266942E-3</v>
      </c>
      <c r="P610" s="467"/>
      <c r="Q610" s="467"/>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210" t="s">
        <v>512</v>
      </c>
      <c r="D611" s="2209"/>
      <c r="E611" s="556">
        <v>-2.482004173001619E-3</v>
      </c>
      <c r="F611" s="467"/>
      <c r="G611" s="467"/>
      <c r="H611" s="2210" t="s">
        <v>492</v>
      </c>
      <c r="I611" s="2209"/>
      <c r="J611" s="557">
        <v>-7.9226413997030478E-3</v>
      </c>
      <c r="K611" s="467"/>
      <c r="L611" s="467"/>
      <c r="M611" s="2210" t="s">
        <v>508</v>
      </c>
      <c r="N611" s="2209"/>
      <c r="O611" s="558">
        <v>4.7331407750767179E-4</v>
      </c>
      <c r="P611" s="467"/>
      <c r="Q611" s="467"/>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210" t="s">
        <v>488</v>
      </c>
      <c r="D612" s="2209"/>
      <c r="E612" s="556">
        <v>-8.5668233903402492E-3</v>
      </c>
      <c r="F612" s="467"/>
      <c r="G612" s="467"/>
      <c r="H612" s="2210" t="s">
        <v>496</v>
      </c>
      <c r="I612" s="2209"/>
      <c r="J612" s="557">
        <v>-1.2392684008960436E-2</v>
      </c>
      <c r="K612" s="467"/>
      <c r="L612" s="467"/>
      <c r="M612" s="2210" t="s">
        <v>492</v>
      </c>
      <c r="N612" s="2209"/>
      <c r="O612" s="558">
        <v>4.0811088539739219E-3</v>
      </c>
      <c r="P612" s="467"/>
      <c r="Q612" s="467"/>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210" t="s">
        <v>465</v>
      </c>
      <c r="D613" s="2209"/>
      <c r="E613" s="556">
        <v>-2.8340634985413941E-2</v>
      </c>
      <c r="F613" s="467"/>
      <c r="G613" s="467"/>
      <c r="H613" s="2210" t="s">
        <v>513</v>
      </c>
      <c r="I613" s="2209"/>
      <c r="J613" s="557">
        <v>-9.0462224957364929E-4</v>
      </c>
      <c r="K613" s="467"/>
      <c r="L613" s="467"/>
      <c r="M613" s="2210" t="s">
        <v>496</v>
      </c>
      <c r="N613" s="2209"/>
      <c r="O613" s="558">
        <v>2.1630326631337069E-3</v>
      </c>
      <c r="P613" s="467"/>
      <c r="Q613" s="467"/>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210" t="s">
        <v>507</v>
      </c>
      <c r="D614" s="2209"/>
      <c r="E614" s="556">
        <v>-4.1119244757477956E-3</v>
      </c>
      <c r="F614" s="467"/>
      <c r="G614" s="467"/>
      <c r="H614" s="2210" t="s">
        <v>481</v>
      </c>
      <c r="I614" s="2209"/>
      <c r="J614" s="557">
        <v>-1.1476009420353926E-2</v>
      </c>
      <c r="K614" s="467"/>
      <c r="L614" s="467"/>
      <c r="M614" s="2210" t="s">
        <v>510</v>
      </c>
      <c r="N614" s="2209"/>
      <c r="O614" s="558">
        <v>-5.1909712924040629E-4</v>
      </c>
      <c r="P614" s="467"/>
      <c r="Q614" s="467"/>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210" t="s">
        <v>509</v>
      </c>
      <c r="D615" s="2209"/>
      <c r="E615" s="556">
        <v>-3.6441036924207133E-3</v>
      </c>
      <c r="F615" s="467"/>
      <c r="G615" s="467"/>
      <c r="H615" s="2210" t="s">
        <v>503</v>
      </c>
      <c r="I615" s="2209"/>
      <c r="J615" s="557">
        <v>-8.9588891305816161E-3</v>
      </c>
      <c r="K615" s="467"/>
      <c r="L615" s="467"/>
      <c r="M615" s="2210" t="s">
        <v>505</v>
      </c>
      <c r="N615" s="2209"/>
      <c r="O615" s="558">
        <v>1.4588012115625338E-3</v>
      </c>
      <c r="P615" s="467"/>
      <c r="Q615" s="467"/>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210" t="s">
        <v>508</v>
      </c>
      <c r="D616" s="2209"/>
      <c r="E616" s="556">
        <v>-3.6899978877781665E-3</v>
      </c>
      <c r="F616" s="467"/>
      <c r="G616" s="467"/>
      <c r="H616" s="2210" t="s">
        <v>478</v>
      </c>
      <c r="I616" s="2209"/>
      <c r="J616" s="557">
        <v>-2.0284602633923635E-2</v>
      </c>
      <c r="K616" s="467"/>
      <c r="L616" s="467"/>
      <c r="M616" s="2210" t="s">
        <v>504</v>
      </c>
      <c r="N616" s="2209"/>
      <c r="O616" s="558">
        <v>-3.7945512574366794E-3</v>
      </c>
      <c r="P616" s="467"/>
      <c r="Q616" s="467"/>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210" t="s">
        <v>492</v>
      </c>
      <c r="D617" s="2209"/>
      <c r="E617" s="556">
        <v>-8.4911910325654039E-3</v>
      </c>
      <c r="F617" s="467"/>
      <c r="G617" s="467"/>
      <c r="H617" s="2210" t="s">
        <v>480</v>
      </c>
      <c r="I617" s="2209"/>
      <c r="J617" s="557">
        <v>-1.8160565580661901E-2</v>
      </c>
      <c r="K617" s="467"/>
      <c r="L617" s="467"/>
      <c r="M617" s="2210" t="s">
        <v>506</v>
      </c>
      <c r="N617" s="2209"/>
      <c r="O617" s="558">
        <v>3.18251967789025E-3</v>
      </c>
      <c r="P617" s="467"/>
      <c r="Q617" s="467"/>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210" t="s">
        <v>496</v>
      </c>
      <c r="D618" s="2209"/>
      <c r="E618" s="556">
        <v>-6.3538967650679616E-3</v>
      </c>
      <c r="F618" s="467"/>
      <c r="G618" s="467"/>
      <c r="H618" s="2210" t="s">
        <v>494</v>
      </c>
      <c r="I618" s="2209"/>
      <c r="J618" s="557">
        <v>-9.8484023576333995E-3</v>
      </c>
      <c r="K618" s="467"/>
      <c r="L618" s="467"/>
      <c r="M618" s="2210" t="s">
        <v>481</v>
      </c>
      <c r="N618" s="2209"/>
      <c r="O618" s="558">
        <v>-7.1229435817772085E-3</v>
      </c>
      <c r="P618" s="467"/>
      <c r="Q618" s="467"/>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210" t="s">
        <v>510</v>
      </c>
      <c r="D619" s="2209"/>
      <c r="E619" s="556">
        <v>-3.4954689301005025E-3</v>
      </c>
      <c r="F619" s="467"/>
      <c r="G619" s="467"/>
      <c r="H619" s="2210" t="s">
        <v>428</v>
      </c>
      <c r="I619" s="2209"/>
      <c r="J619" s="557">
        <v>-7.1660882928922018E-2</v>
      </c>
      <c r="K619" s="467"/>
      <c r="L619" s="467"/>
      <c r="M619" s="2210" t="s">
        <v>503</v>
      </c>
      <c r="N619" s="2209"/>
      <c r="O619" s="558">
        <v>4.1107480071050128E-3</v>
      </c>
      <c r="P619" s="467"/>
      <c r="Q619" s="467"/>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210" t="s">
        <v>505</v>
      </c>
      <c r="D620" s="2209"/>
      <c r="E620" s="556">
        <v>-4.196818137050441E-3</v>
      </c>
      <c r="F620" s="467"/>
      <c r="G620" s="467"/>
      <c r="H620" s="2210" t="s">
        <v>457</v>
      </c>
      <c r="I620" s="2209"/>
      <c r="J620" s="557">
        <v>-3.9662718411411599E-2</v>
      </c>
      <c r="K620" s="467"/>
      <c r="L620" s="467"/>
      <c r="M620" s="2210" t="s">
        <v>478</v>
      </c>
      <c r="N620" s="2209"/>
      <c r="O620" s="558">
        <v>1.1989422602362687E-2</v>
      </c>
      <c r="P620" s="467"/>
      <c r="Q620" s="467"/>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210" t="s">
        <v>504</v>
      </c>
      <c r="D621" s="2209"/>
      <c r="E621" s="556">
        <v>-3.5340869732491719E-3</v>
      </c>
      <c r="F621" s="467"/>
      <c r="G621" s="467"/>
      <c r="H621" s="2210" t="s">
        <v>444</v>
      </c>
      <c r="I621" s="2209"/>
      <c r="J621" s="557">
        <v>-4.5923764713871752E-2</v>
      </c>
      <c r="K621" s="467"/>
      <c r="L621" s="467"/>
      <c r="M621" s="2210" t="s">
        <v>480</v>
      </c>
      <c r="N621" s="2209"/>
      <c r="O621" s="558">
        <v>7.8306623322337964E-3</v>
      </c>
      <c r="P621" s="467"/>
      <c r="Q621" s="467"/>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210" t="s">
        <v>513</v>
      </c>
      <c r="D622" s="2209"/>
      <c r="E622" s="556">
        <v>1.0892698204521471E-3</v>
      </c>
      <c r="F622" s="467"/>
      <c r="G622" s="467"/>
      <c r="H622" s="2210" t="s">
        <v>474</v>
      </c>
      <c r="I622" s="2209"/>
      <c r="J622" s="557">
        <v>-1.3350263429873837E-2</v>
      </c>
      <c r="K622" s="467"/>
      <c r="L622" s="467"/>
      <c r="M622" s="2210" t="s">
        <v>494</v>
      </c>
      <c r="N622" s="2209"/>
      <c r="O622" s="558">
        <v>6.6196271946565117E-3</v>
      </c>
      <c r="P622" s="467"/>
      <c r="Q622" s="467"/>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210" t="s">
        <v>506</v>
      </c>
      <c r="D623" s="2209"/>
      <c r="E623" s="556">
        <v>-3.046008083940864E-3</v>
      </c>
      <c r="F623" s="467"/>
      <c r="G623" s="467"/>
      <c r="H623" s="2210" t="s">
        <v>490</v>
      </c>
      <c r="I623" s="2209"/>
      <c r="J623" s="557">
        <v>-1.3979906550057647E-2</v>
      </c>
      <c r="K623" s="467"/>
      <c r="L623" s="467"/>
      <c r="M623" s="2210" t="s">
        <v>428</v>
      </c>
      <c r="N623" s="2209"/>
      <c r="O623" s="558">
        <v>-4.782115985998673E-2</v>
      </c>
      <c r="P623" s="467"/>
      <c r="Q623" s="467"/>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210" t="s">
        <v>481</v>
      </c>
      <c r="D624" s="2209"/>
      <c r="E624" s="556">
        <v>-1.4220891093516918E-2</v>
      </c>
      <c r="F624" s="467"/>
      <c r="G624" s="467"/>
      <c r="H624" s="2210" t="s">
        <v>452</v>
      </c>
      <c r="I624" s="2209"/>
      <c r="J624" s="557">
        <v>-1.7712798082981325E-2</v>
      </c>
      <c r="K624" s="467"/>
      <c r="L624" s="467"/>
      <c r="M624" s="2210" t="s">
        <v>457</v>
      </c>
      <c r="N624" s="2209"/>
      <c r="O624" s="558">
        <v>-1.0355498747036007E-2</v>
      </c>
      <c r="P624" s="467"/>
      <c r="Q624" s="467"/>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210" t="s">
        <v>503</v>
      </c>
      <c r="D625" s="2209"/>
      <c r="E625" s="556">
        <v>-3.5548833946730308E-3</v>
      </c>
      <c r="F625" s="467"/>
      <c r="G625" s="467"/>
      <c r="H625" s="2210" t="s">
        <v>477</v>
      </c>
      <c r="I625" s="2209"/>
      <c r="J625" s="557">
        <v>-8.1742477423643913E-3</v>
      </c>
      <c r="K625" s="467"/>
      <c r="L625" s="467"/>
      <c r="M625" s="2210" t="s">
        <v>444</v>
      </c>
      <c r="N625" s="2209"/>
      <c r="O625" s="558">
        <v>-2.9813848766517319E-2</v>
      </c>
      <c r="P625" s="467"/>
      <c r="Q625" s="467"/>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210" t="s">
        <v>478</v>
      </c>
      <c r="D626" s="2209"/>
      <c r="E626" s="556">
        <v>-9.3070518728115212E-3</v>
      </c>
      <c r="F626" s="467"/>
      <c r="G626" s="467"/>
      <c r="H626" s="2210" t="s">
        <v>453</v>
      </c>
      <c r="I626" s="2209"/>
      <c r="J626" s="557">
        <v>-3.6432777987841426E-2</v>
      </c>
      <c r="K626" s="467"/>
      <c r="L626" s="467"/>
      <c r="M626" s="2210" t="s">
        <v>474</v>
      </c>
      <c r="N626" s="2209"/>
      <c r="O626" s="558">
        <v>-1.7246036941003993E-2</v>
      </c>
      <c r="P626" s="467"/>
      <c r="Q626" s="467"/>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210" t="s">
        <v>480</v>
      </c>
      <c r="D627" s="2209"/>
      <c r="E627" s="556">
        <v>-1.6406210069867436E-2</v>
      </c>
      <c r="F627" s="467"/>
      <c r="G627" s="467"/>
      <c r="H627" s="2210" t="s">
        <v>467</v>
      </c>
      <c r="I627" s="2209"/>
      <c r="J627" s="557">
        <v>-3.3434776482599404E-2</v>
      </c>
      <c r="K627" s="467"/>
      <c r="L627" s="467"/>
      <c r="M627" s="2210" t="s">
        <v>452</v>
      </c>
      <c r="N627" s="2209"/>
      <c r="O627" s="558">
        <v>-3.6937830312108309E-2</v>
      </c>
      <c r="P627" s="467"/>
      <c r="Q627" s="467"/>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210" t="s">
        <v>494</v>
      </c>
      <c r="D628" s="2209"/>
      <c r="E628" s="556">
        <v>-5.5096669269453624E-3</v>
      </c>
      <c r="F628" s="467"/>
      <c r="G628" s="467"/>
      <c r="H628" s="2210" t="s">
        <v>423</v>
      </c>
      <c r="I628" s="2209"/>
      <c r="J628" s="557">
        <v>8.9599734418143492E-2</v>
      </c>
      <c r="K628" s="467"/>
      <c r="L628" s="467"/>
      <c r="M628" s="2210" t="s">
        <v>477</v>
      </c>
      <c r="N628" s="2209"/>
      <c r="O628" s="558">
        <v>-1.0668069966659302E-2</v>
      </c>
      <c r="P628" s="467"/>
      <c r="Q628" s="467"/>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210" t="s">
        <v>428</v>
      </c>
      <c r="D629" s="2209"/>
      <c r="E629" s="556">
        <v>-5.8255946378834626E-2</v>
      </c>
      <c r="F629" s="467"/>
      <c r="G629" s="467"/>
      <c r="H629" s="2210" t="s">
        <v>446</v>
      </c>
      <c r="I629" s="2209"/>
      <c r="J629" s="557">
        <v>-4.5324776912403428E-2</v>
      </c>
      <c r="K629" s="467"/>
      <c r="L629" s="467"/>
      <c r="M629" s="2210" t="s">
        <v>453</v>
      </c>
      <c r="N629" s="2209"/>
      <c r="O629" s="558">
        <v>-1.3602822454195973E-2</v>
      </c>
      <c r="P629" s="467"/>
      <c r="Q629" s="467"/>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210" t="s">
        <v>457</v>
      </c>
      <c r="D630" s="2209"/>
      <c r="E630" s="556">
        <v>-2.4858500631865465E-2</v>
      </c>
      <c r="F630" s="467"/>
      <c r="G630" s="467"/>
      <c r="H630" s="2210" t="s">
        <v>443</v>
      </c>
      <c r="I630" s="2209"/>
      <c r="J630" s="557">
        <v>-4.7925279074688236E-2</v>
      </c>
      <c r="K630" s="467"/>
      <c r="L630" s="467"/>
      <c r="M630" s="2210" t="s">
        <v>467</v>
      </c>
      <c r="N630" s="2209"/>
      <c r="O630" s="558">
        <v>1.5346640660680636E-3</v>
      </c>
      <c r="P630" s="467"/>
      <c r="Q630" s="467"/>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210" t="s">
        <v>444</v>
      </c>
      <c r="D631" s="2209"/>
      <c r="E631" s="556">
        <v>-2.7591643903454612E-2</v>
      </c>
      <c r="F631" s="467"/>
      <c r="G631" s="467"/>
      <c r="H631" s="2210" t="s">
        <v>459</v>
      </c>
      <c r="I631" s="2209"/>
      <c r="J631" s="557">
        <v>-3.2162157072698427E-2</v>
      </c>
      <c r="K631" s="467"/>
      <c r="L631" s="467"/>
      <c r="M631" s="2210" t="s">
        <v>423</v>
      </c>
      <c r="N631" s="2209"/>
      <c r="O631" s="558">
        <v>0.11187536046851719</v>
      </c>
      <c r="P631" s="467"/>
      <c r="Q631" s="467"/>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210" t="s">
        <v>474</v>
      </c>
      <c r="D632" s="2209"/>
      <c r="E632" s="556">
        <v>-1.3824079377773369E-2</v>
      </c>
      <c r="F632" s="467"/>
      <c r="G632" s="467"/>
      <c r="H632" s="2210" t="s">
        <v>441</v>
      </c>
      <c r="I632" s="2209"/>
      <c r="J632" s="557">
        <v>-1.9278626212012349E-2</v>
      </c>
      <c r="K632" s="467"/>
      <c r="L632" s="467"/>
      <c r="M632" s="2210" t="s">
        <v>446</v>
      </c>
      <c r="N632" s="2209"/>
      <c r="O632" s="558">
        <v>1.6158779251846118E-2</v>
      </c>
      <c r="P632" s="467"/>
      <c r="Q632" s="467"/>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210" t="s">
        <v>490</v>
      </c>
      <c r="D633" s="2209"/>
      <c r="E633" s="556">
        <v>-3.5234037774946672E-3</v>
      </c>
      <c r="F633" s="467"/>
      <c r="G633" s="467"/>
      <c r="H633" s="2210" t="s">
        <v>422</v>
      </c>
      <c r="I633" s="2209"/>
      <c r="J633" s="557">
        <v>3.732794938873301E-2</v>
      </c>
      <c r="K633" s="467"/>
      <c r="L633" s="467"/>
      <c r="M633" s="2210" t="s">
        <v>443</v>
      </c>
      <c r="N633" s="2209"/>
      <c r="O633" s="558">
        <v>-4.2896521087591059E-2</v>
      </c>
      <c r="P633" s="467"/>
      <c r="Q633" s="467"/>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210" t="s">
        <v>452</v>
      </c>
      <c r="D634" s="2209"/>
      <c r="E634" s="556">
        <v>-3.1858039177251753E-2</v>
      </c>
      <c r="F634" s="467"/>
      <c r="G634" s="467"/>
      <c r="H634" s="2210" t="s">
        <v>469</v>
      </c>
      <c r="I634" s="2209"/>
      <c r="J634" s="557">
        <v>-9.6699644498081105E-3</v>
      </c>
      <c r="K634" s="467"/>
      <c r="L634" s="467"/>
      <c r="M634" s="2210" t="s">
        <v>459</v>
      </c>
      <c r="N634" s="2209"/>
      <c r="O634" s="558">
        <v>-1.9215381623484549E-2</v>
      </c>
      <c r="P634" s="467"/>
      <c r="Q634" s="467"/>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210" t="s">
        <v>477</v>
      </c>
      <c r="D635" s="2209"/>
      <c r="E635" s="556">
        <v>-1.7178112678798273E-2</v>
      </c>
      <c r="F635" s="467"/>
      <c r="G635" s="467"/>
      <c r="H635" s="2210" t="s">
        <v>434</v>
      </c>
      <c r="I635" s="2209"/>
      <c r="J635" s="557">
        <v>-3.5501074682239134E-2</v>
      </c>
      <c r="K635" s="467"/>
      <c r="L635" s="467"/>
      <c r="M635" s="2210" t="s">
        <v>441</v>
      </c>
      <c r="N635" s="2209"/>
      <c r="O635" s="558">
        <v>-4.9057906035989689E-2</v>
      </c>
      <c r="P635" s="467"/>
      <c r="Q635" s="467"/>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210" t="s">
        <v>453</v>
      </c>
      <c r="D636" s="2209"/>
      <c r="E636" s="556">
        <v>-3.7850637381292171E-2</v>
      </c>
      <c r="F636" s="467"/>
      <c r="G636" s="467"/>
      <c r="H636" s="2210" t="s">
        <v>439</v>
      </c>
      <c r="I636" s="2209"/>
      <c r="J636" s="557">
        <v>-2.7695518568214582E-2</v>
      </c>
      <c r="K636" s="467"/>
      <c r="L636" s="467"/>
      <c r="M636" s="2210" t="s">
        <v>422</v>
      </c>
      <c r="N636" s="2209"/>
      <c r="O636" s="558">
        <v>0.11791464706809383</v>
      </c>
      <c r="P636" s="467"/>
      <c r="Q636" s="467"/>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210" t="s">
        <v>467</v>
      </c>
      <c r="D637" s="2209"/>
      <c r="E637" s="556">
        <v>-2.5174635571388364E-2</v>
      </c>
      <c r="F637" s="467"/>
      <c r="G637" s="467"/>
      <c r="H637" s="2210" t="s">
        <v>498</v>
      </c>
      <c r="I637" s="2209"/>
      <c r="J637" s="557">
        <v>-4.4184933945383047E-3</v>
      </c>
      <c r="K637" s="467"/>
      <c r="L637" s="467"/>
      <c r="M637" s="2210" t="s">
        <v>469</v>
      </c>
      <c r="N637" s="2209"/>
      <c r="O637" s="558">
        <v>1.9229125943581515E-2</v>
      </c>
      <c r="P637" s="467"/>
      <c r="Q637" s="467"/>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210" t="s">
        <v>423</v>
      </c>
      <c r="D638" s="2209"/>
      <c r="E638" s="556">
        <v>9.2848600522886654E-2</v>
      </c>
      <c r="F638" s="467"/>
      <c r="G638" s="467"/>
      <c r="H638" s="2210" t="s">
        <v>447</v>
      </c>
      <c r="I638" s="2209"/>
      <c r="J638" s="557">
        <v>-2.2723400248867296E-2</v>
      </c>
      <c r="K638" s="467"/>
      <c r="L638" s="467"/>
      <c r="M638" s="2210" t="s">
        <v>434</v>
      </c>
      <c r="N638" s="2209"/>
      <c r="O638" s="558">
        <v>-6.4006736974188586E-2</v>
      </c>
      <c r="P638" s="467"/>
      <c r="Q638" s="467"/>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210" t="s">
        <v>446</v>
      </c>
      <c r="D639" s="2209"/>
      <c r="E639" s="556">
        <v>-2.7989670756188613E-2</v>
      </c>
      <c r="F639" s="467"/>
      <c r="G639" s="467"/>
      <c r="H639" s="2210" t="s">
        <v>511</v>
      </c>
      <c r="I639" s="2209"/>
      <c r="J639" s="557">
        <v>-2.9831878386608903E-3</v>
      </c>
      <c r="K639" s="467"/>
      <c r="L639" s="467"/>
      <c r="M639" s="2210" t="s">
        <v>439</v>
      </c>
      <c r="N639" s="2209"/>
      <c r="O639" s="558">
        <v>-5.7705884144442311E-2</v>
      </c>
      <c r="P639" s="467"/>
      <c r="Q639" s="467"/>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210" t="s">
        <v>443</v>
      </c>
      <c r="D640" s="2209"/>
      <c r="E640" s="556">
        <v>-4.1180661341859603E-2</v>
      </c>
      <c r="F640" s="467"/>
      <c r="G640" s="467"/>
      <c r="H640" s="2210" t="s">
        <v>468</v>
      </c>
      <c r="I640" s="2209"/>
      <c r="J640" s="557">
        <v>-5.4685898378826559E-3</v>
      </c>
      <c r="K640" s="467"/>
      <c r="L640" s="467"/>
      <c r="M640" s="2210" t="s">
        <v>498</v>
      </c>
      <c r="N640" s="2209"/>
      <c r="O640" s="558">
        <v>-2.0392723876150949E-3</v>
      </c>
      <c r="P640" s="467"/>
      <c r="Q640" s="467"/>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210" t="s">
        <v>459</v>
      </c>
      <c r="D641" s="2209"/>
      <c r="E641" s="556">
        <v>-2.938628461732715E-2</v>
      </c>
      <c r="F641" s="467"/>
      <c r="G641" s="467"/>
      <c r="H641" s="2210" t="s">
        <v>449</v>
      </c>
      <c r="I641" s="2209"/>
      <c r="J641" s="557">
        <v>-4.2797607145403503E-2</v>
      </c>
      <c r="K641" s="467"/>
      <c r="L641" s="467"/>
      <c r="M641" s="2210" t="s">
        <v>447</v>
      </c>
      <c r="N641" s="2209"/>
      <c r="O641" s="558">
        <v>-3.4190040085948378E-2</v>
      </c>
      <c r="P641" s="467"/>
      <c r="Q641" s="467"/>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210" t="s">
        <v>441</v>
      </c>
      <c r="D642" s="2209"/>
      <c r="E642" s="556">
        <v>-4.1507055330706165E-2</v>
      </c>
      <c r="F642" s="467"/>
      <c r="G642" s="467"/>
      <c r="H642" s="2210" t="s">
        <v>499</v>
      </c>
      <c r="I642" s="2209"/>
      <c r="J642" s="557">
        <v>-3.934018659902316E-3</v>
      </c>
      <c r="K642" s="467"/>
      <c r="L642" s="467"/>
      <c r="M642" s="2210" t="s">
        <v>511</v>
      </c>
      <c r="N642" s="2209"/>
      <c r="O642" s="558">
        <v>1.5461386262824173E-3</v>
      </c>
      <c r="P642" s="467"/>
      <c r="Q642" s="467"/>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210" t="s">
        <v>422</v>
      </c>
      <c r="D643" s="2209"/>
      <c r="E643" s="556">
        <v>8.3124043293359859E-2</v>
      </c>
      <c r="F643" s="467"/>
      <c r="G643" s="467"/>
      <c r="H643" s="2210" t="s">
        <v>485</v>
      </c>
      <c r="I643" s="2209"/>
      <c r="J643" s="557">
        <v>-1.2450892438991548E-2</v>
      </c>
      <c r="K643" s="467"/>
      <c r="L643" s="467"/>
      <c r="M643" s="2210" t="s">
        <v>468</v>
      </c>
      <c r="N643" s="2209"/>
      <c r="O643" s="558">
        <v>-1.9305845909815565E-2</v>
      </c>
      <c r="P643" s="467"/>
      <c r="Q643" s="467"/>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210" t="s">
        <v>469</v>
      </c>
      <c r="D644" s="2209"/>
      <c r="E644" s="556">
        <v>-2.3945520684083726E-3</v>
      </c>
      <c r="F644" s="467"/>
      <c r="G644" s="467"/>
      <c r="H644" s="2210" t="s">
        <v>497</v>
      </c>
      <c r="I644" s="2209"/>
      <c r="J644" s="557">
        <v>-2.8741020208752441E-3</v>
      </c>
      <c r="K644" s="467"/>
      <c r="L644" s="467"/>
      <c r="M644" s="2210" t="s">
        <v>449</v>
      </c>
      <c r="N644" s="2209"/>
      <c r="O644" s="558">
        <v>1.2007893620237879E-2</v>
      </c>
      <c r="P644" s="467"/>
      <c r="Q644" s="467"/>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210" t="s">
        <v>434</v>
      </c>
      <c r="D645" s="2209"/>
      <c r="E645" s="556">
        <v>-5.6489289535187517E-2</v>
      </c>
      <c r="F645" s="467"/>
      <c r="G645" s="467"/>
      <c r="H645" s="2210" t="s">
        <v>417</v>
      </c>
      <c r="I645" s="2209"/>
      <c r="J645" s="557">
        <v>0.12532592393953482</v>
      </c>
      <c r="K645" s="467"/>
      <c r="L645" s="467"/>
      <c r="M645" s="2210" t="s">
        <v>499</v>
      </c>
      <c r="N645" s="2209"/>
      <c r="O645" s="558">
        <v>-5.0548177473331377E-3</v>
      </c>
      <c r="P645" s="467"/>
      <c r="Q645" s="467"/>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210" t="s">
        <v>439</v>
      </c>
      <c r="D646" s="2209"/>
      <c r="E646" s="556">
        <v>-4.612638728566789E-2</v>
      </c>
      <c r="F646" s="467"/>
      <c r="G646" s="467"/>
      <c r="H646" s="2210" t="s">
        <v>418</v>
      </c>
      <c r="I646" s="2209"/>
      <c r="J646" s="557">
        <v>0.11900709375552694</v>
      </c>
      <c r="K646" s="467"/>
      <c r="L646" s="467"/>
      <c r="M646" s="2210" t="s">
        <v>485</v>
      </c>
      <c r="N646" s="2209"/>
      <c r="O646" s="558">
        <v>8.8434528620840915E-3</v>
      </c>
      <c r="P646" s="467"/>
      <c r="Q646" s="467"/>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210" t="s">
        <v>498</v>
      </c>
      <c r="D647" s="2209"/>
      <c r="E647" s="556">
        <v>-5.7727884598690023E-3</v>
      </c>
      <c r="F647" s="467"/>
      <c r="G647" s="467"/>
      <c r="H647" s="2210" t="s">
        <v>450</v>
      </c>
      <c r="I647" s="2209"/>
      <c r="J647" s="557">
        <v>2.9642304210108033E-2</v>
      </c>
      <c r="K647" s="467"/>
      <c r="L647" s="467"/>
      <c r="M647" s="2210" t="s">
        <v>497</v>
      </c>
      <c r="N647" s="2209"/>
      <c r="O647" s="558">
        <v>-5.5007335451602423E-3</v>
      </c>
      <c r="P647" s="467"/>
      <c r="Q647" s="467"/>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210" t="s">
        <v>447</v>
      </c>
      <c r="D648" s="2209"/>
      <c r="E648" s="556">
        <v>-4.0460136555141489E-2</v>
      </c>
      <c r="F648" s="467"/>
      <c r="G648" s="467"/>
      <c r="H648" s="2210" t="s">
        <v>486</v>
      </c>
      <c r="I648" s="2209"/>
      <c r="J648" s="557">
        <v>1.4866159066411156E-2</v>
      </c>
      <c r="K648" s="467"/>
      <c r="L648" s="467"/>
      <c r="M648" s="2210" t="s">
        <v>495</v>
      </c>
      <c r="N648" s="2209"/>
      <c r="O648" s="558">
        <v>-6.5016010886309967E-3</v>
      </c>
      <c r="P648" s="467"/>
      <c r="Q648" s="467"/>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210" t="s">
        <v>511</v>
      </c>
      <c r="D649" s="2209"/>
      <c r="E649" s="556">
        <v>-1.6941944702610526E-4</v>
      </c>
      <c r="F649" s="467"/>
      <c r="G649" s="467"/>
      <c r="H649" s="2210" t="s">
        <v>433</v>
      </c>
      <c r="I649" s="2209"/>
      <c r="J649" s="557">
        <v>3.9629848765150494E-2</v>
      </c>
      <c r="K649" s="467"/>
      <c r="L649" s="467"/>
      <c r="M649" s="2210" t="s">
        <v>417</v>
      </c>
      <c r="N649" s="2209"/>
      <c r="O649" s="558">
        <v>0.14732037282283664</v>
      </c>
      <c r="P649" s="467"/>
      <c r="Q649" s="467"/>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210" t="s">
        <v>468</v>
      </c>
      <c r="D650" s="2209"/>
      <c r="E650" s="556">
        <v>-9.8550034641098523E-3</v>
      </c>
      <c r="F650" s="467"/>
      <c r="G650" s="467"/>
      <c r="H650" s="2210" t="s">
        <v>432</v>
      </c>
      <c r="I650" s="2209"/>
      <c r="J650" s="557">
        <v>6.5244352206974415E-2</v>
      </c>
      <c r="K650" s="467"/>
      <c r="L650" s="467"/>
      <c r="M650" s="2210" t="s">
        <v>418</v>
      </c>
      <c r="N650" s="2209"/>
      <c r="O650" s="558">
        <v>0.12153122664700973</v>
      </c>
      <c r="P650" s="467"/>
      <c r="Q650" s="467"/>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210" t="s">
        <v>417</v>
      </c>
      <c r="D651" s="2209"/>
      <c r="E651" s="556">
        <v>0.11710516652690003</v>
      </c>
      <c r="F651" s="467"/>
      <c r="G651" s="467"/>
      <c r="H651" s="2210" t="s">
        <v>431</v>
      </c>
      <c r="I651" s="2209"/>
      <c r="J651" s="557">
        <v>6.196569886751073E-2</v>
      </c>
      <c r="K651" s="467"/>
      <c r="L651" s="467"/>
      <c r="M651" s="2210" t="s">
        <v>450</v>
      </c>
      <c r="N651" s="2209"/>
      <c r="O651" s="558">
        <v>3.9542567769065742E-2</v>
      </c>
      <c r="P651" s="467"/>
      <c r="Q651" s="467"/>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210" t="s">
        <v>418</v>
      </c>
      <c r="D652" s="2209"/>
      <c r="E652" s="556">
        <v>0.10975006250030679</v>
      </c>
      <c r="F652" s="467"/>
      <c r="G652" s="467"/>
      <c r="H652" s="2210" t="s">
        <v>425</v>
      </c>
      <c r="I652" s="2209"/>
      <c r="J652" s="557">
        <v>7.9545393512401932E-2</v>
      </c>
      <c r="K652" s="467"/>
      <c r="L652" s="467"/>
      <c r="M652" s="2210" t="s">
        <v>486</v>
      </c>
      <c r="N652" s="2209"/>
      <c r="O652" s="558">
        <v>3.6670022111508671E-3</v>
      </c>
      <c r="P652" s="467"/>
      <c r="Q652" s="467"/>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210" t="s">
        <v>450</v>
      </c>
      <c r="D653" s="2209"/>
      <c r="E653" s="556">
        <v>2.3076430237207339E-2</v>
      </c>
      <c r="F653" s="467"/>
      <c r="G653" s="467"/>
      <c r="H653" s="2210" t="s">
        <v>500</v>
      </c>
      <c r="I653" s="2209"/>
      <c r="J653" s="557">
        <v>5.3082508675413751E-3</v>
      </c>
      <c r="K653" s="467"/>
      <c r="L653" s="467"/>
      <c r="M653" s="2210" t="s">
        <v>433</v>
      </c>
      <c r="N653" s="2209"/>
      <c r="O653" s="558">
        <v>7.092092751048816E-2</v>
      </c>
      <c r="P653" s="467"/>
      <c r="Q653" s="467"/>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210" t="s">
        <v>486</v>
      </c>
      <c r="D654" s="2209"/>
      <c r="E654" s="556">
        <v>9.064116686497696E-3</v>
      </c>
      <c r="F654" s="467"/>
      <c r="G654" s="467"/>
      <c r="H654" s="2210" t="s">
        <v>427</v>
      </c>
      <c r="I654" s="2209"/>
      <c r="J654" s="557">
        <v>6.8052567895567573E-2</v>
      </c>
      <c r="K654" s="467"/>
      <c r="L654" s="467"/>
      <c r="M654" s="2210" t="s">
        <v>432</v>
      </c>
      <c r="N654" s="2209"/>
      <c r="O654" s="558">
        <v>2.7318993162073691E-2</v>
      </c>
      <c r="P654" s="467"/>
      <c r="Q654" s="467"/>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210" t="s">
        <v>433</v>
      </c>
      <c r="D655" s="2209"/>
      <c r="E655" s="556">
        <v>4.590046280644864E-2</v>
      </c>
      <c r="F655" s="467"/>
      <c r="G655" s="467"/>
      <c r="H655" s="2210" t="s">
        <v>442</v>
      </c>
      <c r="I655" s="2209"/>
      <c r="J655" s="557">
        <v>5.6286335584109344E-2</v>
      </c>
      <c r="K655" s="467"/>
      <c r="L655" s="467"/>
      <c r="M655" s="2210" t="s">
        <v>431</v>
      </c>
      <c r="N655" s="2209"/>
      <c r="O655" s="558">
        <v>6.0188079002490333E-2</v>
      </c>
      <c r="P655" s="467"/>
      <c r="Q655" s="467"/>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210" t="s">
        <v>432</v>
      </c>
      <c r="D656" s="2209"/>
      <c r="E656" s="556">
        <v>6.0400985673552871E-2</v>
      </c>
      <c r="F656" s="467"/>
      <c r="G656" s="467"/>
      <c r="H656" s="2210" t="s">
        <v>466</v>
      </c>
      <c r="I656" s="2209"/>
      <c r="J656" s="557">
        <v>3.5146258371499678E-2</v>
      </c>
      <c r="K656" s="467"/>
      <c r="L656" s="467"/>
      <c r="M656" s="2210" t="s">
        <v>425</v>
      </c>
      <c r="N656" s="2209"/>
      <c r="O656" s="558">
        <v>0.11602284692830328</v>
      </c>
      <c r="P656" s="467"/>
      <c r="Q656" s="467"/>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210" t="s">
        <v>431</v>
      </c>
      <c r="D657" s="2209"/>
      <c r="E657" s="556">
        <v>6.0424061678901665E-2</v>
      </c>
      <c r="F657" s="467"/>
      <c r="G657" s="467"/>
      <c r="H657" s="2210" t="s">
        <v>429</v>
      </c>
      <c r="I657" s="2209"/>
      <c r="J657" s="557">
        <v>6.7773240456807535E-2</v>
      </c>
      <c r="K657" s="467"/>
      <c r="L657" s="467"/>
      <c r="M657" s="2210" t="s">
        <v>500</v>
      </c>
      <c r="N657" s="2209"/>
      <c r="O657" s="558">
        <v>4.5488877770641532E-3</v>
      </c>
      <c r="P657" s="467"/>
      <c r="Q657" s="467"/>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210" t="s">
        <v>425</v>
      </c>
      <c r="D658" s="2209"/>
      <c r="E658" s="556">
        <v>8.8004718661318357E-2</v>
      </c>
      <c r="F658" s="467"/>
      <c r="G658" s="467"/>
      <c r="H658" s="2210" t="s">
        <v>448</v>
      </c>
      <c r="I658" s="2209"/>
      <c r="J658" s="557">
        <v>4.510271450110509E-2</v>
      </c>
      <c r="K658" s="467"/>
      <c r="L658" s="467"/>
      <c r="M658" s="2210" t="s">
        <v>427</v>
      </c>
      <c r="N658" s="2209"/>
      <c r="O658" s="558">
        <v>9.8521417966366598E-2</v>
      </c>
      <c r="P658" s="467"/>
      <c r="Q658" s="467"/>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210" t="s">
        <v>500</v>
      </c>
      <c r="D659" s="2209"/>
      <c r="E659" s="556">
        <v>-2.3504722914584482E-3</v>
      </c>
      <c r="F659" s="467"/>
      <c r="G659" s="467"/>
      <c r="H659" s="2210" t="s">
        <v>430</v>
      </c>
      <c r="I659" s="2209"/>
      <c r="J659" s="557">
        <v>7.0635486827149943E-2</v>
      </c>
      <c r="K659" s="467"/>
      <c r="L659" s="467"/>
      <c r="M659" s="2210" t="s">
        <v>442</v>
      </c>
      <c r="N659" s="2209"/>
      <c r="O659" s="558">
        <v>2.2071720054681082E-2</v>
      </c>
      <c r="P659" s="467"/>
      <c r="Q659" s="467"/>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210" t="s">
        <v>427</v>
      </c>
      <c r="D660" s="2209"/>
      <c r="E660" s="556">
        <v>6.1494810858163378E-2</v>
      </c>
      <c r="F660" s="467"/>
      <c r="G660" s="467"/>
      <c r="H660" s="2210" t="s">
        <v>435</v>
      </c>
      <c r="I660" s="2209"/>
      <c r="J660" s="557">
        <v>6.4941807667087195E-2</v>
      </c>
      <c r="K660" s="467"/>
      <c r="L660" s="467"/>
      <c r="M660" s="2210" t="s">
        <v>466</v>
      </c>
      <c r="N660" s="2209"/>
      <c r="O660" s="558">
        <v>2.3802670122676974E-2</v>
      </c>
      <c r="P660" s="467"/>
      <c r="Q660" s="467"/>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210" t="s">
        <v>442</v>
      </c>
      <c r="D661" s="2209"/>
      <c r="E661" s="556">
        <v>3.9602579282651811E-2</v>
      </c>
      <c r="F661" s="467"/>
      <c r="G661" s="467"/>
      <c r="H661" s="2210" t="s">
        <v>445</v>
      </c>
      <c r="I661" s="2209"/>
      <c r="J661" s="557">
        <v>4.5588854701341011E-2</v>
      </c>
      <c r="K661" s="467"/>
      <c r="L661" s="467"/>
      <c r="M661" s="2210" t="s">
        <v>429</v>
      </c>
      <c r="N661" s="2209"/>
      <c r="O661" s="558">
        <v>9.5729995014318683E-2</v>
      </c>
      <c r="P661" s="467"/>
      <c r="Q661" s="467"/>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210" t="s">
        <v>466</v>
      </c>
      <c r="D662" s="2209"/>
      <c r="E662" s="556">
        <v>2.4989702831499719E-2</v>
      </c>
      <c r="F662" s="467"/>
      <c r="G662" s="467"/>
      <c r="H662" s="2210" t="s">
        <v>424</v>
      </c>
      <c r="I662" s="2209"/>
      <c r="J662" s="557">
        <v>9.0781216168690421E-2</v>
      </c>
      <c r="K662" s="467"/>
      <c r="L662" s="467"/>
      <c r="M662" s="2210" t="s">
        <v>448</v>
      </c>
      <c r="N662" s="2209"/>
      <c r="O662" s="558">
        <v>4.0503116091360064E-2</v>
      </c>
      <c r="P662" s="467"/>
      <c r="Q662" s="467"/>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210" t="s">
        <v>429</v>
      </c>
      <c r="D663" s="2209"/>
      <c r="E663" s="556">
        <v>5.2181677183239135E-2</v>
      </c>
      <c r="F663" s="467"/>
      <c r="G663" s="467"/>
      <c r="H663" s="2210" t="s">
        <v>440</v>
      </c>
      <c r="I663" s="2209"/>
      <c r="J663" s="557">
        <v>6.0354672540062222E-2</v>
      </c>
      <c r="K663" s="467"/>
      <c r="L663" s="467"/>
      <c r="M663" s="2210" t="s">
        <v>430</v>
      </c>
      <c r="N663" s="2209"/>
      <c r="O663" s="558">
        <v>6.9673845418827249E-2</v>
      </c>
      <c r="P663" s="467"/>
      <c r="Q663" s="467"/>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210" t="s">
        <v>448</v>
      </c>
      <c r="D664" s="2209"/>
      <c r="E664" s="556">
        <v>2.9337199907369018E-2</v>
      </c>
      <c r="F664" s="467"/>
      <c r="G664" s="467"/>
      <c r="H664" s="2210" t="s">
        <v>426</v>
      </c>
      <c r="I664" s="2209"/>
      <c r="J664" s="557">
        <v>8.7948103233397731E-2</v>
      </c>
      <c r="K664" s="467"/>
      <c r="L664" s="467"/>
      <c r="M664" s="2210" t="s">
        <v>435</v>
      </c>
      <c r="N664" s="2209"/>
      <c r="O664" s="558">
        <v>1.7427517760420886E-2</v>
      </c>
      <c r="P664" s="467"/>
      <c r="Q664" s="467"/>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210" t="s">
        <v>430</v>
      </c>
      <c r="D665" s="2209"/>
      <c r="E665" s="556">
        <v>5.3660342845581598E-2</v>
      </c>
      <c r="F665" s="467"/>
      <c r="G665" s="467"/>
      <c r="H665" s="2210" t="s">
        <v>464</v>
      </c>
      <c r="I665" s="2209"/>
      <c r="J665" s="557">
        <v>1.6308707365649325E-2</v>
      </c>
      <c r="K665" s="467"/>
      <c r="L665" s="467"/>
      <c r="M665" s="2210" t="s">
        <v>445</v>
      </c>
      <c r="N665" s="2209"/>
      <c r="O665" s="558">
        <v>1.2174438734057675E-2</v>
      </c>
      <c r="P665" s="467"/>
      <c r="Q665" s="467"/>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210" t="s">
        <v>435</v>
      </c>
      <c r="D666" s="2209"/>
      <c r="E666" s="556">
        <v>4.3988490992411526E-2</v>
      </c>
      <c r="F666" s="467"/>
      <c r="G666" s="467"/>
      <c r="H666" s="2210" t="s">
        <v>471</v>
      </c>
      <c r="I666" s="2209"/>
      <c r="J666" s="557">
        <v>3.0356157847781742E-2</v>
      </c>
      <c r="K666" s="467"/>
      <c r="L666" s="467"/>
      <c r="M666" s="2210" t="s">
        <v>424</v>
      </c>
      <c r="N666" s="2209"/>
      <c r="O666" s="558">
        <v>7.1491270008260666E-2</v>
      </c>
      <c r="P666" s="467"/>
      <c r="Q666" s="467"/>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210" t="s">
        <v>445</v>
      </c>
      <c r="D667" s="2209"/>
      <c r="E667" s="556">
        <v>5.084644496877188E-3</v>
      </c>
      <c r="F667" s="467"/>
      <c r="G667" s="467"/>
      <c r="H667" s="2210" t="s">
        <v>461</v>
      </c>
      <c r="I667" s="2209"/>
      <c r="J667" s="557">
        <v>1.7939934414662378E-2</v>
      </c>
      <c r="K667" s="467"/>
      <c r="L667" s="467"/>
      <c r="M667" s="2210" t="s">
        <v>440</v>
      </c>
      <c r="N667" s="2209"/>
      <c r="O667" s="558">
        <v>4.1128857382260957E-2</v>
      </c>
      <c r="P667" s="467"/>
      <c r="Q667" s="467"/>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210" t="s">
        <v>424</v>
      </c>
      <c r="D668" s="2209"/>
      <c r="E668" s="556">
        <v>6.7265671018689091E-2</v>
      </c>
      <c r="F668" s="467"/>
      <c r="G668" s="467"/>
      <c r="H668" s="2210" t="s">
        <v>436</v>
      </c>
      <c r="I668" s="2209"/>
      <c r="J668" s="557">
        <v>6.408893971217218E-2</v>
      </c>
      <c r="K668" s="467"/>
      <c r="L668" s="467"/>
      <c r="M668" s="2210" t="s">
        <v>426</v>
      </c>
      <c r="N668" s="2209"/>
      <c r="O668" s="558">
        <v>7.6823397040405902E-2</v>
      </c>
      <c r="P668" s="467"/>
      <c r="Q668" s="467"/>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210" t="s">
        <v>440</v>
      </c>
      <c r="D669" s="2209"/>
      <c r="E669" s="556">
        <v>3.5060643816264496E-2</v>
      </c>
      <c r="F669" s="467"/>
      <c r="G669" s="467"/>
      <c r="H669" s="2210" t="s">
        <v>437</v>
      </c>
      <c r="I669" s="2209"/>
      <c r="J669" s="557">
        <v>4.020115641851673E-2</v>
      </c>
      <c r="K669" s="467"/>
      <c r="L669" s="467"/>
      <c r="M669" s="2210" t="s">
        <v>464</v>
      </c>
      <c r="N669" s="2209"/>
      <c r="O669" s="558">
        <v>2.4844215990574479E-2</v>
      </c>
      <c r="P669" s="467"/>
      <c r="Q669" s="467"/>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210" t="s">
        <v>426</v>
      </c>
      <c r="D670" s="2209"/>
      <c r="E670" s="556">
        <v>6.7044291293938935E-2</v>
      </c>
      <c r="F670" s="467"/>
      <c r="G670" s="467"/>
      <c r="H670" s="2210" t="s">
        <v>484</v>
      </c>
      <c r="I670" s="2209"/>
      <c r="J670" s="557">
        <v>1.7793589707076E-2</v>
      </c>
      <c r="K670" s="467"/>
      <c r="L670" s="467"/>
      <c r="M670" s="2210" t="s">
        <v>471</v>
      </c>
      <c r="N670" s="2209"/>
      <c r="O670" s="558">
        <v>6.6377565377557296E-3</v>
      </c>
      <c r="P670" s="467"/>
      <c r="Q670" s="467"/>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210" t="s">
        <v>464</v>
      </c>
      <c r="D671" s="2209"/>
      <c r="E671" s="556">
        <v>1.1983965696370684E-2</v>
      </c>
      <c r="F671" s="467"/>
      <c r="G671" s="467"/>
      <c r="H671" s="2210" t="s">
        <v>458</v>
      </c>
      <c r="I671" s="2209"/>
      <c r="J671" s="557">
        <v>2.678649808112752E-2</v>
      </c>
      <c r="K671" s="467"/>
      <c r="L671" s="467"/>
      <c r="M671" s="2210" t="s">
        <v>461</v>
      </c>
      <c r="N671" s="2209"/>
      <c r="O671" s="558">
        <v>2.5517655050728526E-2</v>
      </c>
      <c r="P671" s="467"/>
      <c r="Q671" s="467"/>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210" t="s">
        <v>471</v>
      </c>
      <c r="D672" s="2209"/>
      <c r="E672" s="556">
        <v>1.9902957259256539E-2</v>
      </c>
      <c r="F672" s="467"/>
      <c r="G672" s="467"/>
      <c r="H672" s="2210" t="s">
        <v>493</v>
      </c>
      <c r="I672" s="2209"/>
      <c r="J672" s="557">
        <v>1.3408313255107367E-2</v>
      </c>
      <c r="K672" s="467"/>
      <c r="L672" s="467"/>
      <c r="M672" s="2210" t="s">
        <v>436</v>
      </c>
      <c r="N672" s="2209"/>
      <c r="O672" s="558">
        <v>4.3130488587851422E-2</v>
      </c>
      <c r="P672" s="467"/>
      <c r="Q672" s="467"/>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210" t="s">
        <v>461</v>
      </c>
      <c r="D673" s="2209"/>
      <c r="E673" s="556">
        <v>1.9191200898237792E-2</v>
      </c>
      <c r="F673" s="467"/>
      <c r="G673" s="467"/>
      <c r="H673" s="2210" t="s">
        <v>489</v>
      </c>
      <c r="I673" s="2209"/>
      <c r="J673" s="557">
        <v>1.2965576376962266E-2</v>
      </c>
      <c r="K673" s="467"/>
      <c r="L673" s="467"/>
      <c r="M673" s="2210" t="s">
        <v>437</v>
      </c>
      <c r="N673" s="2209"/>
      <c r="O673" s="558">
        <v>6.0963864214882153E-2</v>
      </c>
      <c r="P673" s="467"/>
      <c r="Q673" s="467"/>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210" t="s">
        <v>436</v>
      </c>
      <c r="D674" s="2209"/>
      <c r="E674" s="556">
        <v>4.4984480769563955E-2</v>
      </c>
      <c r="F674" s="467"/>
      <c r="G674" s="467"/>
      <c r="H674" s="2210" t="s">
        <v>487</v>
      </c>
      <c r="I674" s="2209"/>
      <c r="J674" s="557">
        <v>-3.6384086835399894E-4</v>
      </c>
      <c r="K674" s="467"/>
      <c r="L674" s="467"/>
      <c r="M674" s="2210" t="s">
        <v>458</v>
      </c>
      <c r="N674" s="2209"/>
      <c r="O674" s="558">
        <v>2.761148542237498E-2</v>
      </c>
      <c r="P674" s="467"/>
      <c r="Q674" s="467"/>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210" t="s">
        <v>437</v>
      </c>
      <c r="D675" s="2209"/>
      <c r="E675" s="556">
        <v>3.8558578958595026E-2</v>
      </c>
      <c r="F675" s="467"/>
      <c r="G675" s="467"/>
      <c r="H675" s="2210" t="s">
        <v>463</v>
      </c>
      <c r="I675" s="2209"/>
      <c r="J675" s="557">
        <v>3.6434012013743362E-2</v>
      </c>
      <c r="K675" s="467"/>
      <c r="L675" s="467"/>
      <c r="M675" s="2210" t="s">
        <v>489</v>
      </c>
      <c r="N675" s="2209"/>
      <c r="O675" s="558">
        <v>-7.1535251676657164E-3</v>
      </c>
      <c r="P675" s="467"/>
      <c r="Q675" s="467"/>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210" t="s">
        <v>484</v>
      </c>
      <c r="D676" s="2209"/>
      <c r="E676" s="556">
        <v>1.0301374655651599E-2</v>
      </c>
      <c r="F676" s="467"/>
      <c r="G676" s="467"/>
      <c r="H676" s="2210" t="s">
        <v>473</v>
      </c>
      <c r="I676" s="2209"/>
      <c r="J676" s="557">
        <v>2.7931083172254224E-2</v>
      </c>
      <c r="K676" s="467"/>
      <c r="L676" s="467"/>
      <c r="M676" s="2210" t="s">
        <v>487</v>
      </c>
      <c r="N676" s="2209"/>
      <c r="O676" s="558">
        <v>-6.3494396335507508E-4</v>
      </c>
      <c r="P676" s="467"/>
      <c r="Q676" s="467"/>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210" t="s">
        <v>458</v>
      </c>
      <c r="D677" s="2209"/>
      <c r="E677" s="556">
        <v>2.3080106624726933E-2</v>
      </c>
      <c r="F677" s="467"/>
      <c r="G677" s="467"/>
      <c r="H677" s="2210" t="s">
        <v>475</v>
      </c>
      <c r="I677" s="2209"/>
      <c r="J677" s="557">
        <v>2.7652848700377337E-2</v>
      </c>
      <c r="K677" s="467"/>
      <c r="L677" s="467"/>
      <c r="M677" s="2210" t="s">
        <v>463</v>
      </c>
      <c r="N677" s="2209"/>
      <c r="O677" s="558">
        <v>1.1313229183594127E-2</v>
      </c>
      <c r="P677" s="467"/>
      <c r="Q677" s="467"/>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210" t="s">
        <v>493</v>
      </c>
      <c r="D678" s="2209"/>
      <c r="E678" s="556">
        <v>7.2256856118731996E-3</v>
      </c>
      <c r="F678" s="467"/>
      <c r="G678" s="467"/>
      <c r="H678" s="2210" t="s">
        <v>460</v>
      </c>
      <c r="I678" s="2209"/>
      <c r="J678" s="557">
        <v>3.7066243583134484E-2</v>
      </c>
      <c r="K678" s="467"/>
      <c r="L678" s="467"/>
      <c r="M678" s="2210" t="s">
        <v>473</v>
      </c>
      <c r="N678" s="2209"/>
      <c r="O678" s="558">
        <v>8.8175874556783232E-3</v>
      </c>
      <c r="P678" s="467"/>
      <c r="Q678" s="467"/>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210" t="s">
        <v>489</v>
      </c>
      <c r="D679" s="2209"/>
      <c r="E679" s="556">
        <v>5.2005509685430894E-3</v>
      </c>
      <c r="F679" s="467"/>
      <c r="G679" s="467"/>
      <c r="H679" s="2210" t="s">
        <v>421</v>
      </c>
      <c r="I679" s="2209"/>
      <c r="J679" s="557">
        <v>0.10044708415417007</v>
      </c>
      <c r="K679" s="467"/>
      <c r="L679" s="467"/>
      <c r="M679" s="2210" t="s">
        <v>475</v>
      </c>
      <c r="N679" s="2209"/>
      <c r="O679" s="558">
        <v>-2.6529102090299297E-3</v>
      </c>
      <c r="P679" s="467"/>
      <c r="Q679" s="467"/>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210" t="s">
        <v>487</v>
      </c>
      <c r="D680" s="2209"/>
      <c r="E680" s="556">
        <v>-9.2623577645770117E-3</v>
      </c>
      <c r="F680" s="467"/>
      <c r="G680" s="467"/>
      <c r="H680" s="2210" t="s">
        <v>470</v>
      </c>
      <c r="I680" s="2209"/>
      <c r="J680" s="557">
        <v>3.1637237913237186E-2</v>
      </c>
      <c r="K680" s="467"/>
      <c r="L680" s="467"/>
      <c r="M680" s="2210" t="s">
        <v>460</v>
      </c>
      <c r="N680" s="2209"/>
      <c r="O680" s="558">
        <v>-4.7613725834350891E-3</v>
      </c>
      <c r="P680" s="467"/>
      <c r="Q680" s="467"/>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210" t="s">
        <v>463</v>
      </c>
      <c r="D681" s="2209"/>
      <c r="E681" s="556">
        <v>1.707415819439536E-2</v>
      </c>
      <c r="F681" s="467"/>
      <c r="G681" s="467"/>
      <c r="H681" s="2210" t="s">
        <v>456</v>
      </c>
      <c r="I681" s="2209"/>
      <c r="J681" s="557">
        <v>3.9816798674278162E-2</v>
      </c>
      <c r="K681" s="467"/>
      <c r="L681" s="467"/>
      <c r="M681" s="2210" t="s">
        <v>421</v>
      </c>
      <c r="N681" s="2209"/>
      <c r="O681" s="558">
        <v>0.10604502591980623</v>
      </c>
      <c r="P681" s="467"/>
      <c r="Q681" s="467"/>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210" t="s">
        <v>473</v>
      </c>
      <c r="D682" s="2209"/>
      <c r="E682" s="556">
        <v>1.8845838078180251E-2</v>
      </c>
      <c r="F682" s="467"/>
      <c r="G682" s="467"/>
      <c r="H682" s="2210" t="s">
        <v>438</v>
      </c>
      <c r="I682" s="2209"/>
      <c r="J682" s="557">
        <v>6.3239665664515318E-2</v>
      </c>
      <c r="K682" s="467"/>
      <c r="L682" s="467"/>
      <c r="M682" s="2210" t="s">
        <v>470</v>
      </c>
      <c r="N682" s="2209"/>
      <c r="O682" s="558">
        <v>6.2691283073623844E-3</v>
      </c>
      <c r="P682" s="467"/>
      <c r="Q682" s="467"/>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210" t="s">
        <v>475</v>
      </c>
      <c r="D683" s="2209"/>
      <c r="E683" s="556">
        <v>-1.1812957709094036E-2</v>
      </c>
      <c r="F683" s="467"/>
      <c r="G683" s="467"/>
      <c r="H683" s="2210" t="s">
        <v>501</v>
      </c>
      <c r="I683" s="2209"/>
      <c r="J683" s="557">
        <v>1.0469698226318396E-2</v>
      </c>
      <c r="K683" s="467"/>
      <c r="L683" s="467"/>
      <c r="M683" s="2210" t="s">
        <v>438</v>
      </c>
      <c r="N683" s="2209"/>
      <c r="O683" s="558">
        <v>4.7962927045236324E-2</v>
      </c>
      <c r="P683" s="467"/>
      <c r="Q683" s="467"/>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210" t="s">
        <v>460</v>
      </c>
      <c r="D684" s="2209"/>
      <c r="E684" s="556">
        <v>2.4506933683828048E-2</v>
      </c>
      <c r="F684" s="467"/>
      <c r="G684" s="467"/>
      <c r="H684" s="2210" t="s">
        <v>472</v>
      </c>
      <c r="I684" s="2209"/>
      <c r="J684" s="557">
        <v>2.3182809677382739E-2</v>
      </c>
      <c r="K684" s="467"/>
      <c r="L684" s="467"/>
      <c r="M684" s="2210" t="s">
        <v>501</v>
      </c>
      <c r="N684" s="2209"/>
      <c r="O684" s="558">
        <v>2.2784012955520002E-3</v>
      </c>
      <c r="P684" s="467"/>
      <c r="Q684" s="467"/>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210" t="s">
        <v>421</v>
      </c>
      <c r="D685" s="2209"/>
      <c r="E685" s="556">
        <v>8.1567932199368934E-2</v>
      </c>
      <c r="F685" s="467"/>
      <c r="G685" s="467"/>
      <c r="H685" s="2210" t="s">
        <v>482</v>
      </c>
      <c r="I685" s="2209"/>
      <c r="J685" s="557">
        <v>1.8404571477822287E-2</v>
      </c>
      <c r="K685" s="467"/>
      <c r="L685" s="467"/>
      <c r="M685" s="2210" t="s">
        <v>472</v>
      </c>
      <c r="N685" s="2209"/>
      <c r="O685" s="558">
        <v>1.8146913356956812E-2</v>
      </c>
      <c r="P685" s="467"/>
      <c r="Q685" s="467"/>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210" t="s">
        <v>470</v>
      </c>
      <c r="D686" s="2209"/>
      <c r="E686" s="556">
        <v>1.6423470903062797E-2</v>
      </c>
      <c r="F686" s="467"/>
      <c r="G686" s="467"/>
      <c r="H686" s="2210" t="s">
        <v>451</v>
      </c>
      <c r="I686" s="2209"/>
      <c r="J686" s="557">
        <v>4.0866198498478029E-2</v>
      </c>
      <c r="K686" s="467"/>
      <c r="L686" s="467"/>
      <c r="M686" s="2210" t="s">
        <v>482</v>
      </c>
      <c r="N686" s="2209"/>
      <c r="O686" s="558">
        <v>8.1180591528800493E-3</v>
      </c>
      <c r="P686" s="467"/>
      <c r="Q686" s="467"/>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210" t="s">
        <v>456</v>
      </c>
      <c r="D687" s="2209"/>
      <c r="E687" s="556">
        <v>2.6548434659832379E-2</v>
      </c>
      <c r="F687" s="467"/>
      <c r="G687" s="467"/>
      <c r="H687" s="2210" t="s">
        <v>479</v>
      </c>
      <c r="I687" s="2209"/>
      <c r="J687" s="557">
        <v>1.264115954617231E-2</v>
      </c>
      <c r="K687" s="467"/>
      <c r="L687" s="467"/>
      <c r="M687" s="2210" t="s">
        <v>451</v>
      </c>
      <c r="N687" s="2209"/>
      <c r="O687" s="558">
        <v>8.6326297726712232E-3</v>
      </c>
      <c r="P687" s="467"/>
      <c r="Q687" s="467"/>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210" t="s">
        <v>438</v>
      </c>
      <c r="D688" s="2209"/>
      <c r="E688" s="556">
        <v>4.6940986562068292E-2</v>
      </c>
      <c r="F688" s="467"/>
      <c r="G688" s="467"/>
      <c r="H688" s="2210" t="s">
        <v>491</v>
      </c>
      <c r="I688" s="2209"/>
      <c r="J688" s="559">
        <v>1.3875785934713404E-2</v>
      </c>
      <c r="K688" s="467"/>
      <c r="L688" s="467"/>
      <c r="M688" s="2210" t="s">
        <v>479</v>
      </c>
      <c r="N688" s="2209"/>
      <c r="O688" s="560">
        <v>1.186463279626597E-2</v>
      </c>
      <c r="P688" s="467"/>
      <c r="Q688" s="467"/>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210" t="s">
        <v>501</v>
      </c>
      <c r="D689" s="2209"/>
      <c r="E689" s="556">
        <v>-8.3449044432615661E-4</v>
      </c>
      <c r="F689" s="467"/>
      <c r="G689" s="467"/>
      <c r="H689" s="2210"/>
      <c r="I689" s="2209"/>
      <c r="J689" s="468"/>
      <c r="K689" s="467"/>
      <c r="L689" s="467"/>
      <c r="M689" s="2210"/>
      <c r="N689" s="2209"/>
      <c r="O689" s="468"/>
      <c r="P689" s="467"/>
      <c r="Q689" s="467"/>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210" t="s">
        <v>472</v>
      </c>
      <c r="D690" s="2209"/>
      <c r="E690" s="556">
        <v>1.8027083712175991E-3</v>
      </c>
      <c r="F690" s="467"/>
      <c r="G690" s="467"/>
      <c r="H690" s="2210"/>
      <c r="I690" s="2209"/>
      <c r="J690" s="467"/>
      <c r="K690" s="467"/>
      <c r="L690" s="467"/>
      <c r="M690" s="2210"/>
      <c r="N690" s="2209"/>
      <c r="O690" s="467"/>
      <c r="P690" s="467"/>
      <c r="Q690" s="467"/>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210" t="s">
        <v>482</v>
      </c>
      <c r="D691" s="2209"/>
      <c r="E691" s="556">
        <v>5.084207801325887E-3</v>
      </c>
      <c r="F691" s="467"/>
      <c r="G691" s="467"/>
      <c r="H691" s="2210" t="s">
        <v>520</v>
      </c>
      <c r="I691" s="2209"/>
      <c r="J691" s="2209"/>
      <c r="K691" s="467"/>
      <c r="L691" s="467"/>
      <c r="M691" s="2210" t="s">
        <v>520</v>
      </c>
      <c r="N691" s="2209"/>
      <c r="O691" s="2209"/>
      <c r="P691" s="467"/>
      <c r="Q691" s="467"/>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210" t="s">
        <v>451</v>
      </c>
      <c r="D692" s="2209"/>
      <c r="E692" s="556">
        <v>2.827379235684065E-2</v>
      </c>
      <c r="F692" s="467"/>
      <c r="G692" s="467"/>
      <c r="H692" s="2210" t="s">
        <v>416</v>
      </c>
      <c r="I692" s="2209"/>
      <c r="J692" s="577" t="s">
        <v>190</v>
      </c>
      <c r="K692" s="467"/>
      <c r="L692" s="467"/>
      <c r="M692" s="2210" t="s">
        <v>416</v>
      </c>
      <c r="N692" s="2209"/>
      <c r="O692" s="578" t="s">
        <v>190</v>
      </c>
      <c r="P692" s="467"/>
      <c r="Q692" s="467"/>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210" t="s">
        <v>479</v>
      </c>
      <c r="D693" s="2209"/>
      <c r="E693" s="556">
        <v>6.4906024743747867E-3</v>
      </c>
      <c r="F693" s="467"/>
      <c r="G693" s="467"/>
      <c r="H693" s="2210" t="s">
        <v>190</v>
      </c>
      <c r="I693" s="2209"/>
      <c r="J693" s="579">
        <v>0.99999999999999978</v>
      </c>
      <c r="K693" s="467"/>
      <c r="L693" s="467"/>
      <c r="M693" s="2210" t="s">
        <v>190</v>
      </c>
      <c r="N693" s="2209"/>
      <c r="O693" s="580">
        <v>0.99999999999999967</v>
      </c>
      <c r="P693" s="467"/>
      <c r="Q693" s="467"/>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210" t="s">
        <v>491</v>
      </c>
      <c r="D694" s="2209"/>
      <c r="E694" s="561">
        <v>5.0815235146159914E-3</v>
      </c>
      <c r="F694" s="467"/>
      <c r="G694" s="467"/>
      <c r="H694" s="2210"/>
      <c r="I694" s="2209"/>
      <c r="J694" s="468"/>
      <c r="K694" s="467"/>
      <c r="L694" s="467"/>
      <c r="M694" s="2210"/>
      <c r="N694" s="2209"/>
      <c r="O694" s="468"/>
      <c r="P694" s="467"/>
      <c r="Q694" s="467"/>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210"/>
      <c r="D695" s="2209"/>
      <c r="E695" s="468"/>
      <c r="F695" s="467"/>
      <c r="G695" s="467"/>
      <c r="H695" s="2210"/>
      <c r="I695" s="2209"/>
      <c r="J695" s="467"/>
      <c r="K695" s="467"/>
      <c r="L695" s="467"/>
      <c r="M695" s="2210"/>
      <c r="N695" s="2209"/>
      <c r="O695" s="467"/>
      <c r="P695" s="467"/>
      <c r="Q695" s="467"/>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210"/>
      <c r="D696" s="2209"/>
      <c r="E696" s="467"/>
      <c r="F696" s="467"/>
      <c r="G696" s="467"/>
      <c r="H696" s="2210"/>
      <c r="I696" s="2209"/>
      <c r="J696" s="467"/>
      <c r="K696" s="467"/>
      <c r="L696" s="467"/>
      <c r="M696" s="2210"/>
      <c r="N696" s="2209"/>
      <c r="O696" s="467"/>
      <c r="P696" s="467"/>
      <c r="Q696" s="467"/>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210" t="s">
        <v>520</v>
      </c>
      <c r="D697" s="2209"/>
      <c r="E697" s="2209"/>
      <c r="F697" s="467"/>
      <c r="G697" s="467"/>
      <c r="H697" s="2210"/>
      <c r="I697" s="2209"/>
      <c r="J697" s="467"/>
      <c r="K697" s="467"/>
      <c r="L697" s="467"/>
      <c r="M697" s="2210"/>
      <c r="N697" s="2209"/>
      <c r="O697" s="467"/>
      <c r="P697" s="467"/>
      <c r="Q697" s="467"/>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210" t="s">
        <v>416</v>
      </c>
      <c r="D698" s="2209"/>
      <c r="E698" s="581" t="s">
        <v>190</v>
      </c>
      <c r="F698" s="467"/>
      <c r="G698" s="467"/>
      <c r="H698" s="2210"/>
      <c r="I698" s="2209"/>
      <c r="J698" s="467"/>
      <c r="K698" s="467"/>
      <c r="L698" s="467"/>
      <c r="M698" s="2210"/>
      <c r="N698" s="2209"/>
      <c r="O698" s="467"/>
      <c r="P698" s="467"/>
      <c r="Q698" s="467"/>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210" t="s">
        <v>190</v>
      </c>
      <c r="D699" s="2209"/>
      <c r="E699" s="582">
        <v>1</v>
      </c>
      <c r="F699" s="467"/>
      <c r="G699" s="467"/>
      <c r="H699" s="2210"/>
      <c r="I699" s="2209"/>
      <c r="J699" s="467"/>
      <c r="K699" s="467"/>
      <c r="L699" s="467"/>
      <c r="M699" s="2210"/>
      <c r="N699" s="2209"/>
      <c r="O699" s="467"/>
      <c r="P699" s="467"/>
      <c r="Q699" s="467"/>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210"/>
      <c r="D700" s="2209"/>
      <c r="E700" s="468"/>
      <c r="F700" s="467"/>
      <c r="G700" s="467"/>
      <c r="H700" s="2210"/>
      <c r="I700" s="2209"/>
      <c r="J700" s="467"/>
      <c r="K700" s="467"/>
      <c r="L700" s="467"/>
      <c r="M700" s="2210"/>
      <c r="N700" s="2209"/>
      <c r="O700" s="467"/>
      <c r="P700" s="467"/>
      <c r="Q700" s="467"/>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209"/>
      <c r="D701" s="2209"/>
      <c r="E701" s="468"/>
      <c r="F701" s="468"/>
      <c r="G701" s="468"/>
      <c r="H701" s="2209"/>
      <c r="I701" s="2209"/>
      <c r="J701" s="468"/>
      <c r="K701" s="468"/>
      <c r="L701" s="468"/>
      <c r="M701" s="2209"/>
      <c r="N701" s="2209"/>
      <c r="O701" s="468"/>
      <c r="P701" s="468"/>
      <c r="Q701" s="468"/>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209"/>
      <c r="D702" s="2209"/>
      <c r="E702" s="468"/>
      <c r="F702" s="468"/>
      <c r="G702" s="468"/>
      <c r="H702" s="2209"/>
      <c r="I702" s="2209"/>
      <c r="J702" s="468"/>
      <c r="K702" s="468"/>
      <c r="L702" s="468"/>
      <c r="M702" s="2209"/>
      <c r="N702" s="2209"/>
      <c r="O702" s="468"/>
      <c r="P702" s="468"/>
      <c r="Q702" s="468"/>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209"/>
      <c r="D703" s="2209"/>
      <c r="E703" s="468"/>
      <c r="F703" s="468"/>
      <c r="G703" s="468"/>
      <c r="H703" s="2209"/>
      <c r="I703" s="2209"/>
      <c r="J703" s="468"/>
      <c r="K703" s="468"/>
      <c r="L703" s="468"/>
      <c r="M703" s="2209"/>
      <c r="N703" s="2209"/>
      <c r="O703" s="468"/>
      <c r="P703" s="468"/>
      <c r="Q703" s="468"/>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209"/>
      <c r="D704" s="2209"/>
      <c r="E704" s="468"/>
      <c r="F704" s="468"/>
      <c r="G704" s="468"/>
      <c r="H704" s="2209"/>
      <c r="I704" s="2209"/>
      <c r="J704" s="468"/>
      <c r="K704" s="468"/>
      <c r="L704" s="468"/>
      <c r="M704" s="2209"/>
      <c r="N704" s="2209"/>
      <c r="O704" s="468"/>
      <c r="P704" s="468"/>
      <c r="Q704" s="468"/>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209"/>
      <c r="D705" s="2209"/>
      <c r="E705" s="468"/>
      <c r="F705" s="468"/>
      <c r="G705" s="468"/>
      <c r="H705" s="2209"/>
      <c r="I705" s="2209"/>
      <c r="J705" s="468"/>
      <c r="K705" s="468"/>
      <c r="L705" s="468"/>
      <c r="M705" s="2209"/>
      <c r="N705" s="2209"/>
      <c r="O705" s="468"/>
      <c r="P705" s="468"/>
      <c r="Q705" s="468"/>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209"/>
      <c r="D706" s="2209"/>
      <c r="E706" s="468"/>
      <c r="F706" s="468"/>
      <c r="G706" s="468"/>
      <c r="H706" s="2209"/>
      <c r="I706" s="2209"/>
      <c r="J706" s="468"/>
      <c r="K706" s="468"/>
      <c r="L706" s="468"/>
      <c r="M706" s="2209"/>
      <c r="N706" s="2209"/>
      <c r="O706" s="468"/>
      <c r="P706" s="468"/>
      <c r="Q706" s="468"/>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209"/>
      <c r="D707" s="2209"/>
      <c r="E707" s="468"/>
      <c r="F707" s="468"/>
      <c r="G707" s="468"/>
      <c r="H707" s="2209"/>
      <c r="I707" s="2209"/>
      <c r="J707" s="468"/>
      <c r="K707" s="468"/>
      <c r="L707" s="468"/>
      <c r="M707" s="2209"/>
      <c r="N707" s="2209"/>
      <c r="O707" s="468"/>
      <c r="P707" s="468"/>
      <c r="Q707" s="468"/>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209"/>
      <c r="D708" s="2209"/>
      <c r="E708" s="468"/>
      <c r="F708" s="468"/>
      <c r="G708" s="468"/>
      <c r="H708" s="2209"/>
      <c r="I708" s="2209"/>
      <c r="J708" s="468"/>
      <c r="K708" s="468"/>
      <c r="L708" s="468"/>
      <c r="M708" s="2209"/>
      <c r="N708" s="2209"/>
      <c r="O708" s="468"/>
      <c r="P708" s="468"/>
      <c r="Q708" s="468"/>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209"/>
      <c r="D709" s="2209"/>
      <c r="E709" s="468"/>
      <c r="F709" s="468"/>
      <c r="G709" s="468"/>
      <c r="H709" s="2209"/>
      <c r="I709" s="2209"/>
      <c r="J709" s="468"/>
      <c r="K709" s="468"/>
      <c r="L709" s="468"/>
      <c r="M709" s="2209"/>
      <c r="N709" s="2209"/>
      <c r="O709" s="468"/>
      <c r="P709" s="468"/>
      <c r="Q709" s="468"/>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209"/>
      <c r="D710" s="2209"/>
      <c r="E710" s="468"/>
      <c r="F710" s="468"/>
      <c r="G710" s="468"/>
      <c r="H710" s="2209"/>
      <c r="I710" s="2209"/>
      <c r="J710" s="468"/>
      <c r="K710" s="468"/>
      <c r="L710" s="468"/>
      <c r="M710" s="2209"/>
      <c r="N710" s="2209"/>
      <c r="O710" s="468"/>
      <c r="P710" s="468"/>
      <c r="Q710" s="468"/>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209"/>
      <c r="D711" s="2209"/>
      <c r="E711" s="468"/>
      <c r="F711" s="468"/>
      <c r="G711" s="468"/>
      <c r="H711" s="2209"/>
      <c r="I711" s="2209"/>
      <c r="J711" s="468"/>
      <c r="K711" s="468"/>
      <c r="L711" s="468"/>
      <c r="M711" s="2209"/>
      <c r="N711" s="2209"/>
      <c r="O711" s="468"/>
      <c r="P711" s="468"/>
      <c r="Q711" s="468"/>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209"/>
      <c r="D712" s="2209"/>
      <c r="E712" s="468"/>
      <c r="F712" s="468"/>
      <c r="G712" s="468"/>
      <c r="H712" s="2209"/>
      <c r="I712" s="2209"/>
      <c r="J712" s="468"/>
      <c r="K712" s="468"/>
      <c r="L712" s="468"/>
      <c r="M712" s="2209"/>
      <c r="N712" s="2209"/>
      <c r="O712" s="468"/>
      <c r="P712" s="468"/>
      <c r="Q712" s="468"/>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209"/>
      <c r="D713" s="2209"/>
      <c r="E713" s="468"/>
      <c r="F713" s="468"/>
      <c r="G713" s="468"/>
      <c r="H713" s="2209"/>
      <c r="I713" s="2209"/>
      <c r="J713" s="468"/>
      <c r="K713" s="468"/>
      <c r="L713" s="468"/>
      <c r="M713" s="2209"/>
      <c r="N713" s="2209"/>
      <c r="O713" s="468"/>
      <c r="P713" s="468"/>
      <c r="Q713" s="468"/>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209"/>
      <c r="D714" s="2209"/>
      <c r="E714" s="468"/>
      <c r="F714" s="468"/>
      <c r="G714" s="468"/>
      <c r="H714" s="2209"/>
      <c r="I714" s="2209"/>
      <c r="J714" s="468"/>
      <c r="K714" s="468"/>
      <c r="L714" s="468"/>
      <c r="M714" s="2209"/>
      <c r="N714" s="2209"/>
      <c r="O714" s="468"/>
      <c r="P714" s="468"/>
      <c r="Q714" s="468"/>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209"/>
      <c r="D715" s="2209"/>
      <c r="E715" s="468"/>
      <c r="F715" s="468"/>
      <c r="G715" s="468"/>
      <c r="H715" s="2209"/>
      <c r="I715" s="2209"/>
      <c r="J715" s="468"/>
      <c r="K715" s="468"/>
      <c r="L715" s="468"/>
      <c r="M715" s="2209"/>
      <c r="N715" s="2209"/>
      <c r="O715" s="468"/>
      <c r="P715" s="468"/>
      <c r="Q715" s="468"/>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209"/>
      <c r="D716" s="2209"/>
      <c r="E716" s="468"/>
      <c r="F716" s="468"/>
      <c r="G716" s="468"/>
      <c r="H716" s="2209"/>
      <c r="I716" s="2209"/>
      <c r="J716" s="468"/>
      <c r="K716" s="468"/>
      <c r="L716" s="468"/>
      <c r="M716" s="2209"/>
      <c r="N716" s="2209"/>
      <c r="O716" s="468"/>
      <c r="P716" s="468"/>
      <c r="Q716" s="468"/>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209"/>
      <c r="D717" s="2209"/>
      <c r="E717" s="468"/>
      <c r="F717" s="468"/>
      <c r="G717" s="468"/>
      <c r="H717" s="2209"/>
      <c r="I717" s="2209"/>
      <c r="J717" s="468"/>
      <c r="K717" s="468"/>
      <c r="L717" s="468"/>
      <c r="M717" s="2209"/>
      <c r="N717" s="2209"/>
      <c r="O717" s="468"/>
      <c r="P717" s="468"/>
      <c r="Q717" s="468"/>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209"/>
      <c r="D718" s="2209"/>
      <c r="E718" s="468"/>
      <c r="F718" s="468"/>
      <c r="G718" s="468"/>
      <c r="H718" s="2209"/>
      <c r="I718" s="2209"/>
      <c r="J718" s="468"/>
      <c r="K718" s="468"/>
      <c r="L718" s="468"/>
      <c r="M718" s="2209"/>
      <c r="N718" s="2209"/>
      <c r="O718" s="468"/>
      <c r="P718" s="468"/>
      <c r="Q718" s="468"/>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209"/>
      <c r="D719" s="2209"/>
      <c r="E719" s="468"/>
      <c r="F719" s="468"/>
      <c r="G719" s="468"/>
      <c r="H719" s="2209"/>
      <c r="I719" s="2209"/>
      <c r="J719" s="468"/>
      <c r="K719" s="468"/>
      <c r="L719" s="468"/>
      <c r="M719" s="2209"/>
      <c r="N719" s="2209"/>
      <c r="O719" s="468"/>
      <c r="P719" s="468"/>
      <c r="Q719" s="468"/>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209"/>
      <c r="D720" s="2209"/>
      <c r="E720" s="468"/>
      <c r="F720" s="468"/>
      <c r="G720" s="468"/>
      <c r="H720" s="2209"/>
      <c r="I720" s="2209"/>
      <c r="J720" s="468"/>
      <c r="K720" s="468"/>
      <c r="L720" s="468"/>
      <c r="M720" s="2209"/>
      <c r="N720" s="2209"/>
      <c r="O720" s="468"/>
      <c r="P720" s="468"/>
      <c r="Q720" s="468"/>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209"/>
      <c r="D721" s="2209"/>
      <c r="E721" s="468"/>
      <c r="F721" s="468"/>
      <c r="G721" s="468"/>
      <c r="H721" s="2209"/>
      <c r="I721" s="2209"/>
      <c r="J721" s="468"/>
      <c r="K721" s="468"/>
      <c r="L721" s="468"/>
      <c r="M721" s="2209"/>
      <c r="N721" s="2209"/>
      <c r="O721" s="468"/>
      <c r="P721" s="468"/>
      <c r="Q721" s="468"/>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209"/>
      <c r="D722" s="2209"/>
      <c r="E722" s="468"/>
      <c r="F722" s="468"/>
      <c r="G722" s="468"/>
      <c r="H722" s="2209"/>
      <c r="I722" s="2209"/>
      <c r="J722" s="468"/>
      <c r="K722" s="468"/>
      <c r="L722" s="468"/>
      <c r="M722" s="2209"/>
      <c r="N722" s="2209"/>
      <c r="O722" s="468"/>
      <c r="P722" s="468"/>
      <c r="Q722" s="468"/>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209"/>
      <c r="D723" s="2209"/>
      <c r="E723" s="468"/>
      <c r="F723" s="468"/>
      <c r="G723" s="468"/>
      <c r="H723" s="2209"/>
      <c r="I723" s="2209"/>
      <c r="J723" s="468"/>
      <c r="K723" s="468"/>
      <c r="L723" s="468"/>
      <c r="M723" s="2209"/>
      <c r="N723" s="2209"/>
      <c r="O723" s="468"/>
      <c r="P723" s="468"/>
      <c r="Q723" s="468"/>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209"/>
      <c r="D724" s="2209"/>
      <c r="E724" s="468"/>
      <c r="F724" s="468"/>
      <c r="G724" s="468"/>
      <c r="H724" s="2209"/>
      <c r="I724" s="2209"/>
      <c r="J724" s="468"/>
      <c r="K724" s="468"/>
      <c r="L724" s="468"/>
      <c r="M724" s="2209"/>
      <c r="N724" s="2209"/>
      <c r="O724" s="468"/>
      <c r="P724" s="468"/>
      <c r="Q724" s="468"/>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209"/>
      <c r="D725" s="2209"/>
      <c r="E725" s="468"/>
      <c r="F725" s="468"/>
      <c r="G725" s="468"/>
      <c r="H725" s="2209"/>
      <c r="I725" s="2209"/>
      <c r="J725" s="468"/>
      <c r="K725" s="468"/>
      <c r="L725" s="468"/>
      <c r="M725" s="2209"/>
      <c r="N725" s="2209"/>
      <c r="O725" s="468"/>
      <c r="P725" s="468"/>
      <c r="Q725" s="468"/>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209"/>
      <c r="D726" s="2209"/>
      <c r="E726" s="468"/>
      <c r="F726" s="468"/>
      <c r="G726" s="468"/>
      <c r="H726" s="2209"/>
      <c r="I726" s="2209"/>
      <c r="J726" s="468"/>
      <c r="K726" s="468"/>
      <c r="L726" s="468"/>
      <c r="M726" s="2209"/>
      <c r="N726" s="2209"/>
      <c r="O726" s="468"/>
      <c r="P726" s="468"/>
      <c r="Q726" s="468"/>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209"/>
      <c r="D727" s="2209"/>
      <c r="E727" s="468"/>
      <c r="F727" s="468"/>
      <c r="G727" s="468"/>
      <c r="H727" s="2209"/>
      <c r="I727" s="2209"/>
      <c r="J727" s="468"/>
      <c r="K727" s="468"/>
      <c r="L727" s="468"/>
      <c r="M727" s="2209"/>
      <c r="N727" s="2209"/>
      <c r="O727" s="468"/>
      <c r="P727" s="468"/>
      <c r="Q727" s="468"/>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209"/>
      <c r="D728" s="2209"/>
      <c r="E728" s="468"/>
      <c r="F728" s="468"/>
      <c r="G728" s="468"/>
      <c r="H728" s="2209"/>
      <c r="I728" s="2209"/>
      <c r="J728" s="468"/>
      <c r="K728" s="468"/>
      <c r="L728" s="468"/>
      <c r="M728" s="2209"/>
      <c r="N728" s="2209"/>
      <c r="O728" s="468"/>
      <c r="P728" s="468"/>
      <c r="Q728" s="468"/>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209"/>
      <c r="D729" s="2209"/>
      <c r="E729" s="468"/>
      <c r="F729" s="468"/>
      <c r="G729" s="468"/>
      <c r="H729" s="2209"/>
      <c r="I729" s="2209"/>
      <c r="J729" s="468"/>
      <c r="K729" s="468"/>
      <c r="L729" s="468"/>
      <c r="M729" s="2209"/>
      <c r="N729" s="2209"/>
      <c r="O729" s="468"/>
      <c r="P729" s="468"/>
      <c r="Q729" s="468"/>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209"/>
      <c r="D730" s="2209"/>
      <c r="E730" s="468"/>
      <c r="F730" s="468"/>
      <c r="G730" s="468"/>
      <c r="H730" s="2209"/>
      <c r="I730" s="2209"/>
      <c r="J730" s="468"/>
      <c r="K730" s="468"/>
      <c r="L730" s="468"/>
      <c r="M730" s="2209"/>
      <c r="N730" s="2209"/>
      <c r="O730" s="468"/>
      <c r="P730" s="468"/>
      <c r="Q730" s="468"/>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209"/>
      <c r="D731" s="2209"/>
      <c r="E731" s="468"/>
      <c r="F731" s="468"/>
      <c r="G731" s="468"/>
      <c r="H731" s="2209"/>
      <c r="I731" s="2209"/>
      <c r="J731" s="468"/>
      <c r="K731" s="468"/>
      <c r="L731" s="468"/>
      <c r="M731" s="2209"/>
      <c r="N731" s="2209"/>
      <c r="O731" s="468"/>
      <c r="P731" s="468"/>
      <c r="Q731" s="468"/>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209"/>
      <c r="D732" s="2209"/>
      <c r="E732" s="468"/>
      <c r="F732" s="468"/>
      <c r="G732" s="468"/>
      <c r="H732" s="2209"/>
      <c r="I732" s="2209"/>
      <c r="J732" s="468"/>
      <c r="K732" s="468"/>
      <c r="L732" s="468"/>
      <c r="M732" s="2209"/>
      <c r="N732" s="2209"/>
      <c r="O732" s="468"/>
      <c r="P732" s="468"/>
      <c r="Q732" s="468"/>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209"/>
      <c r="D733" s="2209"/>
      <c r="E733" s="468"/>
      <c r="F733" s="468"/>
      <c r="G733" s="468"/>
      <c r="H733" s="2209"/>
      <c r="I733" s="2209"/>
      <c r="J733" s="468"/>
      <c r="K733" s="468"/>
      <c r="L733" s="468"/>
      <c r="M733" s="2209"/>
      <c r="N733" s="2209"/>
      <c r="O733" s="468"/>
      <c r="P733" s="468"/>
      <c r="Q733" s="468"/>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209"/>
      <c r="D734" s="2209"/>
      <c r="E734" s="468"/>
      <c r="F734" s="468"/>
      <c r="G734" s="468"/>
      <c r="H734" s="2209"/>
      <c r="I734" s="2209"/>
      <c r="J734" s="468"/>
      <c r="K734" s="468"/>
      <c r="L734" s="468"/>
      <c r="M734" s="2209"/>
      <c r="N734" s="2209"/>
      <c r="O734" s="468"/>
      <c r="P734" s="468"/>
      <c r="Q734" s="468"/>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209"/>
      <c r="D735" s="2209"/>
      <c r="E735" s="468"/>
      <c r="F735" s="468"/>
      <c r="G735" s="468"/>
      <c r="H735" s="2209"/>
      <c r="I735" s="2209"/>
      <c r="J735" s="468"/>
      <c r="K735" s="468"/>
      <c r="L735" s="468"/>
      <c r="M735" s="2209"/>
      <c r="N735" s="2209"/>
      <c r="O735" s="468"/>
      <c r="P735" s="468"/>
      <c r="Q735" s="468"/>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209"/>
      <c r="D736" s="2209"/>
      <c r="E736" s="468"/>
      <c r="F736" s="468"/>
      <c r="G736" s="468"/>
      <c r="H736" s="2209"/>
      <c r="I736" s="2209"/>
      <c r="J736" s="468"/>
      <c r="K736" s="468"/>
      <c r="L736" s="468"/>
      <c r="M736" s="2209"/>
      <c r="N736" s="2209"/>
      <c r="O736" s="468"/>
      <c r="P736" s="468"/>
      <c r="Q736" s="468"/>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209"/>
      <c r="D737" s="2209"/>
      <c r="E737" s="468"/>
      <c r="F737" s="468"/>
      <c r="G737" s="468"/>
      <c r="H737" s="2209"/>
      <c r="I737" s="2209"/>
      <c r="J737" s="468"/>
      <c r="K737" s="468"/>
      <c r="L737" s="468"/>
      <c r="M737" s="2209"/>
      <c r="N737" s="2209"/>
      <c r="O737" s="468"/>
      <c r="P737" s="468"/>
      <c r="Q737" s="468"/>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209"/>
      <c r="D738" s="2209"/>
      <c r="E738" s="468"/>
      <c r="F738" s="468"/>
      <c r="G738" s="468"/>
      <c r="H738" s="2209"/>
      <c r="I738" s="2209"/>
      <c r="J738" s="468"/>
      <c r="K738" s="468"/>
      <c r="L738" s="468"/>
      <c r="M738" s="2209"/>
      <c r="N738" s="2209"/>
      <c r="O738" s="468"/>
      <c r="P738" s="468"/>
      <c r="Q738" s="468"/>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209"/>
      <c r="D739" s="2209"/>
      <c r="E739" s="468"/>
      <c r="F739" s="468"/>
      <c r="G739" s="468"/>
      <c r="H739" s="2209"/>
      <c r="I739" s="2209"/>
      <c r="J739" s="468"/>
      <c r="K739" s="468"/>
      <c r="L739" s="468"/>
      <c r="M739" s="2209"/>
      <c r="N739" s="2209"/>
      <c r="O739" s="468"/>
      <c r="P739" s="468"/>
      <c r="Q739" s="468"/>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209"/>
      <c r="D740" s="2209"/>
      <c r="E740" s="468"/>
      <c r="F740" s="468"/>
      <c r="G740" s="468"/>
      <c r="H740" s="2209"/>
      <c r="I740" s="2209"/>
      <c r="J740" s="468"/>
      <c r="K740" s="468"/>
      <c r="L740" s="468"/>
      <c r="M740" s="2209"/>
      <c r="N740" s="2209"/>
      <c r="O740" s="468"/>
      <c r="P740" s="468"/>
      <c r="Q740" s="468"/>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209"/>
      <c r="D741" s="2209"/>
      <c r="E741" s="468"/>
      <c r="F741" s="468"/>
      <c r="G741" s="468"/>
      <c r="H741" s="2209"/>
      <c r="I741" s="2209"/>
      <c r="J741" s="468"/>
      <c r="K741" s="468"/>
      <c r="L741" s="468"/>
      <c r="M741" s="2209"/>
      <c r="N741" s="2209"/>
      <c r="O741" s="468"/>
      <c r="P741" s="468"/>
      <c r="Q741" s="468"/>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209"/>
      <c r="D742" s="2209"/>
      <c r="E742" s="468"/>
      <c r="F742" s="468"/>
      <c r="G742" s="468"/>
      <c r="H742" s="2209"/>
      <c r="I742" s="2209"/>
      <c r="J742" s="468"/>
      <c r="K742" s="468"/>
      <c r="L742" s="468"/>
      <c r="M742" s="2209"/>
      <c r="N742" s="2209"/>
      <c r="O742" s="468"/>
      <c r="P742" s="468"/>
      <c r="Q742" s="468"/>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209"/>
      <c r="D743" s="2209"/>
      <c r="E743" s="468"/>
      <c r="F743" s="468"/>
      <c r="G743" s="468"/>
      <c r="H743" s="2209"/>
      <c r="I743" s="2209"/>
      <c r="J743" s="468"/>
      <c r="K743" s="468"/>
      <c r="L743" s="468"/>
      <c r="M743" s="2209"/>
      <c r="N743" s="2209"/>
      <c r="O743" s="468"/>
      <c r="P743" s="468"/>
      <c r="Q743" s="468"/>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209"/>
      <c r="D744" s="2209"/>
      <c r="E744" s="468"/>
      <c r="F744" s="468"/>
      <c r="G744" s="468"/>
      <c r="H744" s="2209"/>
      <c r="I744" s="2209"/>
      <c r="J744" s="468"/>
      <c r="K744" s="468"/>
      <c r="L744" s="468"/>
      <c r="M744" s="2209"/>
      <c r="N744" s="2209"/>
      <c r="O744" s="468"/>
      <c r="P744" s="468"/>
      <c r="Q744" s="468"/>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209"/>
      <c r="D745" s="2209"/>
      <c r="E745" s="468"/>
      <c r="F745" s="468"/>
      <c r="G745" s="468"/>
      <c r="H745" s="2209"/>
      <c r="I745" s="2209"/>
      <c r="J745" s="468"/>
      <c r="K745" s="468"/>
      <c r="L745" s="468"/>
      <c r="M745" s="2209"/>
      <c r="N745" s="2209"/>
      <c r="O745" s="468"/>
      <c r="P745" s="468"/>
      <c r="Q745" s="468"/>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209"/>
      <c r="D746" s="2209"/>
      <c r="E746" s="468"/>
      <c r="F746" s="468"/>
      <c r="G746" s="468"/>
      <c r="H746" s="2209"/>
      <c r="I746" s="2209"/>
      <c r="J746" s="468"/>
      <c r="K746" s="468"/>
      <c r="L746" s="468"/>
      <c r="M746" s="2209"/>
      <c r="N746" s="2209"/>
      <c r="O746" s="468"/>
      <c r="P746" s="468"/>
      <c r="Q746" s="468"/>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209"/>
      <c r="D747" s="2209"/>
      <c r="E747" s="468"/>
      <c r="F747" s="468"/>
      <c r="G747" s="468"/>
      <c r="H747" s="2209"/>
      <c r="I747" s="2209"/>
      <c r="J747" s="468"/>
      <c r="K747" s="468"/>
      <c r="L747" s="468"/>
      <c r="M747" s="2209"/>
      <c r="N747" s="2209"/>
      <c r="O747" s="468"/>
      <c r="P747" s="468"/>
      <c r="Q747" s="468"/>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209"/>
      <c r="D748" s="2209"/>
      <c r="E748" s="468"/>
      <c r="F748" s="468"/>
      <c r="G748" s="468"/>
      <c r="H748" s="2209"/>
      <c r="I748" s="2209"/>
      <c r="J748" s="468"/>
      <c r="K748" s="468"/>
      <c r="L748" s="468"/>
      <c r="M748" s="2209"/>
      <c r="N748" s="2209"/>
      <c r="O748" s="468"/>
      <c r="P748" s="468"/>
      <c r="Q748" s="468"/>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209"/>
      <c r="D749" s="2209"/>
      <c r="E749" s="468"/>
      <c r="F749" s="468"/>
      <c r="G749" s="468"/>
      <c r="H749" s="2209"/>
      <c r="I749" s="2209"/>
      <c r="J749" s="468"/>
      <c r="K749" s="468"/>
      <c r="L749" s="468"/>
      <c r="M749" s="2209"/>
      <c r="N749" s="2209"/>
      <c r="O749" s="468"/>
      <c r="P749" s="468"/>
      <c r="Q749" s="468"/>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209"/>
      <c r="D750" s="2209"/>
      <c r="E750" s="468"/>
      <c r="F750" s="468"/>
      <c r="G750" s="468"/>
      <c r="H750" s="2209"/>
      <c r="I750" s="2209"/>
      <c r="J750" s="468"/>
      <c r="K750" s="468"/>
      <c r="L750" s="468"/>
      <c r="M750" s="2209"/>
      <c r="N750" s="2209"/>
      <c r="O750" s="468"/>
      <c r="P750" s="468"/>
      <c r="Q750" s="468"/>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209"/>
      <c r="D751" s="2209"/>
      <c r="E751" s="468"/>
      <c r="F751" s="468"/>
      <c r="G751" s="468"/>
      <c r="H751" s="2209"/>
      <c r="I751" s="2209"/>
      <c r="J751" s="468"/>
      <c r="K751" s="468"/>
      <c r="L751" s="468"/>
      <c r="M751" s="2209"/>
      <c r="N751" s="2209"/>
      <c r="O751" s="468"/>
      <c r="P751" s="468"/>
      <c r="Q751" s="468"/>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209"/>
      <c r="D752" s="2209"/>
      <c r="E752" s="468"/>
      <c r="F752" s="468"/>
      <c r="G752" s="468"/>
      <c r="H752" s="2209"/>
      <c r="I752" s="2209"/>
      <c r="J752" s="468"/>
      <c r="K752" s="468"/>
      <c r="L752" s="468"/>
      <c r="M752" s="2209"/>
      <c r="N752" s="2209"/>
      <c r="O752" s="468"/>
      <c r="P752" s="468"/>
      <c r="Q752" s="468"/>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209"/>
      <c r="D753" s="2209"/>
      <c r="E753" s="468"/>
      <c r="F753" s="468"/>
      <c r="G753" s="468"/>
      <c r="H753" s="2209"/>
      <c r="I753" s="2209"/>
      <c r="J753" s="468"/>
      <c r="K753" s="468"/>
      <c r="L753" s="468"/>
      <c r="M753" s="2209"/>
      <c r="N753" s="2209"/>
      <c r="O753" s="468"/>
      <c r="P753" s="468"/>
      <c r="Q753" s="468"/>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209"/>
      <c r="D754" s="2209"/>
      <c r="E754" s="468"/>
      <c r="F754" s="468"/>
      <c r="G754" s="468"/>
      <c r="H754" s="2209"/>
      <c r="I754" s="2209"/>
      <c r="J754" s="468"/>
      <c r="K754" s="468"/>
      <c r="L754" s="468"/>
      <c r="M754" s="2209"/>
      <c r="N754" s="2209"/>
      <c r="O754" s="468"/>
      <c r="P754" s="468"/>
      <c r="Q754" s="468"/>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209"/>
      <c r="D755" s="2209"/>
      <c r="E755" s="468"/>
      <c r="F755" s="468"/>
      <c r="G755" s="468"/>
      <c r="H755" s="2209"/>
      <c r="I755" s="2209"/>
      <c r="J755" s="468"/>
      <c r="K755" s="468"/>
      <c r="L755" s="468"/>
      <c r="M755" s="2209"/>
      <c r="N755" s="2209"/>
      <c r="O755" s="468"/>
      <c r="P755" s="468"/>
      <c r="Q755" s="468"/>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209"/>
      <c r="D756" s="2209"/>
      <c r="E756" s="468"/>
      <c r="F756" s="468"/>
      <c r="G756" s="468"/>
      <c r="H756" s="2209"/>
      <c r="I756" s="2209"/>
      <c r="J756" s="468"/>
      <c r="K756" s="468"/>
      <c r="L756" s="468"/>
      <c r="M756" s="2209"/>
      <c r="N756" s="2209"/>
      <c r="O756" s="468"/>
      <c r="P756" s="468"/>
      <c r="Q756" s="468"/>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209"/>
      <c r="D757" s="2209"/>
      <c r="E757" s="468"/>
      <c r="F757" s="468"/>
      <c r="G757" s="468"/>
      <c r="H757" s="2209"/>
      <c r="I757" s="2209"/>
      <c r="J757" s="468"/>
      <c r="K757" s="468"/>
      <c r="L757" s="468"/>
      <c r="M757" s="2209"/>
      <c r="N757" s="2209"/>
      <c r="O757" s="468"/>
      <c r="P757" s="468"/>
      <c r="Q757" s="468"/>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209"/>
      <c r="D758" s="2209"/>
      <c r="E758" s="468"/>
      <c r="F758" s="468"/>
      <c r="G758" s="468"/>
      <c r="H758" s="2209"/>
      <c r="I758" s="2209"/>
      <c r="J758" s="468"/>
      <c r="K758" s="468"/>
      <c r="L758" s="468"/>
      <c r="M758" s="2209"/>
      <c r="N758" s="2209"/>
      <c r="O758" s="468"/>
      <c r="P758" s="468"/>
      <c r="Q758" s="468"/>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209"/>
      <c r="D759" s="2209"/>
      <c r="E759" s="468"/>
      <c r="F759" s="468"/>
      <c r="G759" s="468"/>
      <c r="H759" s="2209"/>
      <c r="I759" s="2209"/>
      <c r="J759" s="468"/>
      <c r="K759" s="468"/>
      <c r="L759" s="468"/>
      <c r="M759" s="2209"/>
      <c r="N759" s="2209"/>
      <c r="O759" s="468"/>
      <c r="P759" s="468"/>
      <c r="Q759" s="468"/>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209"/>
      <c r="D760" s="2209"/>
      <c r="E760" s="468"/>
      <c r="F760" s="468"/>
      <c r="G760" s="468"/>
      <c r="H760" s="2209"/>
      <c r="I760" s="2209"/>
      <c r="J760" s="468"/>
      <c r="K760" s="468"/>
      <c r="L760" s="468"/>
      <c r="M760" s="2209"/>
      <c r="N760" s="2209"/>
      <c r="O760" s="468"/>
      <c r="P760" s="468"/>
      <c r="Q760" s="468"/>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209"/>
      <c r="D761" s="2209"/>
      <c r="E761" s="468"/>
      <c r="F761" s="468"/>
      <c r="G761" s="468"/>
      <c r="H761" s="2209"/>
      <c r="I761" s="2209"/>
      <c r="J761" s="468"/>
      <c r="K761" s="468"/>
      <c r="L761" s="468"/>
      <c r="M761" s="2209"/>
      <c r="N761" s="2209"/>
      <c r="O761" s="468"/>
      <c r="P761" s="468"/>
      <c r="Q761" s="468"/>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209"/>
      <c r="D762" s="2209"/>
      <c r="E762" s="468"/>
      <c r="F762" s="468"/>
      <c r="G762" s="468"/>
      <c r="H762" s="2209"/>
      <c r="I762" s="2209"/>
      <c r="J762" s="468"/>
      <c r="K762" s="468"/>
      <c r="L762" s="468"/>
      <c r="M762" s="2209"/>
      <c r="N762" s="2209"/>
      <c r="O762" s="468"/>
      <c r="P762" s="468"/>
      <c r="Q762" s="468"/>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209"/>
      <c r="D763" s="2209"/>
      <c r="E763" s="468"/>
      <c r="F763" s="468"/>
      <c r="G763" s="468"/>
      <c r="H763" s="2209"/>
      <c r="I763" s="2209"/>
      <c r="J763" s="468"/>
      <c r="K763" s="468"/>
      <c r="L763" s="468"/>
      <c r="M763" s="2209"/>
      <c r="N763" s="2209"/>
      <c r="O763" s="468"/>
      <c r="P763" s="468"/>
      <c r="Q763" s="468"/>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209"/>
      <c r="D764" s="2209"/>
      <c r="E764" s="468"/>
      <c r="F764" s="468"/>
      <c r="G764" s="468"/>
      <c r="H764" s="2209"/>
      <c r="I764" s="2209"/>
      <c r="J764" s="468"/>
      <c r="K764" s="468"/>
      <c r="L764" s="468"/>
      <c r="M764" s="2209"/>
      <c r="N764" s="2209"/>
      <c r="O764" s="468"/>
      <c r="P764" s="468"/>
      <c r="Q764" s="468"/>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209"/>
      <c r="D765" s="2209"/>
      <c r="E765" s="468"/>
      <c r="F765" s="468"/>
      <c r="G765" s="468"/>
      <c r="H765" s="2209"/>
      <c r="I765" s="2209"/>
      <c r="J765" s="468"/>
      <c r="K765" s="468"/>
      <c r="L765" s="468"/>
      <c r="M765" s="2209"/>
      <c r="N765" s="2209"/>
      <c r="O765" s="468"/>
      <c r="P765" s="468"/>
      <c r="Q765" s="468"/>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209"/>
      <c r="D766" s="2209"/>
      <c r="E766" s="468"/>
      <c r="F766" s="468"/>
      <c r="G766" s="468"/>
      <c r="H766" s="2209"/>
      <c r="I766" s="2209"/>
      <c r="J766" s="468"/>
      <c r="K766" s="468"/>
      <c r="L766" s="468"/>
      <c r="M766" s="2209"/>
      <c r="N766" s="2209"/>
      <c r="O766" s="468"/>
      <c r="P766" s="468"/>
      <c r="Q766" s="468"/>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209"/>
      <c r="D767" s="2209"/>
      <c r="E767" s="468"/>
      <c r="F767" s="468"/>
      <c r="G767" s="468"/>
      <c r="H767" s="2209"/>
      <c r="I767" s="2209"/>
      <c r="J767" s="468"/>
      <c r="K767" s="468"/>
      <c r="L767" s="468"/>
      <c r="M767" s="2209"/>
      <c r="N767" s="2209"/>
      <c r="O767" s="468"/>
      <c r="P767" s="468"/>
      <c r="Q767" s="468"/>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209"/>
      <c r="D768" s="2209"/>
      <c r="E768" s="468"/>
      <c r="F768" s="468"/>
      <c r="G768" s="468"/>
      <c r="H768" s="2209"/>
      <c r="I768" s="2209"/>
      <c r="J768" s="468"/>
      <c r="K768" s="468"/>
      <c r="L768" s="468"/>
      <c r="M768" s="2209"/>
      <c r="N768" s="2209"/>
      <c r="O768" s="468"/>
      <c r="P768" s="468"/>
      <c r="Q768" s="468"/>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209"/>
      <c r="D769" s="2209"/>
      <c r="E769" s="468"/>
      <c r="F769" s="468"/>
      <c r="G769" s="468"/>
      <c r="H769" s="2209"/>
      <c r="I769" s="2209"/>
      <c r="J769" s="468"/>
      <c r="K769" s="468"/>
      <c r="L769" s="468"/>
      <c r="M769" s="2209"/>
      <c r="N769" s="2209"/>
      <c r="O769" s="468"/>
      <c r="P769" s="468"/>
      <c r="Q769" s="468"/>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209"/>
      <c r="D770" s="2209"/>
      <c r="E770" s="468"/>
      <c r="F770" s="468"/>
      <c r="G770" s="468"/>
      <c r="H770" s="2209"/>
      <c r="I770" s="2209"/>
      <c r="J770" s="468"/>
      <c r="K770" s="468"/>
      <c r="L770" s="468"/>
      <c r="M770" s="2209"/>
      <c r="N770" s="2209"/>
      <c r="O770" s="468"/>
      <c r="P770" s="468"/>
      <c r="Q770" s="468"/>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209"/>
      <c r="D771" s="2209"/>
      <c r="E771" s="468"/>
      <c r="F771" s="468"/>
      <c r="G771" s="468"/>
      <c r="H771" s="2209"/>
      <c r="I771" s="2209"/>
      <c r="J771" s="468"/>
      <c r="K771" s="468"/>
      <c r="L771" s="468"/>
      <c r="M771" s="2209"/>
      <c r="N771" s="2209"/>
      <c r="O771" s="468"/>
      <c r="P771" s="468"/>
      <c r="Q771" s="468"/>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209"/>
      <c r="D772" s="2209"/>
      <c r="E772" s="468"/>
      <c r="F772" s="468"/>
      <c r="G772" s="468"/>
      <c r="H772" s="2209"/>
      <c r="I772" s="2209"/>
      <c r="J772" s="468"/>
      <c r="K772" s="468"/>
      <c r="L772" s="468"/>
      <c r="M772" s="2209"/>
      <c r="N772" s="2209"/>
      <c r="O772" s="468"/>
      <c r="P772" s="468"/>
      <c r="Q772" s="468"/>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209"/>
      <c r="D773" s="2209"/>
      <c r="E773" s="468"/>
      <c r="F773" s="468"/>
      <c r="G773" s="468"/>
      <c r="H773" s="2209"/>
      <c r="I773" s="2209"/>
      <c r="J773" s="468"/>
      <c r="K773" s="468"/>
      <c r="L773" s="468"/>
      <c r="M773" s="2209"/>
      <c r="N773" s="2209"/>
      <c r="O773" s="468"/>
      <c r="P773" s="468"/>
      <c r="Q773" s="468"/>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209"/>
      <c r="D774" s="2209"/>
      <c r="E774" s="468"/>
      <c r="F774" s="468"/>
      <c r="G774" s="468"/>
      <c r="H774" s="2209"/>
      <c r="I774" s="2209"/>
      <c r="J774" s="468"/>
      <c r="K774" s="468"/>
      <c r="L774" s="468"/>
      <c r="M774" s="2209"/>
      <c r="N774" s="2209"/>
      <c r="O774" s="468"/>
      <c r="P774" s="468"/>
      <c r="Q774" s="468"/>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209"/>
      <c r="D775" s="2209"/>
      <c r="E775" s="468"/>
      <c r="F775" s="468"/>
      <c r="G775" s="468"/>
      <c r="H775" s="2209"/>
      <c r="I775" s="2209"/>
      <c r="J775" s="468"/>
      <c r="K775" s="468"/>
      <c r="L775" s="468"/>
      <c r="M775" s="2209"/>
      <c r="N775" s="2209"/>
      <c r="O775" s="468"/>
      <c r="P775" s="468"/>
      <c r="Q775" s="468"/>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209"/>
      <c r="D776" s="2209"/>
      <c r="E776" s="468"/>
      <c r="F776" s="468"/>
      <c r="G776" s="468"/>
      <c r="H776" s="2209"/>
      <c r="I776" s="2209"/>
      <c r="J776" s="468"/>
      <c r="K776" s="468"/>
      <c r="L776" s="468"/>
      <c r="M776" s="2209"/>
      <c r="N776" s="2209"/>
      <c r="O776" s="468"/>
      <c r="P776" s="468"/>
      <c r="Q776" s="468"/>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209"/>
      <c r="D777" s="2209"/>
      <c r="E777" s="468"/>
      <c r="F777" s="468"/>
      <c r="G777" s="468"/>
      <c r="H777" s="2209"/>
      <c r="I777" s="2209"/>
      <c r="J777" s="468"/>
      <c r="K777" s="468"/>
      <c r="L777" s="468"/>
      <c r="M777" s="2209"/>
      <c r="N777" s="2209"/>
      <c r="O777" s="468"/>
      <c r="P777" s="468"/>
      <c r="Q777" s="468"/>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209"/>
      <c r="D778" s="2209"/>
      <c r="E778" s="468"/>
      <c r="F778" s="468"/>
      <c r="G778" s="468"/>
      <c r="H778" s="2209"/>
      <c r="I778" s="2209"/>
      <c r="J778" s="468"/>
      <c r="K778" s="468"/>
      <c r="L778" s="468"/>
      <c r="M778" s="2209"/>
      <c r="N778" s="2209"/>
      <c r="O778" s="468"/>
      <c r="P778" s="468"/>
      <c r="Q778" s="468"/>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209"/>
      <c r="D779" s="2209"/>
      <c r="E779" s="468"/>
      <c r="F779" s="468"/>
      <c r="G779" s="468"/>
      <c r="H779" s="2209"/>
      <c r="I779" s="2209"/>
      <c r="J779" s="468"/>
      <c r="K779" s="468"/>
      <c r="L779" s="468"/>
      <c r="M779" s="2209"/>
      <c r="N779" s="2209"/>
      <c r="O779" s="468"/>
      <c r="P779" s="468"/>
      <c r="Q779" s="468"/>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209"/>
      <c r="D780" s="2209"/>
      <c r="E780" s="468"/>
      <c r="F780" s="468"/>
      <c r="G780" s="468"/>
      <c r="H780" s="2209"/>
      <c r="I780" s="2209"/>
      <c r="J780" s="468"/>
      <c r="K780" s="468"/>
      <c r="L780" s="468"/>
      <c r="M780" s="2209"/>
      <c r="N780" s="2209"/>
      <c r="O780" s="468"/>
      <c r="P780" s="468"/>
      <c r="Q780" s="468"/>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209"/>
      <c r="D781" s="2209"/>
      <c r="E781" s="468"/>
      <c r="F781" s="468"/>
      <c r="G781" s="468"/>
      <c r="H781" s="2209"/>
      <c r="I781" s="2209"/>
      <c r="J781" s="468"/>
      <c r="K781" s="468"/>
      <c r="L781" s="468"/>
      <c r="M781" s="2209"/>
      <c r="N781" s="2209"/>
      <c r="O781" s="468"/>
      <c r="P781" s="468"/>
      <c r="Q781" s="468"/>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209"/>
      <c r="D782" s="2209"/>
      <c r="E782" s="468"/>
      <c r="F782" s="468"/>
      <c r="G782" s="468"/>
      <c r="H782" s="2209"/>
      <c r="I782" s="2209"/>
      <c r="J782" s="468"/>
      <c r="K782" s="468"/>
      <c r="L782" s="468"/>
      <c r="M782" s="2209"/>
      <c r="N782" s="2209"/>
      <c r="O782" s="468"/>
      <c r="P782" s="468"/>
      <c r="Q782" s="468"/>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209"/>
      <c r="D783" s="2209"/>
      <c r="E783" s="468"/>
      <c r="F783" s="468"/>
      <c r="G783" s="468"/>
      <c r="H783" s="2209"/>
      <c r="I783" s="2209"/>
      <c r="J783" s="468"/>
      <c r="K783" s="468"/>
      <c r="L783" s="468"/>
      <c r="M783" s="2209"/>
      <c r="N783" s="2209"/>
      <c r="O783" s="468"/>
      <c r="P783" s="468"/>
      <c r="Q783" s="468"/>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209"/>
      <c r="D784" s="2209"/>
      <c r="E784" s="468"/>
      <c r="F784" s="468"/>
      <c r="G784" s="468"/>
      <c r="H784" s="2209"/>
      <c r="I784" s="2209"/>
      <c r="J784" s="468"/>
      <c r="K784" s="468"/>
      <c r="L784" s="468"/>
      <c r="M784" s="2209"/>
      <c r="N784" s="2209"/>
      <c r="O784" s="468"/>
      <c r="P784" s="468"/>
      <c r="Q784" s="468"/>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209"/>
      <c r="D785" s="2209"/>
      <c r="E785" s="468"/>
      <c r="F785" s="468"/>
      <c r="G785" s="468"/>
      <c r="H785" s="2209"/>
      <c r="I785" s="2209"/>
      <c r="J785" s="468"/>
      <c r="K785" s="468"/>
      <c r="L785" s="468"/>
      <c r="M785" s="2209"/>
      <c r="N785" s="2209"/>
      <c r="O785" s="468"/>
      <c r="P785" s="468"/>
      <c r="Q785" s="468"/>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209"/>
      <c r="D786" s="2209"/>
      <c r="E786" s="468"/>
      <c r="F786" s="468"/>
      <c r="G786" s="468"/>
      <c r="H786" s="2209"/>
      <c r="I786" s="2209"/>
      <c r="J786" s="468"/>
      <c r="K786" s="468"/>
      <c r="L786" s="468"/>
      <c r="M786" s="2209"/>
      <c r="N786" s="2209"/>
      <c r="O786" s="468"/>
      <c r="P786" s="468"/>
      <c r="Q786" s="468"/>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209"/>
      <c r="D787" s="2209"/>
      <c r="E787" s="468"/>
      <c r="F787" s="468"/>
      <c r="G787" s="468"/>
      <c r="H787" s="2209"/>
      <c r="I787" s="2209"/>
      <c r="J787" s="468"/>
      <c r="K787" s="468"/>
      <c r="L787" s="468"/>
      <c r="M787" s="2209"/>
      <c r="N787" s="2209"/>
      <c r="O787" s="468"/>
      <c r="P787" s="468"/>
      <c r="Q787" s="468"/>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209"/>
      <c r="D788" s="2209"/>
      <c r="E788" s="468"/>
      <c r="F788" s="468"/>
      <c r="G788" s="468"/>
      <c r="H788" s="2209"/>
      <c r="I788" s="2209"/>
      <c r="J788" s="468"/>
      <c r="K788" s="468"/>
      <c r="L788" s="468"/>
      <c r="M788" s="2209"/>
      <c r="N788" s="2209"/>
      <c r="O788" s="468"/>
      <c r="P788" s="468"/>
      <c r="Q788" s="468"/>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209"/>
      <c r="D789" s="2209"/>
      <c r="E789" s="468"/>
      <c r="F789" s="468"/>
      <c r="G789" s="468"/>
      <c r="H789" s="2209"/>
      <c r="I789" s="2209"/>
      <c r="J789" s="468"/>
      <c r="K789" s="468"/>
      <c r="L789" s="468"/>
      <c r="M789" s="2209"/>
      <c r="N789" s="2209"/>
      <c r="O789" s="468"/>
      <c r="P789" s="468"/>
      <c r="Q789" s="468"/>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209"/>
      <c r="D790" s="2209"/>
      <c r="E790" s="468"/>
      <c r="F790" s="468"/>
      <c r="G790" s="468"/>
      <c r="H790" s="2209"/>
      <c r="I790" s="2209"/>
      <c r="J790" s="468"/>
      <c r="K790" s="468"/>
      <c r="L790" s="468"/>
      <c r="M790" s="2209"/>
      <c r="N790" s="2209"/>
      <c r="O790" s="468"/>
      <c r="P790" s="468"/>
      <c r="Q790" s="468"/>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209"/>
      <c r="D791" s="2209"/>
      <c r="E791" s="468"/>
      <c r="F791" s="468"/>
      <c r="G791" s="468"/>
      <c r="H791" s="2209"/>
      <c r="I791" s="2209"/>
      <c r="J791" s="468"/>
      <c r="K791" s="468"/>
      <c r="L791" s="468"/>
      <c r="M791" s="2209"/>
      <c r="N791" s="2209"/>
      <c r="O791" s="468"/>
      <c r="P791" s="468"/>
      <c r="Q791" s="468"/>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209"/>
      <c r="D792" s="2209"/>
      <c r="E792" s="468"/>
      <c r="F792" s="468"/>
      <c r="G792" s="468"/>
      <c r="H792" s="2209"/>
      <c r="I792" s="2209"/>
      <c r="J792" s="468"/>
      <c r="K792" s="468"/>
      <c r="L792" s="468"/>
      <c r="M792" s="2209"/>
      <c r="N792" s="2209"/>
      <c r="O792" s="468"/>
      <c r="P792" s="468"/>
      <c r="Q792" s="468"/>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209"/>
      <c r="D793" s="2209"/>
      <c r="E793" s="468"/>
      <c r="F793" s="468"/>
      <c r="G793" s="468"/>
      <c r="H793" s="2209"/>
      <c r="I793" s="2209"/>
      <c r="J793" s="468"/>
      <c r="K793" s="468"/>
      <c r="L793" s="468"/>
      <c r="M793" s="2209"/>
      <c r="N793" s="2209"/>
      <c r="O793" s="468"/>
      <c r="P793" s="468"/>
      <c r="Q793" s="468"/>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209"/>
      <c r="D794" s="2209"/>
      <c r="E794" s="468"/>
      <c r="F794" s="468"/>
      <c r="G794" s="468"/>
      <c r="H794" s="2209"/>
      <c r="I794" s="2209"/>
      <c r="J794" s="468"/>
      <c r="K794" s="468"/>
      <c r="L794" s="468"/>
      <c r="M794" s="2209"/>
      <c r="N794" s="2209"/>
      <c r="O794" s="468"/>
      <c r="P794" s="468"/>
      <c r="Q794" s="468"/>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209"/>
      <c r="D795" s="2209"/>
      <c r="E795" s="468"/>
      <c r="F795" s="468"/>
      <c r="G795" s="468"/>
      <c r="H795" s="2209"/>
      <c r="I795" s="2209"/>
      <c r="J795" s="468"/>
      <c r="K795" s="468"/>
      <c r="L795" s="468"/>
      <c r="M795" s="2209"/>
      <c r="N795" s="2209"/>
      <c r="O795" s="468"/>
      <c r="P795" s="468"/>
      <c r="Q795" s="468"/>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209"/>
      <c r="D796" s="2209"/>
      <c r="E796" s="468"/>
      <c r="F796" s="468"/>
      <c r="G796" s="468"/>
      <c r="H796" s="2209"/>
      <c r="I796" s="2209"/>
      <c r="J796" s="468"/>
      <c r="K796" s="468"/>
      <c r="L796" s="468"/>
      <c r="M796" s="2209"/>
      <c r="N796" s="2209"/>
      <c r="O796" s="468"/>
      <c r="P796" s="468"/>
      <c r="Q796" s="468"/>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209"/>
      <c r="D797" s="2209"/>
      <c r="E797" s="468"/>
      <c r="F797" s="468"/>
      <c r="G797" s="468"/>
      <c r="H797" s="2209"/>
      <c r="I797" s="2209"/>
      <c r="J797" s="468"/>
      <c r="K797" s="468"/>
      <c r="L797" s="468"/>
      <c r="M797" s="2209"/>
      <c r="N797" s="2209"/>
      <c r="O797" s="468"/>
      <c r="P797" s="468"/>
      <c r="Q797" s="468"/>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209"/>
      <c r="D798" s="2209"/>
      <c r="E798" s="468"/>
      <c r="F798" s="468"/>
      <c r="G798" s="468"/>
      <c r="H798" s="2209"/>
      <c r="I798" s="2209"/>
      <c r="J798" s="468"/>
      <c r="K798" s="468"/>
      <c r="L798" s="468"/>
      <c r="M798" s="2209"/>
      <c r="N798" s="2209"/>
      <c r="O798" s="468"/>
      <c r="P798" s="468"/>
      <c r="Q798" s="468"/>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209"/>
      <c r="D799" s="2209"/>
      <c r="E799" s="468"/>
      <c r="F799" s="468"/>
      <c r="G799" s="468"/>
      <c r="H799" s="2209"/>
      <c r="I799" s="2209"/>
      <c r="J799" s="468"/>
      <c r="K799" s="468"/>
      <c r="L799" s="468"/>
      <c r="M799" s="2209"/>
      <c r="N799" s="2209"/>
      <c r="O799" s="468"/>
      <c r="P799" s="468"/>
      <c r="Q799" s="468"/>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8"/>
      <c r="D800" s="468"/>
      <c r="E800" s="468"/>
      <c r="F800" s="468"/>
      <c r="G800" s="468"/>
      <c r="H800" s="468"/>
      <c r="I800" s="468"/>
      <c r="J800" s="468"/>
      <c r="K800" s="468"/>
      <c r="L800" s="468"/>
      <c r="M800" s="468"/>
      <c r="N800" s="468"/>
      <c r="O800" s="468"/>
      <c r="P800" s="468"/>
      <c r="Q800" s="468"/>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8"/>
      <c r="D801" s="468"/>
      <c r="E801" s="468"/>
      <c r="F801" s="468"/>
      <c r="G801" s="468"/>
      <c r="H801" s="468"/>
      <c r="I801" s="468"/>
      <c r="J801" s="468"/>
      <c r="K801" s="468"/>
      <c r="L801" s="468"/>
      <c r="M801" s="468"/>
      <c r="N801" s="468"/>
      <c r="O801" s="468"/>
      <c r="P801" s="468"/>
      <c r="Q801" s="468"/>
    </row>
    <row r="802" ht="25.15" customHeight="true" x14ac:dyDescent="0.2">
      <c r="C802" s="468"/>
      <c r="D802" s="468"/>
      <c r="E802" s="468"/>
      <c r="F802" s="468"/>
      <c r="G802" s="468"/>
      <c r="H802" s="468"/>
      <c r="I802" s="468"/>
      <c r="J802" s="468"/>
      <c r="K802" s="468"/>
      <c r="L802" s="468"/>
      <c r="M802" s="468"/>
      <c r="N802" s="468"/>
      <c r="O802" s="468"/>
      <c r="P802" s="468"/>
      <c r="Q802" s="468"/>
    </row>
    <row r="803" ht="25.15" customHeight="true" x14ac:dyDescent="0.2">
      <c r="C803" s="468"/>
      <c r="D803" s="468"/>
      <c r="E803" s="468"/>
      <c r="F803" s="468"/>
      <c r="G803" s="468"/>
      <c r="H803" s="468"/>
      <c r="I803" s="468"/>
      <c r="J803" s="468"/>
      <c r="K803" s="468"/>
      <c r="L803" s="468"/>
      <c r="M803" s="468"/>
      <c r="N803" s="468"/>
      <c r="O803" s="468"/>
      <c r="P803" s="468"/>
      <c r="Q803" s="468"/>
    </row>
    <row r="804" ht="25.15" customHeight="true" x14ac:dyDescent="0.2">
      <c r="C804" s="468"/>
      <c r="D804" s="468"/>
      <c r="E804" s="468"/>
      <c r="F804" s="468"/>
      <c r="G804" s="468"/>
      <c r="H804" s="468"/>
      <c r="I804" s="468"/>
      <c r="J804" s="468"/>
      <c r="K804" s="468"/>
      <c r="L804" s="468"/>
      <c r="M804" s="468"/>
      <c r="N804" s="468"/>
      <c r="O804" s="468"/>
      <c r="P804" s="468"/>
      <c r="Q804" s="468"/>
    </row>
    <row r="805" ht="25.15" customHeight="true" x14ac:dyDescent="0.2">
      <c r="C805" s="468"/>
      <c r="D805" s="468"/>
      <c r="E805" s="468"/>
      <c r="F805" s="468"/>
      <c r="G805" s="468"/>
      <c r="H805" s="468"/>
      <c r="I805" s="468"/>
      <c r="J805" s="468"/>
      <c r="K805" s="468"/>
      <c r="L805" s="468"/>
      <c r="M805" s="468"/>
      <c r="N805" s="468"/>
      <c r="O805" s="468"/>
      <c r="P805" s="468"/>
      <c r="Q805" s="468"/>
    </row>
    <row r="806" ht="25.15" customHeight="true" x14ac:dyDescent="0.2">
      <c r="C806" s="468"/>
      <c r="D806" s="468"/>
      <c r="E806" s="468"/>
      <c r="F806" s="468"/>
      <c r="G806" s="468"/>
      <c r="H806" s="468"/>
      <c r="I806" s="468"/>
      <c r="J806" s="468"/>
      <c r="K806" s="468"/>
      <c r="L806" s="468"/>
      <c r="M806" s="468"/>
      <c r="N806" s="468"/>
      <c r="O806" s="468"/>
      <c r="P806" s="468"/>
      <c r="Q806" s="468"/>
    </row>
    <row r="807" ht="25.15" customHeight="true" x14ac:dyDescent="0.2">
      <c r="C807" s="468"/>
      <c r="D807" s="468"/>
      <c r="E807" s="468"/>
      <c r="F807" s="468"/>
      <c r="G807" s="468"/>
      <c r="H807" s="468"/>
      <c r="I807" s="468"/>
      <c r="J807" s="468"/>
      <c r="K807" s="468"/>
      <c r="L807" s="468"/>
      <c r="M807" s="468"/>
      <c r="N807" s="468"/>
      <c r="O807" s="468"/>
      <c r="P807" s="468"/>
      <c r="Q807" s="468"/>
    </row>
    <row r="808" ht="25.15" customHeight="true" x14ac:dyDescent="0.2">
      <c r="C808" s="468"/>
      <c r="D808" s="468"/>
      <c r="E808" s="468"/>
      <c r="F808" s="468"/>
      <c r="G808" s="468"/>
      <c r="H808" s="468"/>
      <c r="I808" s="468"/>
      <c r="J808" s="468"/>
      <c r="K808" s="468"/>
      <c r="L808" s="468"/>
      <c r="M808" s="468"/>
      <c r="N808" s="468"/>
      <c r="O808" s="468"/>
      <c r="P808" s="468"/>
      <c r="Q808" s="468"/>
    </row>
    <row r="809" ht="25.15" customHeight="true" x14ac:dyDescent="0.2">
      <c r="C809" s="468"/>
      <c r="D809" s="468"/>
      <c r="E809" s="468"/>
      <c r="F809" s="468"/>
      <c r="G809" s="468"/>
      <c r="H809" s="468"/>
      <c r="I809" s="468"/>
      <c r="J809" s="468"/>
      <c r="K809" s="468"/>
      <c r="L809" s="468"/>
      <c r="M809" s="468"/>
      <c r="N809" s="468"/>
      <c r="O809" s="468"/>
      <c r="P809" s="468"/>
      <c r="Q809" s="468"/>
    </row>
    <row r="810" ht="25.15" customHeight="true" x14ac:dyDescent="0.2">
      <c r="C810" s="468"/>
      <c r="D810" s="468"/>
      <c r="E810" s="468"/>
      <c r="F810" s="468"/>
      <c r="G810" s="468"/>
      <c r="H810" s="468"/>
      <c r="I810" s="468"/>
      <c r="J810" s="468"/>
      <c r="K810" s="468"/>
      <c r="L810" s="468"/>
      <c r="M810" s="468"/>
      <c r="N810" s="468"/>
      <c r="O810" s="468"/>
      <c r="P810" s="468"/>
      <c r="Q810" s="468"/>
    </row>
    <row r="811" ht="25.15" customHeight="true" x14ac:dyDescent="0.2">
      <c r="C811" s="468"/>
      <c r="D811" s="468"/>
      <c r="E811" s="468"/>
      <c r="F811" s="468"/>
      <c r="G811" s="468"/>
      <c r="H811" s="468"/>
      <c r="I811" s="468"/>
      <c r="J811" s="468"/>
      <c r="K811" s="468"/>
      <c r="L811" s="468"/>
      <c r="M811" s="468"/>
      <c r="N811" s="468"/>
      <c r="O811" s="468"/>
      <c r="P811" s="468"/>
      <c r="Q811" s="468"/>
    </row>
    <row r="812" ht="25.15" customHeight="true" x14ac:dyDescent="0.2">
      <c r="C812" s="468"/>
      <c r="D812" s="468"/>
      <c r="E812" s="468"/>
      <c r="F812" s="468"/>
      <c r="G812" s="468"/>
      <c r="H812" s="468"/>
      <c r="I812" s="468"/>
      <c r="J812" s="468"/>
      <c r="K812" s="468"/>
      <c r="L812" s="468"/>
      <c r="M812" s="468"/>
      <c r="N812" s="468"/>
      <c r="O812" s="468"/>
      <c r="P812" s="468"/>
      <c r="Q812" s="468"/>
    </row>
    <row r="813" ht="25.15" customHeight="true" x14ac:dyDescent="0.2">
      <c r="C813" s="468"/>
      <c r="D813" s="468"/>
      <c r="E813" s="468"/>
      <c r="F813" s="468"/>
      <c r="G813" s="468"/>
      <c r="H813" s="468"/>
      <c r="I813" s="468"/>
      <c r="J813" s="468"/>
      <c r="K813" s="468"/>
      <c r="L813" s="468"/>
      <c r="M813" s="468"/>
      <c r="N813" s="468"/>
      <c r="O813" s="468"/>
      <c r="P813" s="468"/>
      <c r="Q813" s="468"/>
    </row>
    <row r="814" ht="25.15" customHeight="true" x14ac:dyDescent="0.2">
      <c r="C814" s="468"/>
      <c r="D814" s="468"/>
      <c r="E814" s="468"/>
      <c r="F814" s="468"/>
      <c r="G814" s="468"/>
      <c r="H814" s="468"/>
      <c r="I814" s="468"/>
      <c r="J814" s="468"/>
      <c r="K814" s="468"/>
      <c r="L814" s="468"/>
      <c r="M814" s="468"/>
      <c r="N814" s="468"/>
      <c r="O814" s="468"/>
      <c r="P814" s="468"/>
      <c r="Q814" s="468"/>
    </row>
    <row r="815" ht="25.15" customHeight="true" x14ac:dyDescent="0.2">
      <c r="C815" s="468"/>
      <c r="D815" s="468"/>
      <c r="E815" s="468"/>
      <c r="F815" s="468"/>
      <c r="G815" s="468"/>
      <c r="H815" s="468"/>
      <c r="I815" s="468"/>
      <c r="J815" s="468"/>
      <c r="K815" s="468"/>
      <c r="L815" s="468"/>
      <c r="M815" s="468"/>
      <c r="N815" s="468"/>
      <c r="O815" s="468"/>
      <c r="P815" s="468"/>
      <c r="Q815" s="468"/>
    </row>
    <row r="816" ht="25.15" customHeight="true" x14ac:dyDescent="0.2">
      <c r="C816" s="468"/>
      <c r="D816" s="468"/>
      <c r="E816" s="468"/>
      <c r="F816" s="468"/>
      <c r="G816" s="468"/>
      <c r="H816" s="468"/>
      <c r="I816" s="468"/>
      <c r="J816" s="468"/>
      <c r="K816" s="468"/>
      <c r="L816" s="468"/>
      <c r="M816" s="468"/>
      <c r="N816" s="468"/>
      <c r="O816" s="468"/>
      <c r="P816" s="468"/>
      <c r="Q816" s="468"/>
    </row>
    <row r="817" ht="25.15" customHeight="true" x14ac:dyDescent="0.2">
      <c r="C817" s="468"/>
      <c r="D817" s="468"/>
      <c r="E817" s="468"/>
      <c r="F817" s="468"/>
      <c r="G817" s="468"/>
      <c r="H817" s="468"/>
      <c r="I817" s="468"/>
      <c r="J817" s="468"/>
      <c r="K817" s="468"/>
      <c r="L817" s="468"/>
      <c r="M817" s="468"/>
      <c r="N817" s="468"/>
      <c r="O817" s="468"/>
      <c r="P817" s="468"/>
      <c r="Q817" s="468"/>
    </row>
    <row r="818" ht="25.15" customHeight="true" x14ac:dyDescent="0.2">
      <c r="C818" s="468"/>
      <c r="D818" s="468"/>
      <c r="E818" s="468"/>
      <c r="F818" s="468"/>
      <c r="G818" s="468"/>
      <c r="H818" s="468"/>
      <c r="I818" s="468"/>
      <c r="J818" s="468"/>
      <c r="K818" s="468"/>
      <c r="L818" s="468"/>
      <c r="M818" s="468"/>
      <c r="N818" s="468"/>
      <c r="O818" s="468"/>
      <c r="P818" s="468"/>
      <c r="Q818" s="468"/>
    </row>
    <row r="819" ht="25.15" customHeight="true" x14ac:dyDescent="0.2">
      <c r="C819" s="468"/>
      <c r="D819" s="468"/>
      <c r="E819" s="468"/>
      <c r="F819" s="468"/>
      <c r="G819" s="468"/>
      <c r="H819" s="468"/>
      <c r="I819" s="468"/>
      <c r="J819" s="468"/>
      <c r="K819" s="468"/>
      <c r="L819" s="468"/>
      <c r="M819" s="468"/>
      <c r="N819" s="468"/>
      <c r="O819" s="468"/>
      <c r="P819" s="468"/>
      <c r="Q819" s="468"/>
    </row>
    <row r="820" ht="25.15" customHeight="true" x14ac:dyDescent="0.2">
      <c r="C820" s="468"/>
      <c r="D820" s="468"/>
      <c r="E820" s="468"/>
      <c r="F820" s="468"/>
      <c r="G820" s="468"/>
      <c r="H820" s="468"/>
      <c r="I820" s="468"/>
      <c r="J820" s="468"/>
      <c r="K820" s="468"/>
      <c r="L820" s="468"/>
      <c r="M820" s="468"/>
      <c r="N820" s="468"/>
      <c r="O820" s="468"/>
      <c r="P820" s="468"/>
      <c r="Q820" s="468"/>
    </row>
    <row r="821" ht="25.15" customHeight="true" x14ac:dyDescent="0.2">
      <c r="C821" s="468"/>
      <c r="D821" s="468"/>
      <c r="E821" s="468"/>
      <c r="F821" s="468"/>
      <c r="G821" s="468"/>
      <c r="H821" s="468"/>
      <c r="I821" s="468"/>
      <c r="J821" s="468"/>
      <c r="K821" s="468"/>
      <c r="L821" s="468"/>
      <c r="M821" s="468"/>
      <c r="N821" s="468"/>
      <c r="O821" s="468"/>
      <c r="P821" s="468"/>
      <c r="Q821" s="468"/>
    </row>
    <row r="822" ht="25.15" customHeight="true" x14ac:dyDescent="0.2">
      <c r="C822" s="468"/>
      <c r="D822" s="468"/>
      <c r="E822" s="468"/>
      <c r="F822" s="468"/>
      <c r="G822" s="468"/>
      <c r="H822" s="468"/>
      <c r="I822" s="468"/>
      <c r="J822" s="468"/>
      <c r="K822" s="468"/>
      <c r="L822" s="468"/>
      <c r="M822" s="468"/>
      <c r="N822" s="468"/>
      <c r="O822" s="468"/>
      <c r="P822" s="468"/>
      <c r="Q822" s="468"/>
    </row>
    <row r="823" ht="25.15" customHeight="true" x14ac:dyDescent="0.2">
      <c r="C823" s="468"/>
      <c r="D823" s="468"/>
      <c r="E823" s="468"/>
      <c r="F823" s="468"/>
      <c r="G823" s="468"/>
      <c r="H823" s="468"/>
      <c r="I823" s="468"/>
      <c r="J823" s="468"/>
      <c r="K823" s="468"/>
      <c r="L823" s="468"/>
      <c r="M823" s="468"/>
      <c r="N823" s="468"/>
      <c r="O823" s="468"/>
      <c r="P823" s="468"/>
      <c r="Q823" s="468"/>
    </row>
    <row r="824" ht="25.15" customHeight="true" x14ac:dyDescent="0.2">
      <c r="C824" s="468"/>
      <c r="D824" s="468"/>
      <c r="E824" s="468"/>
      <c r="F824" s="468"/>
      <c r="G824" s="468"/>
      <c r="H824" s="468"/>
      <c r="I824" s="468"/>
      <c r="J824" s="468"/>
      <c r="K824" s="468"/>
      <c r="L824" s="468"/>
      <c r="M824" s="468"/>
      <c r="N824" s="468"/>
      <c r="O824" s="468"/>
      <c r="P824" s="468"/>
      <c r="Q824" s="468"/>
    </row>
    <row r="825" ht="25.15" customHeight="true" x14ac:dyDescent="0.2">
      <c r="C825" s="468"/>
      <c r="D825" s="468"/>
      <c r="E825" s="468"/>
      <c r="F825" s="468"/>
      <c r="G825" s="468"/>
      <c r="H825" s="468"/>
      <c r="I825" s="468"/>
      <c r="J825" s="468"/>
      <c r="K825" s="468"/>
      <c r="L825" s="468"/>
      <c r="M825" s="468"/>
      <c r="N825" s="468"/>
      <c r="O825" s="468"/>
      <c r="P825" s="468"/>
      <c r="Q825" s="468"/>
    </row>
    <row r="826" ht="25.15" customHeight="true" x14ac:dyDescent="0.2">
      <c r="C826" s="468"/>
      <c r="D826" s="468"/>
      <c r="E826" s="468"/>
      <c r="F826" s="468"/>
      <c r="G826" s="468"/>
      <c r="H826" s="468"/>
      <c r="I826" s="468"/>
      <c r="J826" s="468"/>
      <c r="K826" s="468"/>
      <c r="L826" s="468"/>
      <c r="M826" s="468"/>
      <c r="N826" s="468"/>
      <c r="O826" s="468"/>
      <c r="P826" s="468"/>
      <c r="Q826" s="468"/>
    </row>
    <row r="827" ht="25.15" customHeight="true" x14ac:dyDescent="0.2">
      <c r="C827" s="468"/>
      <c r="D827" s="468"/>
      <c r="E827" s="468"/>
      <c r="F827" s="468"/>
      <c r="G827" s="468"/>
      <c r="H827" s="468"/>
      <c r="I827" s="468"/>
      <c r="J827" s="468"/>
      <c r="K827" s="468"/>
      <c r="L827" s="468"/>
      <c r="M827" s="468"/>
      <c r="N827" s="468"/>
      <c r="O827" s="468"/>
      <c r="P827" s="468"/>
      <c r="Q827" s="468"/>
    </row>
    <row r="828" ht="25.15" customHeight="true" x14ac:dyDescent="0.2">
      <c r="C828" s="468"/>
      <c r="D828" s="468"/>
      <c r="E828" s="468"/>
      <c r="F828" s="468"/>
      <c r="G828" s="468"/>
      <c r="H828" s="468"/>
      <c r="I828" s="468"/>
      <c r="J828" s="468"/>
      <c r="K828" s="468"/>
      <c r="L828" s="468"/>
      <c r="M828" s="468"/>
      <c r="N828" s="468"/>
      <c r="O828" s="468"/>
      <c r="P828" s="468"/>
      <c r="Q828" s="468"/>
    </row>
    <row r="829" ht="25.15" customHeight="true" x14ac:dyDescent="0.2">
      <c r="C829" s="468"/>
      <c r="D829" s="468"/>
      <c r="E829" s="468"/>
      <c r="F829" s="468"/>
      <c r="G829" s="468"/>
      <c r="H829" s="468"/>
      <c r="I829" s="468"/>
      <c r="J829" s="468"/>
      <c r="K829" s="468"/>
      <c r="L829" s="468"/>
      <c r="M829" s="468"/>
      <c r="N829" s="468"/>
      <c r="O829" s="468"/>
      <c r="P829" s="468"/>
      <c r="Q829" s="468"/>
    </row>
    <row r="830" ht="25.15" customHeight="true" x14ac:dyDescent="0.2">
      <c r="C830" s="468"/>
      <c r="D830" s="468"/>
      <c r="E830" s="468"/>
      <c r="F830" s="468"/>
      <c r="G830" s="468"/>
      <c r="H830" s="468"/>
      <c r="I830" s="468"/>
      <c r="J830" s="468"/>
      <c r="K830" s="468"/>
      <c r="L830" s="468"/>
      <c r="M830" s="468"/>
      <c r="N830" s="468"/>
      <c r="O830" s="468"/>
      <c r="P830" s="468"/>
      <c r="Q830" s="468"/>
    </row>
    <row r="831" ht="25.15" customHeight="true" x14ac:dyDescent="0.2">
      <c r="C831" s="468"/>
      <c r="D831" s="468"/>
      <c r="E831" s="468"/>
      <c r="F831" s="468"/>
      <c r="G831" s="468"/>
      <c r="H831" s="468"/>
      <c r="I831" s="468"/>
      <c r="J831" s="468"/>
      <c r="K831" s="468"/>
      <c r="L831" s="468"/>
      <c r="M831" s="468"/>
      <c r="N831" s="468"/>
      <c r="O831" s="468"/>
      <c r="P831" s="468"/>
      <c r="Q831" s="468"/>
    </row>
    <row r="832" ht="25.15" customHeight="true" x14ac:dyDescent="0.2">
      <c r="C832" s="468"/>
      <c r="D832" s="468"/>
      <c r="E832" s="468"/>
      <c r="F832" s="468"/>
      <c r="G832" s="468"/>
      <c r="H832" s="468"/>
      <c r="I832" s="468"/>
      <c r="J832" s="468"/>
      <c r="K832" s="468"/>
      <c r="L832" s="468"/>
      <c r="M832" s="468"/>
      <c r="N832" s="468"/>
      <c r="O832" s="468"/>
      <c r="P832" s="468"/>
      <c r="Q832" s="468"/>
    </row>
    <row r="833" ht="25.15" customHeight="true" x14ac:dyDescent="0.2">
      <c r="C833" s="468"/>
      <c r="D833" s="468"/>
      <c r="E833" s="468"/>
      <c r="F833" s="468"/>
      <c r="G833" s="468"/>
      <c r="H833" s="468"/>
      <c r="I833" s="468"/>
      <c r="J833" s="468"/>
      <c r="K833" s="468"/>
      <c r="L833" s="468"/>
      <c r="M833" s="468"/>
      <c r="N833" s="468"/>
      <c r="O833" s="468"/>
      <c r="P833" s="468"/>
      <c r="Q833" s="468"/>
    </row>
    <row r="834" ht="25.15" customHeight="true" x14ac:dyDescent="0.2">
      <c r="C834" s="468"/>
      <c r="D834" s="468"/>
      <c r="E834" s="468"/>
      <c r="F834" s="468"/>
      <c r="G834" s="468"/>
      <c r="H834" s="468"/>
      <c r="I834" s="468"/>
      <c r="J834" s="468"/>
      <c r="K834" s="468"/>
      <c r="L834" s="468"/>
      <c r="M834" s="468"/>
      <c r="N834" s="468"/>
      <c r="O834" s="468"/>
      <c r="P834" s="468"/>
      <c r="Q834" s="468"/>
    </row>
    <row r="835" ht="25.15" customHeight="true" x14ac:dyDescent="0.2">
      <c r="C835" s="468"/>
      <c r="D835" s="468"/>
      <c r="E835" s="468"/>
      <c r="F835" s="468"/>
      <c r="G835" s="468"/>
      <c r="H835" s="468"/>
      <c r="I835" s="468"/>
      <c r="J835" s="468"/>
      <c r="K835" s="468"/>
      <c r="L835" s="468"/>
      <c r="M835" s="468"/>
      <c r="N835" s="468"/>
      <c r="O835" s="468"/>
      <c r="P835" s="468"/>
      <c r="Q835" s="468"/>
    </row>
    <row r="836" ht="25.15" customHeight="true" x14ac:dyDescent="0.2">
      <c r="C836" s="468"/>
      <c r="D836" s="468"/>
      <c r="E836" s="468"/>
      <c r="F836" s="468"/>
      <c r="G836" s="468"/>
      <c r="H836" s="468"/>
      <c r="I836" s="468"/>
      <c r="J836" s="468"/>
      <c r="K836" s="468"/>
      <c r="L836" s="468"/>
      <c r="M836" s="468"/>
      <c r="N836" s="468"/>
      <c r="O836" s="468"/>
      <c r="P836" s="468"/>
      <c r="Q836" s="468"/>
    </row>
    <row r="837" ht="25.15" customHeight="true" x14ac:dyDescent="0.2">
      <c r="C837" s="468"/>
      <c r="D837" s="468"/>
      <c r="E837" s="468"/>
      <c r="F837" s="468"/>
      <c r="G837" s="468"/>
      <c r="H837" s="468"/>
      <c r="I837" s="468"/>
      <c r="J837" s="468"/>
      <c r="K837" s="468"/>
      <c r="L837" s="468"/>
      <c r="M837" s="468"/>
      <c r="N837" s="468"/>
      <c r="O837" s="468"/>
      <c r="P837" s="468"/>
      <c r="Q837" s="468"/>
    </row>
    <row r="838" ht="25.15" customHeight="true" x14ac:dyDescent="0.2">
      <c r="C838" s="468"/>
      <c r="D838" s="468"/>
      <c r="E838" s="468"/>
      <c r="F838" s="468"/>
      <c r="G838" s="468"/>
      <c r="H838" s="468"/>
      <c r="I838" s="468"/>
      <c r="J838" s="468"/>
      <c r="K838" s="468"/>
      <c r="L838" s="468"/>
      <c r="M838" s="468"/>
      <c r="N838" s="468"/>
      <c r="O838" s="468"/>
      <c r="P838" s="468"/>
      <c r="Q838" s="468"/>
    </row>
    <row r="839" ht="25.15" customHeight="true" x14ac:dyDescent="0.2">
      <c r="C839" s="468"/>
      <c r="D839" s="468"/>
      <c r="E839" s="468"/>
      <c r="F839" s="468"/>
      <c r="G839" s="468"/>
      <c r="H839" s="468"/>
      <c r="I839" s="468"/>
      <c r="J839" s="468"/>
      <c r="K839" s="468"/>
      <c r="L839" s="468"/>
      <c r="M839" s="468"/>
      <c r="N839" s="468"/>
      <c r="O839" s="468"/>
      <c r="P839" s="468"/>
      <c r="Q839" s="468"/>
    </row>
    <row r="840" ht="25.15" customHeight="true" x14ac:dyDescent="0.2">
      <c r="C840" s="468"/>
      <c r="D840" s="468"/>
      <c r="E840" s="468"/>
      <c r="F840" s="468"/>
      <c r="G840" s="468"/>
      <c r="H840" s="468"/>
      <c r="I840" s="468"/>
      <c r="J840" s="468"/>
      <c r="K840" s="468"/>
      <c r="L840" s="468"/>
      <c r="M840" s="468"/>
      <c r="N840" s="468"/>
      <c r="O840" s="468"/>
      <c r="P840" s="468"/>
      <c r="Q840" s="468"/>
    </row>
    <row r="841" ht="25.15" customHeight="true" x14ac:dyDescent="0.2">
      <c r="C841" s="468"/>
      <c r="D841" s="468"/>
      <c r="E841" s="468"/>
      <c r="F841" s="468"/>
      <c r="G841" s="468"/>
      <c r="H841" s="468"/>
      <c r="I841" s="468"/>
      <c r="J841" s="468"/>
      <c r="K841" s="468"/>
      <c r="L841" s="468"/>
      <c r="M841" s="468"/>
      <c r="N841" s="468"/>
      <c r="O841" s="468"/>
      <c r="P841" s="468"/>
      <c r="Q841" s="468"/>
    </row>
    <row r="842" ht="25.15" customHeight="true" x14ac:dyDescent="0.2">
      <c r="C842" s="468"/>
      <c r="D842" s="468"/>
      <c r="E842" s="468"/>
      <c r="F842" s="468"/>
      <c r="G842" s="468"/>
      <c r="H842" s="468"/>
      <c r="I842" s="468"/>
      <c r="J842" s="468"/>
      <c r="K842" s="468"/>
      <c r="L842" s="468"/>
      <c r="M842" s="468"/>
      <c r="N842" s="468"/>
      <c r="O842" s="468"/>
      <c r="P842" s="468"/>
      <c r="Q842" s="468"/>
    </row>
    <row r="843" ht="25.15" customHeight="true" x14ac:dyDescent="0.2">
      <c r="C843" s="468"/>
      <c r="D843" s="468"/>
      <c r="E843" s="468"/>
      <c r="F843" s="468"/>
      <c r="G843" s="468"/>
      <c r="H843" s="468"/>
      <c r="I843" s="468"/>
      <c r="J843" s="468"/>
      <c r="K843" s="468"/>
      <c r="L843" s="468"/>
      <c r="M843" s="468"/>
      <c r="N843" s="468"/>
      <c r="O843" s="468"/>
      <c r="P843" s="468"/>
      <c r="Q843" s="468"/>
    </row>
    <row r="844" ht="25.15" customHeight="true" x14ac:dyDescent="0.2">
      <c r="C844" s="468"/>
      <c r="D844" s="468"/>
      <c r="E844" s="468"/>
      <c r="F844" s="468"/>
      <c r="G844" s="468"/>
      <c r="H844" s="468"/>
      <c r="I844" s="468"/>
      <c r="J844" s="468"/>
      <c r="K844" s="468"/>
      <c r="L844" s="468"/>
      <c r="M844" s="468"/>
      <c r="N844" s="468"/>
      <c r="O844" s="468"/>
      <c r="P844" s="468"/>
      <c r="Q844" s="468"/>
    </row>
    <row r="845" ht="25.15" customHeight="true" x14ac:dyDescent="0.2">
      <c r="C845" s="468"/>
      <c r="D845" s="468"/>
      <c r="E845" s="468"/>
      <c r="F845" s="468"/>
      <c r="G845" s="468"/>
      <c r="H845" s="468"/>
      <c r="I845" s="468"/>
      <c r="J845" s="468"/>
      <c r="K845" s="468"/>
      <c r="L845" s="468"/>
      <c r="M845" s="468"/>
      <c r="N845" s="468"/>
      <c r="O845" s="468"/>
      <c r="P845" s="468"/>
      <c r="Q845" s="468"/>
    </row>
    <row r="846" ht="25.15" customHeight="true" x14ac:dyDescent="0.2">
      <c r="C846" s="468"/>
      <c r="D846" s="468"/>
      <c r="E846" s="468"/>
      <c r="F846" s="468"/>
      <c r="G846" s="468"/>
      <c r="H846" s="468"/>
      <c r="I846" s="468"/>
      <c r="J846" s="468"/>
      <c r="K846" s="468"/>
      <c r="L846" s="468"/>
      <c r="M846" s="468"/>
      <c r="N846" s="468"/>
      <c r="O846" s="468"/>
      <c r="P846" s="468"/>
      <c r="Q846" s="468"/>
    </row>
    <row r="847" ht="25.15" customHeight="true" x14ac:dyDescent="0.2">
      <c r="C847" s="468"/>
      <c r="D847" s="468"/>
      <c r="E847" s="468"/>
      <c r="F847" s="468"/>
      <c r="G847" s="468"/>
      <c r="H847" s="468"/>
      <c r="I847" s="468"/>
      <c r="J847" s="468"/>
      <c r="K847" s="468"/>
      <c r="L847" s="468"/>
      <c r="M847" s="468"/>
      <c r="N847" s="468"/>
      <c r="O847" s="468"/>
      <c r="P847" s="468"/>
      <c r="Q847" s="468"/>
    </row>
    <row r="848" ht="25.15" customHeight="true" x14ac:dyDescent="0.2">
      <c r="C848" s="468"/>
      <c r="D848" s="468"/>
      <c r="E848" s="468"/>
      <c r="F848" s="468"/>
      <c r="G848" s="468"/>
      <c r="H848" s="468"/>
      <c r="I848" s="468"/>
      <c r="J848" s="468"/>
      <c r="K848" s="468"/>
      <c r="L848" s="468"/>
      <c r="M848" s="468"/>
      <c r="N848" s="468"/>
      <c r="O848" s="468"/>
      <c r="P848" s="468"/>
      <c r="Q848" s="468"/>
    </row>
    <row r="849" ht="25.15" customHeight="true" x14ac:dyDescent="0.2">
      <c r="C849" s="468"/>
      <c r="D849" s="468"/>
      <c r="E849" s="468"/>
      <c r="F849" s="468"/>
      <c r="G849" s="468"/>
      <c r="H849" s="468"/>
      <c r="I849" s="468"/>
      <c r="J849" s="468"/>
      <c r="K849" s="468"/>
      <c r="L849" s="468"/>
      <c r="M849" s="468"/>
      <c r="N849" s="468"/>
      <c r="O849" s="468"/>
      <c r="P849" s="468"/>
      <c r="Q849" s="468"/>
    </row>
    <row r="850" ht="25.15" customHeight="true" x14ac:dyDescent="0.2">
      <c r="C850" s="468"/>
      <c r="D850" s="468"/>
      <c r="E850" s="468"/>
      <c r="F850" s="468"/>
      <c r="G850" s="468"/>
      <c r="H850" s="468"/>
      <c r="I850" s="468"/>
      <c r="J850" s="468"/>
      <c r="K850" s="468"/>
      <c r="L850" s="468"/>
      <c r="M850" s="468"/>
      <c r="N850" s="468"/>
      <c r="O850" s="468"/>
      <c r="P850" s="468"/>
      <c r="Q850" s="468"/>
    </row>
    <row r="851" ht="25.15" customHeight="true" x14ac:dyDescent="0.2">
      <c r="C851" s="468"/>
      <c r="D851" s="468"/>
      <c r="E851" s="468"/>
      <c r="F851" s="468"/>
      <c r="G851" s="468"/>
      <c r="H851" s="468"/>
      <c r="I851" s="468"/>
      <c r="J851" s="468"/>
      <c r="K851" s="468"/>
      <c r="L851" s="468"/>
      <c r="M851" s="468"/>
      <c r="N851" s="468"/>
      <c r="O851" s="468"/>
      <c r="P851" s="468"/>
      <c r="Q851" s="468"/>
    </row>
    <row r="852" ht="25.15" customHeight="true" x14ac:dyDescent="0.2">
      <c r="C852" s="468"/>
      <c r="D852" s="468"/>
      <c r="E852" s="468"/>
      <c r="F852" s="468"/>
      <c r="G852" s="468"/>
      <c r="H852" s="468"/>
      <c r="I852" s="468"/>
      <c r="J852" s="468"/>
      <c r="K852" s="468"/>
      <c r="L852" s="468"/>
      <c r="M852" s="468"/>
      <c r="N852" s="468"/>
      <c r="O852" s="468"/>
      <c r="P852" s="468"/>
      <c r="Q852" s="468"/>
    </row>
    <row r="853" ht="25.15" customHeight="true" x14ac:dyDescent="0.2">
      <c r="C853" s="468"/>
      <c r="D853" s="468"/>
      <c r="E853" s="468"/>
      <c r="F853" s="468"/>
      <c r="G853" s="468"/>
      <c r="H853" s="468"/>
      <c r="I853" s="468"/>
      <c r="J853" s="468"/>
      <c r="K853" s="468"/>
      <c r="L853" s="468"/>
      <c r="M853" s="468"/>
      <c r="N853" s="468"/>
      <c r="O853" s="468"/>
      <c r="P853" s="468"/>
      <c r="Q853" s="468"/>
    </row>
    <row r="854" ht="25.15" customHeight="true" x14ac:dyDescent="0.2">
      <c r="C854" s="468"/>
      <c r="D854" s="468"/>
      <c r="E854" s="468"/>
      <c r="F854" s="468"/>
      <c r="G854" s="468"/>
      <c r="H854" s="468"/>
      <c r="I854" s="468"/>
      <c r="J854" s="468"/>
      <c r="K854" s="468"/>
      <c r="L854" s="468"/>
      <c r="M854" s="468"/>
      <c r="N854" s="468"/>
      <c r="O854" s="468"/>
      <c r="P854" s="468"/>
      <c r="Q854" s="468"/>
    </row>
    <row r="855" ht="25.15" customHeight="true" x14ac:dyDescent="0.2">
      <c r="C855" s="468"/>
      <c r="D855" s="468"/>
      <c r="E855" s="468"/>
      <c r="F855" s="468"/>
      <c r="G855" s="468"/>
      <c r="H855" s="468"/>
      <c r="I855" s="468"/>
      <c r="J855" s="468"/>
      <c r="K855" s="468"/>
      <c r="L855" s="468"/>
      <c r="M855" s="468"/>
      <c r="N855" s="468"/>
      <c r="O855" s="468"/>
      <c r="P855" s="468"/>
      <c r="Q855" s="468"/>
    </row>
    <row r="856" ht="25.15" customHeight="true" x14ac:dyDescent="0.2">
      <c r="C856" s="468"/>
      <c r="D856" s="468"/>
      <c r="E856" s="468"/>
      <c r="F856" s="468"/>
      <c r="G856" s="468"/>
      <c r="H856" s="468"/>
      <c r="I856" s="468"/>
      <c r="J856" s="468"/>
      <c r="K856" s="468"/>
      <c r="L856" s="468"/>
      <c r="M856" s="468"/>
      <c r="N856" s="468"/>
      <c r="O856" s="468"/>
      <c r="P856" s="468"/>
      <c r="Q856" s="468"/>
    </row>
    <row r="857" ht="25.15" customHeight="true" x14ac:dyDescent="0.2">
      <c r="C857" s="468"/>
      <c r="D857" s="468"/>
      <c r="E857" s="468"/>
      <c r="F857" s="468"/>
      <c r="G857" s="468"/>
      <c r="H857" s="468"/>
      <c r="I857" s="468"/>
      <c r="J857" s="468"/>
      <c r="K857" s="468"/>
      <c r="L857" s="468"/>
      <c r="M857" s="468"/>
      <c r="N857" s="468"/>
      <c r="O857" s="468"/>
      <c r="P857" s="468"/>
      <c r="Q857" s="468"/>
    </row>
    <row r="858" ht="25.15" customHeight="true" x14ac:dyDescent="0.2">
      <c r="C858" s="468"/>
      <c r="D858" s="468"/>
      <c r="E858" s="468"/>
      <c r="F858" s="468"/>
      <c r="G858" s="468"/>
      <c r="H858" s="468"/>
      <c r="I858" s="468"/>
      <c r="J858" s="468"/>
      <c r="K858" s="468"/>
      <c r="L858" s="468"/>
      <c r="M858" s="468"/>
      <c r="N858" s="468"/>
      <c r="O858" s="468"/>
      <c r="P858" s="468"/>
      <c r="Q858" s="468"/>
    </row>
    <row r="859" ht="25.15" customHeight="true" x14ac:dyDescent="0.2">
      <c r="C859" s="468"/>
      <c r="D859" s="468"/>
      <c r="E859" s="468"/>
      <c r="F859" s="468"/>
      <c r="G859" s="468"/>
      <c r="H859" s="468"/>
      <c r="I859" s="468"/>
      <c r="J859" s="468"/>
      <c r="K859" s="468"/>
      <c r="L859" s="468"/>
      <c r="M859" s="468"/>
      <c r="N859" s="468"/>
      <c r="O859" s="468"/>
      <c r="P859" s="468"/>
      <c r="Q859" s="468"/>
    </row>
    <row r="860" ht="25.15" customHeight="true" x14ac:dyDescent="0.2">
      <c r="C860" s="468"/>
      <c r="D860" s="468"/>
      <c r="E860" s="468"/>
      <c r="F860" s="468"/>
      <c r="G860" s="468"/>
      <c r="H860" s="468"/>
      <c r="I860" s="468"/>
      <c r="J860" s="468"/>
      <c r="K860" s="468"/>
      <c r="L860" s="468"/>
      <c r="M860" s="468"/>
      <c r="N860" s="468"/>
      <c r="O860" s="468"/>
      <c r="P860" s="468"/>
      <c r="Q860" s="468"/>
    </row>
    <row r="861" ht="25.15" customHeight="true" x14ac:dyDescent="0.2">
      <c r="C861" s="468"/>
      <c r="D861" s="468"/>
      <c r="E861" s="468"/>
      <c r="F861" s="468"/>
      <c r="G861" s="468"/>
      <c r="H861" s="468"/>
      <c r="I861" s="468"/>
      <c r="J861" s="468"/>
      <c r="K861" s="468"/>
      <c r="L861" s="468"/>
      <c r="M861" s="468"/>
      <c r="N861" s="468"/>
      <c r="O861" s="468"/>
      <c r="P861" s="468"/>
      <c r="Q861" s="468"/>
    </row>
    <row r="862" ht="25.15" customHeight="true" x14ac:dyDescent="0.2">
      <c r="C862" s="468"/>
      <c r="D862" s="468"/>
      <c r="E862" s="468"/>
      <c r="F862" s="468"/>
      <c r="G862" s="468"/>
      <c r="H862" s="468"/>
      <c r="I862" s="468"/>
      <c r="J862" s="468"/>
      <c r="K862" s="468"/>
      <c r="L862" s="468"/>
      <c r="M862" s="468"/>
      <c r="N862" s="468"/>
      <c r="O862" s="468"/>
      <c r="P862" s="468"/>
      <c r="Q862" s="468"/>
    </row>
    <row r="863" ht="25.15" customHeight="true" x14ac:dyDescent="0.2">
      <c r="C863" s="468"/>
      <c r="D863" s="468"/>
      <c r="E863" s="468"/>
      <c r="F863" s="468"/>
      <c r="G863" s="468"/>
      <c r="H863" s="468"/>
      <c r="I863" s="468"/>
      <c r="J863" s="468"/>
      <c r="K863" s="468"/>
      <c r="L863" s="468"/>
      <c r="M863" s="468"/>
      <c r="N863" s="468"/>
      <c r="O863" s="468"/>
      <c r="P863" s="468"/>
      <c r="Q863" s="468"/>
    </row>
    <row r="864" ht="25.15" customHeight="true" x14ac:dyDescent="0.2">
      <c r="C864" s="468"/>
      <c r="D864" s="468"/>
      <c r="E864" s="468"/>
      <c r="F864" s="468"/>
      <c r="G864" s="468"/>
      <c r="H864" s="468"/>
      <c r="I864" s="468"/>
      <c r="J864" s="468"/>
      <c r="K864" s="468"/>
      <c r="L864" s="468"/>
      <c r="M864" s="468"/>
      <c r="N864" s="468"/>
      <c r="O864" s="468"/>
      <c r="P864" s="468"/>
      <c r="Q864" s="468"/>
    </row>
    <row r="865" ht="25.15" customHeight="true" x14ac:dyDescent="0.2">
      <c r="C865" s="468"/>
      <c r="D865" s="468"/>
      <c r="E865" s="468"/>
      <c r="F865" s="468"/>
      <c r="G865" s="468"/>
      <c r="H865" s="468"/>
      <c r="I865" s="468"/>
      <c r="J865" s="468"/>
      <c r="K865" s="468"/>
      <c r="L865" s="468"/>
      <c r="M865" s="468"/>
      <c r="N865" s="468"/>
      <c r="O865" s="468"/>
      <c r="P865" s="468"/>
      <c r="Q865" s="468"/>
    </row>
    <row r="866" ht="25.15" customHeight="true" x14ac:dyDescent="0.2">
      <c r="C866" s="468"/>
      <c r="D866" s="468"/>
      <c r="E866" s="468"/>
      <c r="F866" s="468"/>
      <c r="G866" s="468"/>
      <c r="H866" s="468"/>
      <c r="I866" s="468"/>
      <c r="J866" s="468"/>
      <c r="K866" s="468"/>
      <c r="L866" s="468"/>
      <c r="M866" s="468"/>
      <c r="N866" s="468"/>
      <c r="O866" s="468"/>
      <c r="P866" s="468"/>
      <c r="Q866" s="468"/>
    </row>
    <row r="867" ht="25.15" customHeight="true" x14ac:dyDescent="0.2">
      <c r="C867" s="468"/>
      <c r="D867" s="468"/>
      <c r="E867" s="468"/>
      <c r="F867" s="468"/>
      <c r="G867" s="468"/>
      <c r="H867" s="468"/>
      <c r="I867" s="468"/>
      <c r="J867" s="468"/>
      <c r="K867" s="468"/>
      <c r="L867" s="468"/>
      <c r="M867" s="468"/>
      <c r="N867" s="468"/>
      <c r="O867" s="468"/>
      <c r="P867" s="468"/>
      <c r="Q867" s="468"/>
    </row>
    <row r="868" ht="25.15" customHeight="true" x14ac:dyDescent="0.2">
      <c r="C868" s="468"/>
      <c r="D868" s="468"/>
      <c r="E868" s="468"/>
      <c r="F868" s="468"/>
      <c r="G868" s="468"/>
      <c r="H868" s="468"/>
      <c r="I868" s="468"/>
      <c r="J868" s="468"/>
      <c r="K868" s="468"/>
      <c r="L868" s="468"/>
      <c r="M868" s="468"/>
      <c r="N868" s="468"/>
      <c r="O868" s="468"/>
      <c r="P868" s="468"/>
      <c r="Q868" s="468"/>
    </row>
    <row r="869" ht="25.15" customHeight="true" x14ac:dyDescent="0.2">
      <c r="C869" s="468"/>
      <c r="D869" s="468"/>
      <c r="E869" s="468"/>
      <c r="F869" s="468"/>
      <c r="G869" s="468"/>
      <c r="H869" s="468"/>
      <c r="I869" s="468"/>
      <c r="J869" s="468"/>
      <c r="K869" s="468"/>
      <c r="L869" s="468"/>
      <c r="M869" s="468"/>
      <c r="N869" s="468"/>
      <c r="O869" s="468"/>
      <c r="P869" s="468"/>
      <c r="Q869" s="468"/>
    </row>
    <row r="870" ht="25.15" customHeight="true" x14ac:dyDescent="0.2">
      <c r="C870" s="468"/>
      <c r="D870" s="468"/>
      <c r="E870" s="468"/>
      <c r="F870" s="468"/>
      <c r="G870" s="468"/>
      <c r="H870" s="468"/>
      <c r="I870" s="468"/>
      <c r="J870" s="468"/>
      <c r="K870" s="468"/>
      <c r="L870" s="468"/>
      <c r="M870" s="468"/>
      <c r="N870" s="468"/>
      <c r="O870" s="468"/>
      <c r="P870" s="468"/>
      <c r="Q870" s="468"/>
    </row>
    <row r="871" ht="25.15" customHeight="true" x14ac:dyDescent="0.2">
      <c r="C871" s="468"/>
      <c r="D871" s="468"/>
      <c r="E871" s="468"/>
      <c r="F871" s="468"/>
      <c r="G871" s="468"/>
      <c r="H871" s="468"/>
      <c r="I871" s="468"/>
      <c r="J871" s="468"/>
      <c r="K871" s="468"/>
      <c r="L871" s="468"/>
      <c r="M871" s="468"/>
      <c r="N871" s="468"/>
      <c r="O871" s="468"/>
      <c r="P871" s="468"/>
      <c r="Q871" s="468"/>
    </row>
    <row r="872" ht="25.15" customHeight="true" x14ac:dyDescent="0.2">
      <c r="C872" s="468"/>
      <c r="D872" s="468"/>
      <c r="E872" s="468"/>
      <c r="F872" s="468"/>
      <c r="G872" s="468"/>
      <c r="H872" s="468"/>
      <c r="I872" s="468"/>
      <c r="J872" s="468"/>
      <c r="K872" s="468"/>
      <c r="L872" s="468"/>
      <c r="M872" s="468"/>
      <c r="N872" s="468"/>
      <c r="O872" s="468"/>
      <c r="P872" s="468"/>
      <c r="Q872" s="468"/>
    </row>
    <row r="873" ht="25.15" customHeight="true" x14ac:dyDescent="0.2">
      <c r="C873" s="468"/>
      <c r="D873" s="468"/>
      <c r="E873" s="468"/>
      <c r="F873" s="468"/>
      <c r="G873" s="468"/>
      <c r="H873" s="468"/>
      <c r="I873" s="468"/>
      <c r="J873" s="468"/>
      <c r="K873" s="468"/>
      <c r="L873" s="468"/>
      <c r="M873" s="468"/>
      <c r="N873" s="468"/>
      <c r="O873" s="468"/>
      <c r="P873" s="468"/>
      <c r="Q873" s="468"/>
    </row>
    <row r="874" ht="25.15" customHeight="true" x14ac:dyDescent="0.2">
      <c r="C874" s="468"/>
      <c r="D874" s="468"/>
      <c r="E874" s="468"/>
      <c r="F874" s="468"/>
      <c r="G874" s="468"/>
      <c r="H874" s="468"/>
      <c r="I874" s="468"/>
      <c r="J874" s="468"/>
      <c r="K874" s="468"/>
      <c r="L874" s="468"/>
      <c r="M874" s="468"/>
      <c r="N874" s="468"/>
      <c r="O874" s="468"/>
      <c r="P874" s="468"/>
      <c r="Q874" s="468"/>
    </row>
    <row r="875" ht="25.15" customHeight="true" x14ac:dyDescent="0.2">
      <c r="C875" s="468"/>
      <c r="D875" s="468"/>
      <c r="E875" s="468"/>
      <c r="F875" s="468"/>
      <c r="G875" s="468"/>
      <c r="H875" s="468"/>
      <c r="I875" s="468"/>
      <c r="J875" s="468"/>
      <c r="K875" s="468"/>
      <c r="L875" s="468"/>
      <c r="M875" s="468"/>
      <c r="N875" s="468"/>
      <c r="O875" s="468"/>
      <c r="P875" s="468"/>
      <c r="Q875" s="468"/>
    </row>
    <row r="876" ht="25.15" customHeight="true" x14ac:dyDescent="0.2">
      <c r="C876" s="468"/>
      <c r="D876" s="468"/>
      <c r="E876" s="468"/>
      <c r="F876" s="468"/>
      <c r="G876" s="468"/>
      <c r="H876" s="468"/>
      <c r="I876" s="468"/>
      <c r="J876" s="468"/>
      <c r="K876" s="468"/>
      <c r="L876" s="468"/>
      <c r="M876" s="468"/>
      <c r="N876" s="468"/>
      <c r="O876" s="468"/>
      <c r="P876" s="468"/>
      <c r="Q876" s="468"/>
    </row>
    <row r="877" ht="25.15" customHeight="true" x14ac:dyDescent="0.2">
      <c r="C877" s="468"/>
      <c r="D877" s="468"/>
      <c r="E877" s="468"/>
      <c r="F877" s="468"/>
      <c r="G877" s="468"/>
      <c r="H877" s="468"/>
      <c r="I877" s="468"/>
      <c r="J877" s="468"/>
      <c r="K877" s="468"/>
      <c r="L877" s="468"/>
      <c r="M877" s="468"/>
      <c r="N877" s="468"/>
      <c r="O877" s="468"/>
      <c r="P877" s="468"/>
      <c r="Q877" s="468"/>
    </row>
    <row r="878" ht="25.15" customHeight="true" x14ac:dyDescent="0.2">
      <c r="C878" s="468"/>
      <c r="D878" s="468"/>
      <c r="E878" s="468"/>
      <c r="F878" s="468"/>
      <c r="G878" s="468"/>
      <c r="H878" s="468"/>
      <c r="I878" s="468"/>
      <c r="J878" s="468"/>
      <c r="K878" s="468"/>
      <c r="L878" s="468"/>
      <c r="M878" s="468"/>
      <c r="N878" s="468"/>
      <c r="O878" s="468"/>
      <c r="P878" s="468"/>
      <c r="Q878" s="468"/>
    </row>
    <row r="879" ht="25.15" customHeight="true" x14ac:dyDescent="0.2">
      <c r="C879" s="468"/>
      <c r="D879" s="468"/>
      <c r="E879" s="468"/>
      <c r="F879" s="468"/>
      <c r="G879" s="468"/>
      <c r="H879" s="468"/>
      <c r="I879" s="468"/>
      <c r="J879" s="468"/>
      <c r="K879" s="468"/>
      <c r="L879" s="468"/>
      <c r="M879" s="468"/>
      <c r="N879" s="468"/>
      <c r="O879" s="468"/>
      <c r="P879" s="468"/>
      <c r="Q879" s="468"/>
    </row>
    <row r="880" ht="25.15" customHeight="true" x14ac:dyDescent="0.2">
      <c r="C880" s="468"/>
      <c r="D880" s="468"/>
      <c r="E880" s="468"/>
      <c r="F880" s="468"/>
      <c r="G880" s="468"/>
      <c r="H880" s="468"/>
      <c r="I880" s="468"/>
      <c r="J880" s="468"/>
      <c r="K880" s="468"/>
      <c r="L880" s="468"/>
      <c r="M880" s="468"/>
      <c r="N880" s="468"/>
      <c r="O880" s="468"/>
      <c r="P880" s="468"/>
      <c r="Q880" s="468"/>
    </row>
    <row r="881" ht="25.15" customHeight="true" x14ac:dyDescent="0.2">
      <c r="C881" s="468"/>
      <c r="D881" s="468"/>
      <c r="E881" s="468"/>
      <c r="F881" s="468"/>
      <c r="G881" s="468"/>
      <c r="H881" s="468"/>
      <c r="I881" s="468"/>
      <c r="J881" s="468"/>
      <c r="K881" s="468"/>
      <c r="L881" s="468"/>
      <c r="M881" s="468"/>
      <c r="N881" s="468"/>
      <c r="O881" s="468"/>
      <c r="P881" s="468"/>
      <c r="Q881" s="468"/>
    </row>
    <row r="882" ht="25.15" customHeight="true" x14ac:dyDescent="0.2">
      <c r="C882" s="468"/>
      <c r="D882" s="468"/>
      <c r="E882" s="468"/>
      <c r="F882" s="468"/>
      <c r="G882" s="468"/>
      <c r="H882" s="468"/>
      <c r="I882" s="468"/>
      <c r="J882" s="468"/>
      <c r="K882" s="468"/>
      <c r="L882" s="468"/>
      <c r="M882" s="468"/>
      <c r="N882" s="468"/>
      <c r="O882" s="468"/>
      <c r="P882" s="468"/>
      <c r="Q882" s="468"/>
    </row>
    <row r="883" ht="25.15" customHeight="true" x14ac:dyDescent="0.2">
      <c r="C883" s="468"/>
      <c r="D883" s="468"/>
      <c r="E883" s="468"/>
      <c r="F883" s="468"/>
      <c r="G883" s="468"/>
      <c r="H883" s="468"/>
      <c r="I883" s="468"/>
      <c r="J883" s="468"/>
      <c r="K883" s="468"/>
      <c r="L883" s="468"/>
      <c r="M883" s="468"/>
      <c r="N883" s="468"/>
      <c r="O883" s="468"/>
      <c r="P883" s="468"/>
      <c r="Q883" s="468"/>
    </row>
    <row r="884" ht="25.15" customHeight="true" x14ac:dyDescent="0.2">
      <c r="C884" s="468"/>
      <c r="D884" s="468"/>
      <c r="E884" s="468"/>
      <c r="F884" s="468"/>
      <c r="G884" s="468"/>
      <c r="H884" s="468"/>
      <c r="I884" s="468"/>
      <c r="J884" s="468"/>
      <c r="K884" s="468"/>
      <c r="L884" s="468"/>
      <c r="M884" s="468"/>
      <c r="N884" s="468"/>
      <c r="O884" s="468"/>
      <c r="P884" s="468"/>
      <c r="Q884" s="468"/>
    </row>
    <row r="885" ht="25.15" customHeight="true" x14ac:dyDescent="0.2">
      <c r="C885" s="468"/>
      <c r="D885" s="468"/>
      <c r="E885" s="468"/>
      <c r="F885" s="468"/>
      <c r="G885" s="468"/>
      <c r="H885" s="468"/>
      <c r="I885" s="468"/>
      <c r="J885" s="468"/>
      <c r="K885" s="468"/>
      <c r="L885" s="468"/>
      <c r="M885" s="468"/>
      <c r="N885" s="468"/>
      <c r="O885" s="468"/>
      <c r="P885" s="468"/>
      <c r="Q885" s="468"/>
    </row>
    <row r="886" ht="25.15" customHeight="true" x14ac:dyDescent="0.2">
      <c r="C886" s="468"/>
      <c r="D886" s="468"/>
      <c r="E886" s="468"/>
      <c r="F886" s="468"/>
      <c r="G886" s="468"/>
      <c r="H886" s="468"/>
      <c r="I886" s="468"/>
      <c r="J886" s="468"/>
      <c r="K886" s="468"/>
      <c r="L886" s="468"/>
      <c r="M886" s="468"/>
      <c r="N886" s="468"/>
      <c r="O886" s="468"/>
      <c r="P886" s="468"/>
      <c r="Q886" s="468"/>
    </row>
    <row r="887" ht="25.15" customHeight="true" x14ac:dyDescent="0.2">
      <c r="C887" s="468"/>
      <c r="D887" s="468"/>
      <c r="E887" s="468"/>
      <c r="F887" s="468"/>
      <c r="G887" s="468"/>
      <c r="H887" s="468"/>
      <c r="I887" s="468"/>
      <c r="J887" s="468"/>
      <c r="K887" s="468"/>
      <c r="L887" s="468"/>
      <c r="M887" s="468"/>
      <c r="N887" s="468"/>
      <c r="O887" s="468"/>
      <c r="P887" s="468"/>
      <c r="Q887" s="468"/>
    </row>
    <row r="888" ht="25.15" customHeight="true" x14ac:dyDescent="0.2">
      <c r="C888" s="468"/>
      <c r="D888" s="468"/>
      <c r="E888" s="468"/>
      <c r="F888" s="468"/>
      <c r="G888" s="468"/>
      <c r="H888" s="468"/>
      <c r="I888" s="468"/>
      <c r="J888" s="468"/>
      <c r="K888" s="468"/>
      <c r="L888" s="468"/>
      <c r="M888" s="468"/>
      <c r="N888" s="468"/>
      <c r="O888" s="468"/>
      <c r="P888" s="468"/>
      <c r="Q888" s="468"/>
    </row>
    <row r="889" ht="25.15" customHeight="true" x14ac:dyDescent="0.2">
      <c r="C889" s="468"/>
      <c r="D889" s="468"/>
      <c r="E889" s="468"/>
      <c r="F889" s="468"/>
      <c r="G889" s="468"/>
      <c r="H889" s="468"/>
      <c r="I889" s="468"/>
      <c r="J889" s="468"/>
      <c r="K889" s="468"/>
      <c r="L889" s="468"/>
      <c r="M889" s="468"/>
      <c r="N889" s="468"/>
      <c r="O889" s="468"/>
      <c r="P889" s="468"/>
      <c r="Q889" s="468"/>
    </row>
    <row r="890" ht="25.15" customHeight="true" x14ac:dyDescent="0.2">
      <c r="C890" s="468"/>
      <c r="D890" s="468"/>
      <c r="E890" s="468"/>
      <c r="F890" s="468"/>
      <c r="G890" s="468"/>
      <c r="H890" s="468"/>
      <c r="I890" s="468"/>
      <c r="J890" s="468"/>
      <c r="K890" s="468"/>
      <c r="L890" s="468"/>
      <c r="M890" s="468"/>
      <c r="N890" s="468"/>
      <c r="O890" s="468"/>
      <c r="P890" s="468"/>
      <c r="Q890" s="468"/>
    </row>
    <row r="891" ht="25.15" customHeight="true" x14ac:dyDescent="0.2">
      <c r="C891" s="468"/>
      <c r="D891" s="468"/>
      <c r="E891" s="468"/>
      <c r="F891" s="468"/>
      <c r="G891" s="468"/>
      <c r="H891" s="468"/>
      <c r="I891" s="468"/>
      <c r="J891" s="468"/>
      <c r="K891" s="468"/>
      <c r="L891" s="468"/>
      <c r="M891" s="468"/>
      <c r="N891" s="468"/>
      <c r="O891" s="468"/>
      <c r="P891" s="468"/>
      <c r="Q891" s="468"/>
    </row>
    <row r="892" ht="25.15" customHeight="true" x14ac:dyDescent="0.2">
      <c r="C892" s="468"/>
      <c r="D892" s="468"/>
      <c r="E892" s="468"/>
      <c r="F892" s="468"/>
      <c r="G892" s="468"/>
      <c r="H892" s="468"/>
      <c r="I892" s="468"/>
      <c r="J892" s="468"/>
      <c r="K892" s="468"/>
      <c r="L892" s="468"/>
      <c r="M892" s="468"/>
      <c r="N892" s="468"/>
      <c r="O892" s="468"/>
      <c r="P892" s="468"/>
      <c r="Q892" s="468"/>
    </row>
    <row r="893" ht="25.15" customHeight="true" x14ac:dyDescent="0.2">
      <c r="C893" s="468"/>
      <c r="D893" s="468"/>
      <c r="E893" s="468"/>
      <c r="F893" s="468"/>
      <c r="G893" s="468"/>
      <c r="H893" s="468"/>
      <c r="I893" s="468"/>
      <c r="J893" s="468"/>
      <c r="K893" s="468"/>
      <c r="L893" s="468"/>
      <c r="M893" s="468"/>
      <c r="N893" s="468"/>
      <c r="O893" s="468"/>
      <c r="P893" s="468"/>
      <c r="Q893" s="468"/>
    </row>
    <row r="894" ht="25.15" customHeight="true" x14ac:dyDescent="0.2">
      <c r="C894" s="468"/>
      <c r="D894" s="468"/>
      <c r="E894" s="468"/>
      <c r="F894" s="468"/>
      <c r="G894" s="468"/>
      <c r="H894" s="468"/>
      <c r="I894" s="468"/>
      <c r="J894" s="468"/>
      <c r="K894" s="468"/>
      <c r="L894" s="468"/>
      <c r="M894" s="468"/>
      <c r="N894" s="468"/>
      <c r="O894" s="468"/>
      <c r="P894" s="468"/>
      <c r="Q894" s="468"/>
    </row>
    <row r="895" ht="25.15" customHeight="true" x14ac:dyDescent="0.2">
      <c r="C895" s="468"/>
      <c r="D895" s="468"/>
      <c r="E895" s="468"/>
      <c r="F895" s="468"/>
      <c r="G895" s="468"/>
      <c r="H895" s="468"/>
      <c r="I895" s="468"/>
      <c r="J895" s="468"/>
      <c r="K895" s="468"/>
      <c r="L895" s="468"/>
      <c r="M895" s="468"/>
      <c r="N895" s="468"/>
      <c r="O895" s="468"/>
      <c r="P895" s="468"/>
      <c r="Q895" s="468"/>
    </row>
    <row r="896" ht="25.15" customHeight="true" x14ac:dyDescent="0.2">
      <c r="C896" s="468"/>
      <c r="D896" s="468"/>
      <c r="E896" s="468"/>
      <c r="F896" s="468"/>
      <c r="G896" s="468"/>
      <c r="H896" s="468"/>
      <c r="I896" s="468"/>
      <c r="J896" s="468"/>
      <c r="K896" s="468"/>
      <c r="L896" s="468"/>
      <c r="M896" s="468"/>
      <c r="N896" s="468"/>
      <c r="O896" s="468"/>
      <c r="P896" s="468"/>
      <c r="Q896" s="468"/>
    </row>
    <row r="897" ht="25.15" customHeight="true" x14ac:dyDescent="0.2">
      <c r="C897" s="468"/>
      <c r="D897" s="468"/>
      <c r="E897" s="468"/>
      <c r="F897" s="468"/>
      <c r="G897" s="468"/>
      <c r="H897" s="468"/>
      <c r="I897" s="468"/>
      <c r="J897" s="468"/>
      <c r="K897" s="468"/>
      <c r="L897" s="468"/>
      <c r="M897" s="468"/>
      <c r="N897" s="468"/>
      <c r="O897" s="468"/>
      <c r="P897" s="468"/>
      <c r="Q897" s="468"/>
    </row>
    <row r="898" ht="25.15" customHeight="true" x14ac:dyDescent="0.2">
      <c r="C898" s="468"/>
      <c r="D898" s="468"/>
      <c r="E898" s="468"/>
      <c r="F898" s="468"/>
      <c r="G898" s="468"/>
      <c r="H898" s="468"/>
      <c r="I898" s="468"/>
      <c r="J898" s="468"/>
      <c r="K898" s="468"/>
      <c r="L898" s="468"/>
      <c r="M898" s="468"/>
      <c r="N898" s="468"/>
      <c r="O898" s="468"/>
      <c r="P898" s="468"/>
      <c r="Q898" s="468"/>
    </row>
    <row r="899" ht="25.15" customHeight="true" x14ac:dyDescent="0.2">
      <c r="C899" s="468"/>
      <c r="D899" s="468"/>
      <c r="E899" s="468"/>
      <c r="F899" s="468"/>
      <c r="G899" s="468"/>
      <c r="H899" s="468"/>
      <c r="I899" s="468"/>
      <c r="J899" s="468"/>
      <c r="K899" s="468"/>
      <c r="L899" s="468"/>
      <c r="M899" s="468"/>
      <c r="N899" s="468"/>
      <c r="O899" s="468"/>
      <c r="P899" s="468"/>
      <c r="Q899" s="468"/>
    </row>
    <row r="900" ht="25.15" customHeight="true" x14ac:dyDescent="0.2">
      <c r="C900" s="468"/>
      <c r="D900" s="468"/>
      <c r="E900" s="468"/>
      <c r="F900" s="468"/>
      <c r="G900" s="468"/>
      <c r="H900" s="468"/>
      <c r="I900" s="468"/>
      <c r="J900" s="468"/>
      <c r="K900" s="468"/>
      <c r="L900" s="468"/>
      <c r="M900" s="468"/>
      <c r="N900" s="468"/>
      <c r="O900" s="468"/>
      <c r="P900" s="468"/>
      <c r="Q900" s="468"/>
    </row>
    <row r="901" ht="25.15" customHeight="true" x14ac:dyDescent="0.2">
      <c r="C901" s="468"/>
      <c r="D901" s="468"/>
      <c r="E901" s="468"/>
      <c r="F901" s="468"/>
      <c r="G901" s="468"/>
      <c r="H901" s="468"/>
      <c r="I901" s="468"/>
      <c r="J901" s="468"/>
      <c r="K901" s="468"/>
      <c r="L901" s="468"/>
      <c r="M901" s="468"/>
      <c r="N901" s="468"/>
      <c r="O901" s="468"/>
      <c r="P901" s="468"/>
      <c r="Q901" s="468"/>
    </row>
    <row r="902" ht="25.15" customHeight="true" x14ac:dyDescent="0.2">
      <c r="C902" s="468"/>
      <c r="D902" s="468"/>
      <c r="E902" s="468"/>
      <c r="F902" s="468"/>
      <c r="G902" s="468"/>
      <c r="H902" s="468"/>
      <c r="I902" s="468"/>
      <c r="J902" s="468"/>
      <c r="K902" s="468"/>
      <c r="L902" s="468"/>
      <c r="M902" s="468"/>
      <c r="N902" s="468"/>
      <c r="O902" s="468"/>
      <c r="P902" s="468"/>
      <c r="Q902" s="468"/>
    </row>
    <row r="903" ht="25.15" customHeight="true" x14ac:dyDescent="0.2">
      <c r="C903" s="468"/>
      <c r="D903" s="468"/>
      <c r="E903" s="468"/>
      <c r="F903" s="468"/>
      <c r="G903" s="468"/>
      <c r="H903" s="468"/>
      <c r="I903" s="468"/>
      <c r="J903" s="468"/>
      <c r="K903" s="468"/>
      <c r="L903" s="468"/>
      <c r="M903" s="468"/>
      <c r="N903" s="468"/>
      <c r="O903" s="468"/>
      <c r="P903" s="468"/>
      <c r="Q903" s="468"/>
    </row>
    <row r="904" ht="25.15" customHeight="true" x14ac:dyDescent="0.2">
      <c r="C904" s="468"/>
      <c r="D904" s="468"/>
      <c r="E904" s="468"/>
      <c r="F904" s="468"/>
      <c r="G904" s="468"/>
      <c r="H904" s="468"/>
      <c r="I904" s="468"/>
      <c r="J904" s="468"/>
      <c r="K904" s="468"/>
      <c r="L904" s="468"/>
      <c r="M904" s="468"/>
      <c r="N904" s="468"/>
      <c r="O904" s="468"/>
      <c r="P904" s="468"/>
      <c r="Q904" s="468"/>
    </row>
    <row r="905" ht="25.15" customHeight="true" x14ac:dyDescent="0.2">
      <c r="C905" s="468"/>
      <c r="D905" s="468"/>
      <c r="E905" s="468"/>
      <c r="F905" s="468"/>
      <c r="G905" s="468"/>
      <c r="H905" s="468"/>
      <c r="I905" s="468"/>
      <c r="J905" s="468"/>
      <c r="K905" s="468"/>
      <c r="L905" s="468"/>
      <c r="M905" s="468"/>
      <c r="N905" s="468"/>
      <c r="O905" s="468"/>
      <c r="P905" s="468"/>
      <c r="Q905" s="468"/>
    </row>
    <row r="906" ht="25.15" customHeight="true" x14ac:dyDescent="0.2">
      <c r="C906" s="468"/>
      <c r="D906" s="468"/>
      <c r="E906" s="468"/>
      <c r="F906" s="468"/>
      <c r="G906" s="468"/>
      <c r="H906" s="468"/>
      <c r="I906" s="468"/>
      <c r="J906" s="468"/>
      <c r="K906" s="468"/>
      <c r="L906" s="468"/>
      <c r="M906" s="468"/>
      <c r="N906" s="468"/>
      <c r="O906" s="468"/>
      <c r="P906" s="468"/>
      <c r="Q906" s="468"/>
    </row>
    <row r="907" ht="25.15" customHeight="true" x14ac:dyDescent="0.2">
      <c r="C907" s="468"/>
      <c r="D907" s="468"/>
      <c r="E907" s="468"/>
      <c r="F907" s="468"/>
      <c r="G907" s="468"/>
      <c r="H907" s="468"/>
      <c r="I907" s="468"/>
      <c r="J907" s="468"/>
      <c r="K907" s="468"/>
      <c r="L907" s="468"/>
      <c r="M907" s="468"/>
      <c r="N907" s="468"/>
      <c r="O907" s="468"/>
      <c r="P907" s="468"/>
      <c r="Q907" s="468"/>
    </row>
    <row r="908" ht="25.15" customHeight="true" x14ac:dyDescent="0.2">
      <c r="C908" s="468"/>
      <c r="D908" s="468"/>
      <c r="E908" s="468"/>
      <c r="F908" s="468"/>
      <c r="G908" s="468"/>
      <c r="H908" s="468"/>
      <c r="I908" s="468"/>
      <c r="J908" s="468"/>
      <c r="K908" s="468"/>
      <c r="L908" s="468"/>
      <c r="M908" s="468"/>
      <c r="N908" s="468"/>
      <c r="O908" s="468"/>
      <c r="P908" s="468"/>
      <c r="Q908" s="468"/>
    </row>
    <row r="909" ht="25.15" customHeight="true" x14ac:dyDescent="0.2">
      <c r="C909" s="468"/>
      <c r="D909" s="468"/>
      <c r="E909" s="468"/>
      <c r="F909" s="468"/>
      <c r="G909" s="468"/>
      <c r="H909" s="468"/>
      <c r="I909" s="468"/>
      <c r="J909" s="468"/>
      <c r="K909" s="468"/>
      <c r="L909" s="468"/>
      <c r="M909" s="468"/>
      <c r="N909" s="468"/>
      <c r="O909" s="468"/>
      <c r="P909" s="468"/>
      <c r="Q909" s="468"/>
    </row>
    <row r="910" ht="25.15" customHeight="true" x14ac:dyDescent="0.2">
      <c r="C910" s="468"/>
      <c r="D910" s="468"/>
      <c r="E910" s="468"/>
      <c r="F910" s="468"/>
      <c r="G910" s="468"/>
      <c r="H910" s="468"/>
      <c r="I910" s="468"/>
      <c r="J910" s="468"/>
      <c r="K910" s="468"/>
      <c r="L910" s="468"/>
      <c r="M910" s="468"/>
      <c r="N910" s="468"/>
      <c r="O910" s="468"/>
      <c r="P910" s="468"/>
      <c r="Q910" s="468"/>
    </row>
    <row r="911" ht="25.15" customHeight="true" x14ac:dyDescent="0.2">
      <c r="C911" s="468"/>
      <c r="D911" s="468"/>
      <c r="E911" s="468"/>
      <c r="F911" s="468"/>
      <c r="G911" s="468"/>
      <c r="H911" s="468"/>
      <c r="I911" s="468"/>
      <c r="J911" s="468"/>
      <c r="K911" s="468"/>
      <c r="L911" s="468"/>
      <c r="M911" s="468"/>
      <c r="N911" s="468"/>
      <c r="O911" s="468"/>
      <c r="P911" s="468"/>
      <c r="Q911" s="468"/>
    </row>
    <row r="912" ht="25.15" customHeight="true" x14ac:dyDescent="0.2">
      <c r="C912" s="468"/>
      <c r="D912" s="468"/>
      <c r="E912" s="468"/>
      <c r="F912" s="468"/>
      <c r="G912" s="468"/>
      <c r="H912" s="468"/>
      <c r="I912" s="468"/>
      <c r="J912" s="468"/>
      <c r="K912" s="468"/>
      <c r="L912" s="468"/>
      <c r="M912" s="468"/>
      <c r="N912" s="468"/>
      <c r="O912" s="468"/>
      <c r="P912" s="468"/>
      <c r="Q912" s="468"/>
    </row>
    <row r="913" ht="25.15" customHeight="true" x14ac:dyDescent="0.2">
      <c r="C913" s="468"/>
      <c r="D913" s="468"/>
      <c r="E913" s="468"/>
      <c r="F913" s="468"/>
      <c r="G913" s="468"/>
      <c r="H913" s="468"/>
      <c r="I913" s="468"/>
      <c r="J913" s="468"/>
      <c r="K913" s="468"/>
      <c r="L913" s="468"/>
      <c r="M913" s="468"/>
      <c r="N913" s="468"/>
      <c r="O913" s="468"/>
      <c r="P913" s="468"/>
      <c r="Q913" s="468"/>
    </row>
    <row r="914" ht="25.15" customHeight="true" x14ac:dyDescent="0.2">
      <c r="C914" s="468"/>
      <c r="D914" s="468"/>
      <c r="E914" s="468"/>
      <c r="F914" s="468"/>
      <c r="G914" s="468"/>
      <c r="H914" s="468"/>
      <c r="I914" s="468"/>
      <c r="J914" s="468"/>
      <c r="K914" s="468"/>
      <c r="L914" s="468"/>
      <c r="M914" s="468"/>
      <c r="N914" s="468"/>
      <c r="O914" s="468"/>
      <c r="P914" s="468"/>
      <c r="Q914" s="468"/>
    </row>
    <row r="915" ht="25.15" customHeight="true" x14ac:dyDescent="0.2">
      <c r="C915" s="468"/>
      <c r="D915" s="468"/>
      <c r="E915" s="468"/>
      <c r="F915" s="468"/>
      <c r="G915" s="468"/>
      <c r="H915" s="468"/>
      <c r="I915" s="468"/>
      <c r="J915" s="468"/>
      <c r="K915" s="468"/>
      <c r="L915" s="468"/>
      <c r="M915" s="468"/>
      <c r="N915" s="468"/>
      <c r="O915" s="468"/>
      <c r="P915" s="468"/>
      <c r="Q915" s="468"/>
    </row>
    <row r="916" ht="25.15" customHeight="true" x14ac:dyDescent="0.2">
      <c r="C916" s="468"/>
      <c r="D916" s="468"/>
      <c r="E916" s="468"/>
      <c r="F916" s="468"/>
      <c r="G916" s="468"/>
      <c r="H916" s="468"/>
      <c r="I916" s="468"/>
      <c r="J916" s="468"/>
      <c r="K916" s="468"/>
      <c r="L916" s="468"/>
      <c r="M916" s="468"/>
      <c r="N916" s="468"/>
      <c r="O916" s="468"/>
      <c r="P916" s="468"/>
      <c r="Q916" s="468"/>
    </row>
    <row r="917" ht="25.15" customHeight="true" x14ac:dyDescent="0.2">
      <c r="C917" s="468"/>
      <c r="D917" s="468"/>
      <c r="E917" s="468"/>
      <c r="F917" s="468"/>
      <c r="G917" s="468"/>
      <c r="H917" s="468"/>
      <c r="I917" s="468"/>
      <c r="J917" s="468"/>
      <c r="K917" s="468"/>
      <c r="L917" s="468"/>
      <c r="M917" s="468"/>
      <c r="N917" s="468"/>
      <c r="O917" s="468"/>
      <c r="P917" s="468"/>
      <c r="Q917" s="468"/>
    </row>
    <row r="918" ht="25.15" customHeight="true" x14ac:dyDescent="0.2">
      <c r="C918" s="468"/>
      <c r="D918" s="468"/>
      <c r="E918" s="468"/>
      <c r="F918" s="468"/>
      <c r="G918" s="468"/>
      <c r="H918" s="468"/>
      <c r="I918" s="468"/>
      <c r="J918" s="468"/>
      <c r="K918" s="468"/>
      <c r="L918" s="468"/>
      <c r="M918" s="468"/>
      <c r="N918" s="468"/>
      <c r="O918" s="468"/>
      <c r="P918" s="468"/>
      <c r="Q918" s="468"/>
    </row>
    <row r="919" ht="25.15" customHeight="true" x14ac:dyDescent="0.2">
      <c r="C919" s="468"/>
      <c r="D919" s="468"/>
      <c r="E919" s="468"/>
      <c r="F919" s="468"/>
      <c r="G919" s="468"/>
      <c r="H919" s="468"/>
      <c r="I919" s="468"/>
      <c r="J919" s="468"/>
      <c r="K919" s="468"/>
      <c r="L919" s="468"/>
      <c r="M919" s="468"/>
      <c r="N919" s="468"/>
      <c r="O919" s="468"/>
      <c r="P919" s="468"/>
      <c r="Q919" s="468"/>
    </row>
    <row r="920" ht="25.15" customHeight="true" x14ac:dyDescent="0.2">
      <c r="C920" s="468"/>
      <c r="D920" s="468"/>
      <c r="E920" s="468"/>
      <c r="F920" s="468"/>
      <c r="G920" s="468"/>
      <c r="H920" s="468"/>
      <c r="I920" s="468"/>
      <c r="J920" s="468"/>
      <c r="K920" s="468"/>
      <c r="L920" s="468"/>
      <c r="M920" s="468"/>
      <c r="N920" s="468"/>
      <c r="O920" s="468"/>
      <c r="P920" s="468"/>
      <c r="Q920" s="468"/>
    </row>
    <row r="921" ht="25.15" customHeight="true" x14ac:dyDescent="0.2">
      <c r="C921" s="468"/>
      <c r="D921" s="468"/>
      <c r="E921" s="468"/>
      <c r="F921" s="468"/>
      <c r="G921" s="468"/>
      <c r="H921" s="468"/>
      <c r="I921" s="468"/>
      <c r="J921" s="468"/>
      <c r="K921" s="468"/>
      <c r="L921" s="468"/>
      <c r="M921" s="468"/>
      <c r="N921" s="468"/>
      <c r="O921" s="468"/>
      <c r="P921" s="468"/>
      <c r="Q921" s="468"/>
    </row>
    <row r="922" ht="25.15" customHeight="true" x14ac:dyDescent="0.2">
      <c r="C922" s="468"/>
      <c r="D922" s="468"/>
      <c r="E922" s="468"/>
      <c r="F922" s="468"/>
      <c r="G922" s="468"/>
      <c r="H922" s="468"/>
      <c r="I922" s="468"/>
      <c r="J922" s="468"/>
      <c r="K922" s="468"/>
      <c r="L922" s="468"/>
      <c r="M922" s="468"/>
      <c r="N922" s="468"/>
      <c r="O922" s="468"/>
      <c r="P922" s="468"/>
      <c r="Q922" s="468"/>
    </row>
    <row r="923" ht="25.15" customHeight="true" x14ac:dyDescent="0.2">
      <c r="C923" s="468"/>
      <c r="D923" s="468"/>
      <c r="E923" s="468"/>
      <c r="F923" s="468"/>
      <c r="G923" s="468"/>
      <c r="H923" s="468"/>
      <c r="I923" s="468"/>
      <c r="J923" s="468"/>
      <c r="K923" s="468"/>
      <c r="L923" s="468"/>
      <c r="M923" s="468"/>
      <c r="N923" s="468"/>
      <c r="O923" s="468"/>
      <c r="P923" s="468"/>
      <c r="Q923" s="468"/>
    </row>
    <row r="924" ht="25.15" customHeight="true" x14ac:dyDescent="0.2">
      <c r="C924" s="468"/>
      <c r="D924" s="468"/>
      <c r="E924" s="468"/>
      <c r="F924" s="468"/>
      <c r="G924" s="468"/>
      <c r="H924" s="468"/>
      <c r="I924" s="468"/>
      <c r="J924" s="468"/>
      <c r="K924" s="468"/>
      <c r="L924" s="468"/>
      <c r="M924" s="468"/>
      <c r="N924" s="468"/>
      <c r="O924" s="468"/>
      <c r="P924" s="468"/>
      <c r="Q924" s="468"/>
    </row>
    <row r="925" ht="25.15" customHeight="true" x14ac:dyDescent="0.2">
      <c r="C925" s="468"/>
      <c r="D925" s="468"/>
      <c r="E925" s="468"/>
      <c r="F925" s="468"/>
      <c r="G925" s="468"/>
      <c r="H925" s="468"/>
      <c r="I925" s="468"/>
      <c r="J925" s="468"/>
      <c r="K925" s="468"/>
      <c r="L925" s="468"/>
      <c r="M925" s="468"/>
      <c r="N925" s="468"/>
      <c r="O925" s="468"/>
      <c r="P925" s="468"/>
      <c r="Q925" s="468"/>
    </row>
    <row r="926" ht="25.15" customHeight="true" x14ac:dyDescent="0.2">
      <c r="C926" s="468"/>
      <c r="D926" s="468"/>
      <c r="E926" s="468"/>
      <c r="F926" s="468"/>
      <c r="G926" s="468"/>
      <c r="H926" s="468"/>
      <c r="I926" s="468"/>
      <c r="J926" s="468"/>
      <c r="K926" s="468"/>
      <c r="L926" s="468"/>
      <c r="M926" s="468"/>
      <c r="N926" s="468"/>
      <c r="O926" s="468"/>
      <c r="P926" s="468"/>
      <c r="Q926" s="468"/>
    </row>
    <row r="927" ht="25.15" customHeight="true" x14ac:dyDescent="0.2">
      <c r="C927" s="468"/>
      <c r="D927" s="468"/>
      <c r="E927" s="468"/>
      <c r="F927" s="468"/>
      <c r="G927" s="468"/>
      <c r="H927" s="468"/>
      <c r="I927" s="468"/>
      <c r="J927" s="468"/>
      <c r="K927" s="468"/>
      <c r="L927" s="468"/>
      <c r="M927" s="468"/>
      <c r="N927" s="468"/>
      <c r="O927" s="468"/>
      <c r="P927" s="468"/>
      <c r="Q927" s="468"/>
    </row>
    <row r="928" ht="25.15" customHeight="true" x14ac:dyDescent="0.2">
      <c r="C928" s="468"/>
      <c r="D928" s="468"/>
      <c r="E928" s="468"/>
      <c r="F928" s="468"/>
      <c r="G928" s="468"/>
      <c r="H928" s="468"/>
      <c r="I928" s="468"/>
      <c r="J928" s="468"/>
      <c r="K928" s="468"/>
      <c r="L928" s="468"/>
      <c r="M928" s="468"/>
      <c r="N928" s="468"/>
      <c r="O928" s="468"/>
      <c r="P928" s="468"/>
      <c r="Q928" s="468"/>
    </row>
    <row r="929" ht="25.15" customHeight="true" x14ac:dyDescent="0.2">
      <c r="C929" s="468"/>
      <c r="D929" s="468"/>
      <c r="E929" s="468"/>
      <c r="F929" s="468"/>
      <c r="G929" s="468"/>
      <c r="H929" s="468"/>
      <c r="I929" s="468"/>
      <c r="J929" s="468"/>
      <c r="K929" s="468"/>
      <c r="L929" s="468"/>
      <c r="M929" s="468"/>
      <c r="N929" s="468"/>
      <c r="O929" s="468"/>
      <c r="P929" s="468"/>
      <c r="Q929" s="468"/>
    </row>
    <row r="930" ht="25.15" customHeight="true" x14ac:dyDescent="0.2">
      <c r="C930" s="468"/>
      <c r="D930" s="468"/>
      <c r="E930" s="468"/>
      <c r="F930" s="468"/>
      <c r="G930" s="468"/>
      <c r="H930" s="468"/>
      <c r="I930" s="468"/>
      <c r="J930" s="468"/>
      <c r="K930" s="468"/>
      <c r="L930" s="468"/>
      <c r="M930" s="468"/>
      <c r="N930" s="468"/>
      <c r="O930" s="468"/>
      <c r="P930" s="468"/>
      <c r="Q930" s="468"/>
    </row>
    <row r="931" ht="25.15" customHeight="true" x14ac:dyDescent="0.2">
      <c r="C931" s="468"/>
      <c r="D931" s="468"/>
      <c r="E931" s="468"/>
      <c r="F931" s="468"/>
      <c r="G931" s="468"/>
      <c r="H931" s="468"/>
      <c r="I931" s="468"/>
      <c r="J931" s="468"/>
      <c r="K931" s="468"/>
      <c r="L931" s="468"/>
      <c r="M931" s="468"/>
      <c r="N931" s="468"/>
      <c r="O931" s="468"/>
      <c r="P931" s="468"/>
      <c r="Q931" s="468"/>
    </row>
    <row r="932" ht="25.15" customHeight="true" x14ac:dyDescent="0.2">
      <c r="C932" s="468"/>
      <c r="D932" s="468"/>
      <c r="E932" s="468"/>
      <c r="F932" s="468"/>
      <c r="G932" s="468"/>
      <c r="H932" s="468"/>
      <c r="I932" s="468"/>
      <c r="J932" s="468"/>
      <c r="K932" s="468"/>
      <c r="L932" s="468"/>
      <c r="M932" s="468"/>
      <c r="N932" s="468"/>
      <c r="O932" s="468"/>
      <c r="P932" s="468"/>
      <c r="Q932" s="468"/>
    </row>
    <row r="933" ht="25.15" customHeight="true" x14ac:dyDescent="0.2">
      <c r="C933" s="468"/>
      <c r="D933" s="468"/>
      <c r="E933" s="468"/>
      <c r="F933" s="468"/>
      <c r="G933" s="468"/>
      <c r="H933" s="468"/>
      <c r="I933" s="468"/>
      <c r="J933" s="468"/>
      <c r="K933" s="468"/>
      <c r="L933" s="468"/>
      <c r="M933" s="468"/>
      <c r="N933" s="468"/>
      <c r="O933" s="468"/>
      <c r="P933" s="468"/>
      <c r="Q933" s="468"/>
    </row>
    <row r="934" ht="25.15" customHeight="true" x14ac:dyDescent="0.2">
      <c r="C934" s="468"/>
      <c r="D934" s="468"/>
      <c r="E934" s="468"/>
      <c r="F934" s="468"/>
      <c r="G934" s="468"/>
      <c r="H934" s="468"/>
      <c r="I934" s="468"/>
      <c r="J934" s="468"/>
      <c r="K934" s="468"/>
      <c r="L934" s="468"/>
      <c r="M934" s="468"/>
      <c r="N934" s="468"/>
      <c r="O934" s="468"/>
      <c r="P934" s="468"/>
      <c r="Q934" s="468"/>
    </row>
    <row r="935" ht="25.15" customHeight="true" x14ac:dyDescent="0.2">
      <c r="C935" s="468"/>
      <c r="D935" s="468"/>
      <c r="E935" s="468"/>
      <c r="F935" s="468"/>
      <c r="G935" s="468"/>
      <c r="H935" s="468"/>
      <c r="I935" s="468"/>
      <c r="J935" s="468"/>
      <c r="K935" s="468"/>
      <c r="L935" s="468"/>
      <c r="M935" s="468"/>
      <c r="N935" s="468"/>
      <c r="O935" s="468"/>
      <c r="P935" s="468"/>
      <c r="Q935" s="468"/>
    </row>
    <row r="936" ht="25.15" customHeight="true" x14ac:dyDescent="0.2">
      <c r="C936" s="468"/>
      <c r="D936" s="468"/>
      <c r="E936" s="468"/>
      <c r="F936" s="468"/>
      <c r="G936" s="468"/>
      <c r="H936" s="468"/>
      <c r="I936" s="468"/>
      <c r="J936" s="468"/>
      <c r="K936" s="468"/>
      <c r="L936" s="468"/>
      <c r="M936" s="468"/>
      <c r="N936" s="468"/>
      <c r="O936" s="468"/>
      <c r="P936" s="468"/>
      <c r="Q936" s="468"/>
    </row>
    <row r="937" ht="25.15" customHeight="true" x14ac:dyDescent="0.2">
      <c r="C937" s="468"/>
      <c r="D937" s="468"/>
      <c r="E937" s="468"/>
      <c r="F937" s="468"/>
      <c r="G937" s="468"/>
      <c r="H937" s="468"/>
      <c r="I937" s="468"/>
      <c r="J937" s="468"/>
      <c r="K937" s="468"/>
      <c r="L937" s="468"/>
      <c r="M937" s="468"/>
      <c r="N937" s="468"/>
      <c r="O937" s="468"/>
      <c r="P937" s="468"/>
      <c r="Q937" s="468"/>
    </row>
    <row r="938" ht="25.15" customHeight="true" x14ac:dyDescent="0.2">
      <c r="C938" s="468"/>
      <c r="D938" s="468"/>
      <c r="E938" s="468"/>
      <c r="F938" s="468"/>
      <c r="G938" s="468"/>
      <c r="H938" s="468"/>
      <c r="I938" s="468"/>
      <c r="J938" s="468"/>
      <c r="K938" s="468"/>
      <c r="L938" s="468"/>
      <c r="M938" s="468"/>
      <c r="N938" s="468"/>
      <c r="O938" s="468"/>
      <c r="P938" s="468"/>
      <c r="Q938" s="468"/>
    </row>
    <row r="939" ht="25.15" customHeight="true" x14ac:dyDescent="0.2">
      <c r="C939" s="468"/>
      <c r="D939" s="468"/>
      <c r="E939" s="468"/>
      <c r="F939" s="468"/>
      <c r="G939" s="468"/>
      <c r="H939" s="468"/>
      <c r="I939" s="468"/>
      <c r="J939" s="468"/>
      <c r="K939" s="468"/>
      <c r="L939" s="468"/>
      <c r="M939" s="468"/>
      <c r="N939" s="468"/>
      <c r="O939" s="468"/>
      <c r="P939" s="468"/>
      <c r="Q939" s="468"/>
    </row>
    <row r="940" ht="25.15" customHeight="true" x14ac:dyDescent="0.2">
      <c r="C940" s="468"/>
      <c r="D940" s="468"/>
      <c r="E940" s="468"/>
      <c r="F940" s="468"/>
      <c r="G940" s="468"/>
      <c r="H940" s="468"/>
      <c r="I940" s="468"/>
      <c r="J940" s="468"/>
      <c r="K940" s="468"/>
      <c r="L940" s="468"/>
      <c r="M940" s="468"/>
      <c r="N940" s="468"/>
      <c r="O940" s="468"/>
      <c r="P940" s="468"/>
      <c r="Q940" s="468"/>
    </row>
    <row r="941" ht="25.15" customHeight="true" x14ac:dyDescent="0.2">
      <c r="C941" s="468"/>
      <c r="D941" s="468"/>
      <c r="E941" s="468"/>
      <c r="F941" s="468"/>
      <c r="G941" s="468"/>
      <c r="H941" s="468"/>
      <c r="I941" s="468"/>
      <c r="J941" s="468"/>
      <c r="K941" s="468"/>
      <c r="L941" s="468"/>
      <c r="M941" s="468"/>
      <c r="N941" s="468"/>
      <c r="O941" s="468"/>
      <c r="P941" s="468"/>
      <c r="Q941" s="468"/>
    </row>
    <row r="942" ht="25.15" customHeight="true" x14ac:dyDescent="0.2">
      <c r="C942" s="468"/>
      <c r="D942" s="468"/>
      <c r="E942" s="468"/>
      <c r="F942" s="468"/>
      <c r="G942" s="468"/>
      <c r="H942" s="468"/>
      <c r="I942" s="468"/>
      <c r="J942" s="468"/>
      <c r="K942" s="468"/>
      <c r="L942" s="468"/>
      <c r="M942" s="468"/>
      <c r="N942" s="468"/>
      <c r="O942" s="468"/>
      <c r="P942" s="468"/>
      <c r="Q942" s="468"/>
    </row>
    <row r="943" ht="25.15" customHeight="true" x14ac:dyDescent="0.2">
      <c r="C943" s="468"/>
      <c r="D943" s="468"/>
      <c r="E943" s="468"/>
      <c r="F943" s="468"/>
      <c r="G943" s="468"/>
      <c r="H943" s="468"/>
      <c r="I943" s="468"/>
      <c r="J943" s="468"/>
      <c r="K943" s="468"/>
      <c r="L943" s="468"/>
      <c r="M943" s="468"/>
      <c r="N943" s="468"/>
      <c r="O943" s="468"/>
      <c r="P943" s="468"/>
      <c r="Q943" s="468"/>
    </row>
    <row r="944" ht="25.15" customHeight="true" x14ac:dyDescent="0.2">
      <c r="C944" s="468"/>
      <c r="D944" s="468"/>
      <c r="E944" s="468"/>
      <c r="F944" s="468"/>
      <c r="G944" s="468"/>
      <c r="H944" s="468"/>
      <c r="I944" s="468"/>
      <c r="J944" s="468"/>
      <c r="K944" s="468"/>
      <c r="L944" s="468"/>
      <c r="M944" s="468"/>
      <c r="N944" s="468"/>
      <c r="O944" s="468"/>
      <c r="P944" s="468"/>
      <c r="Q944" s="468"/>
    </row>
    <row r="945" ht="25.15" customHeight="true" x14ac:dyDescent="0.2">
      <c r="C945" s="468"/>
      <c r="D945" s="468"/>
      <c r="E945" s="468"/>
      <c r="F945" s="468"/>
      <c r="G945" s="468"/>
      <c r="H945" s="468"/>
      <c r="I945" s="468"/>
      <c r="J945" s="468"/>
      <c r="K945" s="468"/>
      <c r="L945" s="468"/>
      <c r="M945" s="468"/>
      <c r="N945" s="468"/>
      <c r="O945" s="468"/>
      <c r="P945" s="468"/>
      <c r="Q945" s="468"/>
    </row>
    <row r="946" ht="25.15" customHeight="true" x14ac:dyDescent="0.2">
      <c r="C946" s="468"/>
      <c r="D946" s="468"/>
      <c r="E946" s="468"/>
      <c r="F946" s="468"/>
      <c r="G946" s="468"/>
      <c r="H946" s="468"/>
      <c r="I946" s="468"/>
      <c r="J946" s="468"/>
      <c r="K946" s="468"/>
      <c r="L946" s="468"/>
      <c r="M946" s="468"/>
      <c r="N946" s="468"/>
      <c r="O946" s="468"/>
      <c r="P946" s="468"/>
      <c r="Q946" s="468"/>
    </row>
    <row r="947" ht="25.15" customHeight="true" x14ac:dyDescent="0.2">
      <c r="C947" s="468"/>
      <c r="D947" s="468"/>
      <c r="E947" s="468"/>
      <c r="F947" s="468"/>
      <c r="G947" s="468"/>
      <c r="H947" s="468"/>
      <c r="I947" s="468"/>
      <c r="J947" s="468"/>
      <c r="K947" s="468"/>
      <c r="L947" s="468"/>
      <c r="M947" s="468"/>
      <c r="N947" s="468"/>
      <c r="O947" s="468"/>
      <c r="P947" s="468"/>
      <c r="Q947" s="468"/>
    </row>
    <row r="948" ht="25.15" customHeight="true" x14ac:dyDescent="0.2">
      <c r="C948" s="468"/>
      <c r="D948" s="468"/>
      <c r="E948" s="468"/>
      <c r="F948" s="468"/>
      <c r="G948" s="468"/>
      <c r="H948" s="468"/>
      <c r="I948" s="468"/>
      <c r="J948" s="468"/>
      <c r="K948" s="468"/>
      <c r="L948" s="468"/>
      <c r="M948" s="468"/>
      <c r="N948" s="468"/>
      <c r="O948" s="468"/>
      <c r="P948" s="468"/>
      <c r="Q948" s="468"/>
    </row>
    <row r="949" ht="25.15" customHeight="true" x14ac:dyDescent="0.2">
      <c r="C949" s="468"/>
      <c r="D949" s="468"/>
      <c r="E949" s="468"/>
      <c r="F949" s="468"/>
      <c r="G949" s="468"/>
      <c r="H949" s="468"/>
      <c r="I949" s="468"/>
      <c r="J949" s="468"/>
      <c r="K949" s="468"/>
      <c r="L949" s="468"/>
      <c r="M949" s="468"/>
      <c r="N949" s="468"/>
      <c r="O949" s="468"/>
      <c r="P949" s="468"/>
      <c r="Q949" s="468"/>
    </row>
    <row r="950" ht="25.15" customHeight="true" x14ac:dyDescent="0.2">
      <c r="C950" s="468"/>
      <c r="D950" s="468"/>
      <c r="E950" s="468"/>
      <c r="F950" s="468"/>
      <c r="G950" s="468"/>
      <c r="H950" s="468"/>
      <c r="I950" s="468"/>
      <c r="J950" s="468"/>
      <c r="K950" s="468"/>
      <c r="L950" s="468"/>
      <c r="M950" s="468"/>
      <c r="N950" s="468"/>
      <c r="O950" s="468"/>
      <c r="P950" s="468"/>
      <c r="Q950" s="468"/>
    </row>
    <row r="951" ht="25.15" customHeight="true" x14ac:dyDescent="0.2">
      <c r="C951" s="468"/>
      <c r="D951" s="468"/>
      <c r="E951" s="468"/>
      <c r="F951" s="468"/>
      <c r="G951" s="468"/>
      <c r="H951" s="468"/>
      <c r="I951" s="468"/>
      <c r="J951" s="468"/>
      <c r="K951" s="468"/>
      <c r="L951" s="468"/>
      <c r="M951" s="468"/>
      <c r="N951" s="468"/>
      <c r="O951" s="468"/>
      <c r="P951" s="468"/>
      <c r="Q951" s="468"/>
    </row>
    <row r="952" ht="25.15" customHeight="true" x14ac:dyDescent="0.2">
      <c r="C952" s="468"/>
      <c r="D952" s="468"/>
      <c r="E952" s="468"/>
      <c r="F952" s="468"/>
      <c r="G952" s="468"/>
      <c r="H952" s="468"/>
      <c r="I952" s="468"/>
      <c r="J952" s="468"/>
      <c r="K952" s="468"/>
      <c r="L952" s="468"/>
      <c r="M952" s="468"/>
      <c r="N952" s="468"/>
      <c r="O952" s="468"/>
      <c r="P952" s="468"/>
      <c r="Q952" s="468"/>
    </row>
    <row r="953" ht="25.15" customHeight="true" x14ac:dyDescent="0.2">
      <c r="C953" s="468"/>
      <c r="D953" s="468"/>
      <c r="E953" s="468"/>
      <c r="F953" s="468"/>
      <c r="G953" s="468"/>
      <c r="H953" s="468"/>
      <c r="I953" s="468"/>
      <c r="J953" s="468"/>
      <c r="K953" s="468"/>
      <c r="L953" s="468"/>
      <c r="M953" s="468"/>
      <c r="N953" s="468"/>
      <c r="O953" s="468"/>
      <c r="P953" s="468"/>
      <c r="Q953" s="468"/>
    </row>
    <row r="954" ht="25.15" customHeight="true" x14ac:dyDescent="0.2">
      <c r="C954" s="468"/>
      <c r="D954" s="468"/>
      <c r="E954" s="468"/>
      <c r="F954" s="468"/>
      <c r="G954" s="468"/>
      <c r="H954" s="468"/>
      <c r="I954" s="468"/>
      <c r="J954" s="468"/>
      <c r="K954" s="468"/>
      <c r="L954" s="468"/>
      <c r="M954" s="468"/>
      <c r="N954" s="468"/>
      <c r="O954" s="468"/>
      <c r="P954" s="468"/>
      <c r="Q954" s="468"/>
    </row>
    <row r="955" ht="25.15" customHeight="true" x14ac:dyDescent="0.2">
      <c r="C955" s="468"/>
      <c r="D955" s="468"/>
      <c r="E955" s="468"/>
      <c r="F955" s="468"/>
      <c r="G955" s="468"/>
      <c r="H955" s="468"/>
      <c r="I955" s="468"/>
      <c r="J955" s="468"/>
      <c r="K955" s="468"/>
      <c r="L955" s="468"/>
      <c r="M955" s="468"/>
      <c r="N955" s="468"/>
      <c r="O955" s="468"/>
      <c r="P955" s="468"/>
      <c r="Q955" s="468"/>
    </row>
    <row r="956" ht="25.15" customHeight="true" x14ac:dyDescent="0.2">
      <c r="C956" s="468"/>
      <c r="D956" s="468"/>
      <c r="E956" s="468"/>
      <c r="F956" s="468"/>
      <c r="G956" s="468"/>
      <c r="H956" s="468"/>
      <c r="I956" s="468"/>
      <c r="J956" s="468"/>
      <c r="K956" s="468"/>
      <c r="L956" s="468"/>
      <c r="M956" s="468"/>
      <c r="N956" s="468"/>
      <c r="O956" s="468"/>
      <c r="P956" s="468"/>
      <c r="Q956" s="468"/>
    </row>
    <row r="957" ht="25.15" customHeight="true" x14ac:dyDescent="0.2">
      <c r="C957" s="468"/>
      <c r="D957" s="468"/>
      <c r="E957" s="468"/>
      <c r="F957" s="468"/>
      <c r="G957" s="468"/>
      <c r="H957" s="468"/>
      <c r="I957" s="468"/>
      <c r="J957" s="468"/>
      <c r="K957" s="468"/>
      <c r="L957" s="468"/>
      <c r="M957" s="468"/>
      <c r="N957" s="468"/>
      <c r="O957" s="468"/>
      <c r="P957" s="468"/>
      <c r="Q957" s="468"/>
    </row>
    <row r="958" ht="25.15" customHeight="true" x14ac:dyDescent="0.2">
      <c r="C958" s="468"/>
      <c r="D958" s="468"/>
      <c r="E958" s="468"/>
      <c r="F958" s="468"/>
      <c r="G958" s="468"/>
      <c r="H958" s="468"/>
      <c r="I958" s="468"/>
      <c r="J958" s="468"/>
      <c r="K958" s="468"/>
      <c r="L958" s="468"/>
      <c r="M958" s="468"/>
      <c r="N958" s="468"/>
      <c r="O958" s="468"/>
      <c r="P958" s="468"/>
      <c r="Q958" s="468"/>
    </row>
    <row r="959" ht="25.15" customHeight="true" x14ac:dyDescent="0.2">
      <c r="C959" s="468"/>
      <c r="D959" s="468"/>
      <c r="E959" s="468"/>
      <c r="F959" s="468"/>
      <c r="G959" s="468"/>
      <c r="H959" s="468"/>
      <c r="I959" s="468"/>
      <c r="J959" s="468"/>
      <c r="K959" s="468"/>
      <c r="L959" s="468"/>
      <c r="M959" s="468"/>
      <c r="N959" s="468"/>
      <c r="O959" s="468"/>
      <c r="P959" s="468"/>
      <c r="Q959" s="468"/>
    </row>
    <row r="960" ht="25.15" customHeight="true" x14ac:dyDescent="0.2">
      <c r="C960" s="468"/>
      <c r="D960" s="468"/>
      <c r="E960" s="468"/>
      <c r="F960" s="468"/>
      <c r="G960" s="468"/>
      <c r="H960" s="468"/>
      <c r="I960" s="468"/>
      <c r="J960" s="468"/>
      <c r="K960" s="468"/>
      <c r="L960" s="468"/>
      <c r="M960" s="468"/>
      <c r="N960" s="468"/>
      <c r="O960" s="468"/>
      <c r="P960" s="468"/>
      <c r="Q960" s="468"/>
    </row>
    <row r="961" ht="25.15" customHeight="true" x14ac:dyDescent="0.2">
      <c r="C961" s="468"/>
      <c r="D961" s="468"/>
      <c r="E961" s="468"/>
      <c r="F961" s="468"/>
      <c r="G961" s="468"/>
      <c r="H961" s="468"/>
      <c r="I961" s="468"/>
      <c r="J961" s="468"/>
      <c r="K961" s="468"/>
      <c r="L961" s="468"/>
      <c r="M961" s="468"/>
      <c r="N961" s="468"/>
      <c r="O961" s="468"/>
      <c r="P961" s="468"/>
      <c r="Q961" s="468"/>
    </row>
    <row r="962" ht="25.15" customHeight="true" x14ac:dyDescent="0.2">
      <c r="C962" s="468"/>
      <c r="D962" s="468"/>
      <c r="E962" s="468"/>
      <c r="F962" s="468"/>
      <c r="G962" s="468"/>
      <c r="H962" s="468"/>
      <c r="I962" s="468"/>
      <c r="J962" s="468"/>
      <c r="K962" s="468"/>
      <c r="L962" s="468"/>
      <c r="M962" s="468"/>
      <c r="N962" s="468"/>
      <c r="O962" s="468"/>
      <c r="P962" s="468"/>
      <c r="Q962" s="468"/>
    </row>
    <row r="963" ht="25.15" customHeight="true" x14ac:dyDescent="0.2">
      <c r="C963" s="468"/>
      <c r="D963" s="468"/>
      <c r="E963" s="468"/>
      <c r="F963" s="468"/>
      <c r="G963" s="468"/>
      <c r="H963" s="468"/>
      <c r="I963" s="468"/>
      <c r="J963" s="468"/>
      <c r="K963" s="468"/>
      <c r="L963" s="468"/>
      <c r="M963" s="468"/>
      <c r="N963" s="468"/>
      <c r="O963" s="468"/>
      <c r="P963" s="468"/>
      <c r="Q963" s="468"/>
    </row>
    <row r="964" ht="25.15" customHeight="true" x14ac:dyDescent="0.2">
      <c r="C964" s="468"/>
      <c r="D964" s="468"/>
      <c r="E964" s="468"/>
      <c r="F964" s="468"/>
      <c r="G964" s="468"/>
      <c r="H964" s="468"/>
      <c r="I964" s="468"/>
      <c r="J964" s="468"/>
      <c r="K964" s="468"/>
      <c r="L964" s="468"/>
      <c r="M964" s="468"/>
      <c r="N964" s="468"/>
      <c r="O964" s="468"/>
      <c r="P964" s="468"/>
      <c r="Q964" s="468"/>
    </row>
    <row r="965" ht="25.15" customHeight="true" x14ac:dyDescent="0.2">
      <c r="C965" s="468"/>
      <c r="D965" s="468"/>
      <c r="E965" s="468"/>
      <c r="F965" s="468"/>
      <c r="G965" s="468"/>
      <c r="H965" s="468"/>
      <c r="I965" s="468"/>
      <c r="J965" s="468"/>
      <c r="K965" s="468"/>
      <c r="L965" s="468"/>
      <c r="M965" s="468"/>
      <c r="N965" s="468"/>
      <c r="O965" s="468"/>
      <c r="P965" s="468"/>
      <c r="Q965" s="468"/>
    </row>
    <row r="966" ht="25.15" customHeight="true" x14ac:dyDescent="0.2">
      <c r="C966" s="468"/>
      <c r="D966" s="468"/>
      <c r="E966" s="468"/>
      <c r="F966" s="468"/>
      <c r="G966" s="468"/>
      <c r="H966" s="468"/>
      <c r="I966" s="468"/>
      <c r="J966" s="468"/>
      <c r="K966" s="468"/>
      <c r="L966" s="468"/>
      <c r="M966" s="468"/>
      <c r="N966" s="468"/>
      <c r="O966" s="468"/>
      <c r="P966" s="468"/>
      <c r="Q966" s="468"/>
    </row>
    <row r="967" ht="25.15" customHeight="true" x14ac:dyDescent="0.2">
      <c r="C967" s="468"/>
      <c r="D967" s="468"/>
      <c r="E967" s="468"/>
      <c r="F967" s="468"/>
      <c r="G967" s="468"/>
      <c r="H967" s="468"/>
      <c r="I967" s="468"/>
      <c r="J967" s="468"/>
      <c r="K967" s="468"/>
      <c r="L967" s="468"/>
      <c r="M967" s="468"/>
      <c r="N967" s="468"/>
      <c r="O967" s="468"/>
      <c r="P967" s="468"/>
      <c r="Q967" s="468"/>
    </row>
    <row r="968" ht="25.15" customHeight="true" x14ac:dyDescent="0.2">
      <c r="C968" s="468"/>
      <c r="D968" s="468"/>
      <c r="E968" s="468"/>
      <c r="F968" s="468"/>
      <c r="G968" s="468"/>
      <c r="H968" s="468"/>
      <c r="I968" s="468"/>
      <c r="J968" s="468"/>
      <c r="K968" s="468"/>
      <c r="L968" s="468"/>
      <c r="M968" s="468"/>
      <c r="N968" s="468"/>
      <c r="O968" s="468"/>
      <c r="P968" s="468"/>
      <c r="Q968" s="468"/>
    </row>
    <row r="969" ht="25.15" customHeight="true" x14ac:dyDescent="0.2">
      <c r="C969" s="468"/>
      <c r="D969" s="468"/>
      <c r="E969" s="468"/>
      <c r="F969" s="468"/>
      <c r="G969" s="468"/>
      <c r="H969" s="468"/>
      <c r="I969" s="468"/>
      <c r="J969" s="468"/>
      <c r="K969" s="468"/>
      <c r="L969" s="468"/>
      <c r="M969" s="468"/>
      <c r="N969" s="468"/>
      <c r="O969" s="468"/>
      <c r="P969" s="468"/>
      <c r="Q969" s="468"/>
    </row>
    <row r="970" ht="25.15" customHeight="true" x14ac:dyDescent="0.2">
      <c r="C970" s="468"/>
      <c r="D970" s="468"/>
      <c r="E970" s="468"/>
      <c r="F970" s="468"/>
      <c r="G970" s="468"/>
      <c r="H970" s="468"/>
      <c r="I970" s="468"/>
      <c r="J970" s="468"/>
      <c r="K970" s="468"/>
      <c r="L970" s="468"/>
      <c r="M970" s="468"/>
      <c r="N970" s="468"/>
      <c r="O970" s="468"/>
      <c r="P970" s="468"/>
      <c r="Q970" s="468"/>
    </row>
    <row r="971" ht="25.15" customHeight="true" x14ac:dyDescent="0.2">
      <c r="C971" s="468"/>
      <c r="D971" s="468"/>
      <c r="E971" s="468"/>
      <c r="F971" s="468"/>
      <c r="G971" s="468"/>
      <c r="H971" s="468"/>
      <c r="I971" s="468"/>
      <c r="J971" s="468"/>
      <c r="K971" s="468"/>
      <c r="L971" s="468"/>
      <c r="M971" s="468"/>
      <c r="N971" s="468"/>
      <c r="O971" s="468"/>
      <c r="P971" s="468"/>
      <c r="Q971" s="468"/>
    </row>
    <row r="972" ht="25.15" customHeight="true" x14ac:dyDescent="0.2">
      <c r="C972" s="468"/>
      <c r="D972" s="468"/>
      <c r="E972" s="468"/>
      <c r="F972" s="468"/>
      <c r="G972" s="468"/>
      <c r="H972" s="468"/>
      <c r="I972" s="468"/>
      <c r="J972" s="468"/>
      <c r="K972" s="468"/>
      <c r="L972" s="468"/>
      <c r="M972" s="468"/>
      <c r="N972" s="468"/>
      <c r="O972" s="468"/>
      <c r="P972" s="468"/>
      <c r="Q972" s="468"/>
    </row>
    <row r="973" ht="25.15" customHeight="true" x14ac:dyDescent="0.2">
      <c r="C973" s="468"/>
      <c r="D973" s="468"/>
      <c r="E973" s="468"/>
      <c r="F973" s="468"/>
      <c r="G973" s="468"/>
      <c r="H973" s="468"/>
      <c r="I973" s="468"/>
      <c r="J973" s="468"/>
      <c r="K973" s="468"/>
      <c r="L973" s="468"/>
      <c r="M973" s="468"/>
      <c r="N973" s="468"/>
      <c r="O973" s="468"/>
      <c r="P973" s="468"/>
      <c r="Q973" s="468"/>
    </row>
    <row r="974" ht="25.15" customHeight="true" x14ac:dyDescent="0.2">
      <c r="C974" s="468"/>
      <c r="D974" s="468"/>
      <c r="E974" s="468"/>
      <c r="F974" s="468"/>
      <c r="G974" s="468"/>
      <c r="H974" s="468"/>
      <c r="I974" s="468"/>
      <c r="J974" s="468"/>
      <c r="K974" s="468"/>
      <c r="L974" s="468"/>
      <c r="M974" s="468"/>
      <c r="N974" s="468"/>
      <c r="O974" s="468"/>
      <c r="P974" s="468"/>
      <c r="Q974" s="468"/>
    </row>
    <row r="975" ht="25.15" customHeight="true" x14ac:dyDescent="0.2">
      <c r="C975" s="468"/>
      <c r="D975" s="468"/>
      <c r="E975" s="468"/>
      <c r="F975" s="468"/>
      <c r="G975" s="468"/>
      <c r="H975" s="468"/>
      <c r="I975" s="468"/>
      <c r="J975" s="468"/>
      <c r="K975" s="468"/>
      <c r="L975" s="468"/>
      <c r="M975" s="468"/>
      <c r="N975" s="468"/>
      <c r="O975" s="468"/>
      <c r="P975" s="468"/>
      <c r="Q975" s="468"/>
    </row>
    <row r="976" ht="25.15" customHeight="true" x14ac:dyDescent="0.2">
      <c r="C976" s="468"/>
      <c r="D976" s="468"/>
      <c r="E976" s="468"/>
      <c r="F976" s="468"/>
      <c r="G976" s="468"/>
      <c r="H976" s="468"/>
      <c r="I976" s="468"/>
      <c r="J976" s="468"/>
      <c r="K976" s="468"/>
      <c r="L976" s="468"/>
      <c r="M976" s="468"/>
      <c r="N976" s="468"/>
      <c r="O976" s="468"/>
      <c r="P976" s="468"/>
      <c r="Q976" s="468"/>
    </row>
    <row r="977" ht="25.15" customHeight="true" x14ac:dyDescent="0.2">
      <c r="C977" s="468"/>
      <c r="D977" s="468"/>
      <c r="E977" s="468"/>
      <c r="F977" s="468"/>
      <c r="G977" s="468"/>
      <c r="H977" s="468"/>
      <c r="I977" s="468"/>
      <c r="J977" s="468"/>
      <c r="K977" s="468"/>
      <c r="L977" s="468"/>
      <c r="M977" s="468"/>
      <c r="N977" s="468"/>
      <c r="O977" s="468"/>
      <c r="P977" s="468"/>
      <c r="Q977" s="468"/>
    </row>
    <row r="978" ht="25.15" customHeight="true" x14ac:dyDescent="0.2">
      <c r="C978" s="468"/>
      <c r="D978" s="468"/>
      <c r="E978" s="468"/>
      <c r="F978" s="468"/>
      <c r="G978" s="468"/>
      <c r="H978" s="468"/>
      <c r="I978" s="468"/>
      <c r="J978" s="468"/>
      <c r="K978" s="468"/>
      <c r="L978" s="468"/>
      <c r="M978" s="468"/>
      <c r="N978" s="468"/>
      <c r="O978" s="468"/>
      <c r="P978" s="468"/>
      <c r="Q978" s="468"/>
    </row>
    <row r="979" ht="25.15" customHeight="true" x14ac:dyDescent="0.2">
      <c r="C979" s="468"/>
      <c r="D979" s="468"/>
      <c r="E979" s="468"/>
      <c r="F979" s="468"/>
      <c r="G979" s="468"/>
      <c r="H979" s="468"/>
      <c r="I979" s="468"/>
      <c r="J979" s="468"/>
      <c r="K979" s="468"/>
      <c r="L979" s="468"/>
      <c r="M979" s="468"/>
      <c r="N979" s="468"/>
      <c r="O979" s="468"/>
      <c r="P979" s="468"/>
      <c r="Q979" s="468"/>
    </row>
    <row r="980" ht="25.15" customHeight="true" x14ac:dyDescent="0.2">
      <c r="C980" s="468"/>
      <c r="D980" s="468"/>
      <c r="E980" s="468"/>
      <c r="F980" s="468"/>
      <c r="G980" s="468"/>
      <c r="H980" s="468"/>
      <c r="I980" s="468"/>
      <c r="J980" s="468"/>
      <c r="K980" s="468"/>
      <c r="L980" s="468"/>
      <c r="M980" s="468"/>
      <c r="N980" s="468"/>
      <c r="O980" s="468"/>
      <c r="P980" s="468"/>
      <c r="Q980" s="468"/>
    </row>
    <row r="981" ht="25.15" customHeight="true" x14ac:dyDescent="0.2">
      <c r="C981" s="468"/>
      <c r="D981" s="468"/>
      <c r="E981" s="468"/>
      <c r="F981" s="468"/>
      <c r="G981" s="468"/>
      <c r="H981" s="468"/>
      <c r="I981" s="468"/>
      <c r="J981" s="468"/>
      <c r="K981" s="468"/>
      <c r="L981" s="468"/>
      <c r="M981" s="468"/>
      <c r="N981" s="468"/>
      <c r="O981" s="468"/>
      <c r="P981" s="468"/>
      <c r="Q981" s="468"/>
    </row>
    <row r="982" ht="25.15" customHeight="true" x14ac:dyDescent="0.2">
      <c r="C982" s="468"/>
      <c r="D982" s="468"/>
      <c r="E982" s="468"/>
      <c r="F982" s="468"/>
      <c r="G982" s="468"/>
      <c r="H982" s="468"/>
      <c r="I982" s="468"/>
      <c r="J982" s="468"/>
      <c r="K982" s="468"/>
      <c r="L982" s="468"/>
      <c r="M982" s="468"/>
      <c r="N982" s="468"/>
      <c r="O982" s="468"/>
      <c r="P982" s="468"/>
      <c r="Q982" s="468"/>
    </row>
    <row r="983" ht="25.15" customHeight="true" x14ac:dyDescent="0.2">
      <c r="C983" s="468"/>
      <c r="D983" s="468"/>
      <c r="E983" s="468"/>
      <c r="F983" s="468"/>
      <c r="G983" s="468"/>
      <c r="H983" s="468"/>
      <c r="I983" s="468"/>
      <c r="J983" s="468"/>
      <c r="K983" s="468"/>
      <c r="L983" s="468"/>
      <c r="M983" s="468"/>
      <c r="N983" s="468"/>
      <c r="O983" s="468"/>
      <c r="P983" s="468"/>
      <c r="Q983" s="468"/>
    </row>
    <row r="984" ht="25.15" customHeight="true" x14ac:dyDescent="0.2">
      <c r="C984" s="468"/>
      <c r="D984" s="468"/>
      <c r="E984" s="468"/>
      <c r="F984" s="468"/>
      <c r="G984" s="468"/>
      <c r="H984" s="468"/>
      <c r="I984" s="468"/>
      <c r="J984" s="468"/>
      <c r="K984" s="468"/>
      <c r="L984" s="468"/>
      <c r="M984" s="468"/>
      <c r="N984" s="468"/>
      <c r="O984" s="468"/>
      <c r="P984" s="468"/>
      <c r="Q984" s="468"/>
    </row>
    <row r="985" ht="25.15" customHeight="true" x14ac:dyDescent="0.2">
      <c r="C985" s="468"/>
      <c r="D985" s="468"/>
      <c r="E985" s="468"/>
      <c r="F985" s="468"/>
      <c r="G985" s="468"/>
      <c r="H985" s="468"/>
      <c r="I985" s="468"/>
      <c r="J985" s="468"/>
      <c r="K985" s="468"/>
      <c r="L985" s="468"/>
      <c r="M985" s="468"/>
      <c r="N985" s="468"/>
      <c r="O985" s="468"/>
      <c r="P985" s="468"/>
      <c r="Q985" s="468"/>
    </row>
    <row r="986" ht="25.15" customHeight="true" x14ac:dyDescent="0.2">
      <c r="C986" s="468"/>
      <c r="D986" s="468"/>
      <c r="E986" s="468"/>
      <c r="F986" s="468"/>
      <c r="G986" s="468"/>
      <c r="H986" s="468"/>
      <c r="I986" s="468"/>
      <c r="J986" s="468"/>
      <c r="K986" s="468"/>
      <c r="L986" s="468"/>
      <c r="M986" s="468"/>
      <c r="N986" s="468"/>
      <c r="O986" s="468"/>
      <c r="P986" s="468"/>
      <c r="Q986" s="468"/>
    </row>
    <row r="987" ht="25.15" customHeight="true" x14ac:dyDescent="0.2">
      <c r="C987" s="468"/>
      <c r="D987" s="468"/>
      <c r="E987" s="468"/>
      <c r="F987" s="468"/>
      <c r="G987" s="468"/>
      <c r="H987" s="468"/>
      <c r="I987" s="468"/>
      <c r="J987" s="468"/>
      <c r="K987" s="468"/>
      <c r="L987" s="468"/>
      <c r="M987" s="468"/>
      <c r="N987" s="468"/>
      <c r="O987" s="468"/>
      <c r="P987" s="468"/>
      <c r="Q987" s="468"/>
    </row>
    <row r="988" ht="25.15" customHeight="true" x14ac:dyDescent="0.2">
      <c r="C988" s="468"/>
      <c r="D988" s="468"/>
      <c r="E988" s="468"/>
      <c r="F988" s="468"/>
      <c r="G988" s="468"/>
      <c r="H988" s="468"/>
      <c r="I988" s="468"/>
      <c r="J988" s="468"/>
      <c r="K988" s="468"/>
      <c r="L988" s="468"/>
      <c r="M988" s="468"/>
      <c r="N988" s="468"/>
      <c r="O988" s="468"/>
      <c r="P988" s="468"/>
      <c r="Q988" s="468"/>
    </row>
    <row r="989" ht="25.15" customHeight="true" x14ac:dyDescent="0.2">
      <c r="C989" s="468"/>
      <c r="D989" s="468"/>
      <c r="E989" s="468"/>
      <c r="F989" s="468"/>
      <c r="G989" s="468"/>
      <c r="H989" s="468"/>
      <c r="I989" s="468"/>
      <c r="J989" s="468"/>
      <c r="K989" s="468"/>
      <c r="L989" s="468"/>
      <c r="M989" s="468"/>
      <c r="N989" s="468"/>
      <c r="O989" s="468"/>
      <c r="P989" s="468"/>
      <c r="Q989" s="468"/>
    </row>
    <row r="990" ht="25.15" customHeight="true" x14ac:dyDescent="0.2">
      <c r="C990" s="468"/>
      <c r="D990" s="468"/>
      <c r="E990" s="468"/>
      <c r="F990" s="468"/>
      <c r="G990" s="468"/>
      <c r="H990" s="468"/>
      <c r="I990" s="468"/>
      <c r="J990" s="468"/>
      <c r="K990" s="468"/>
      <c r="L990" s="468"/>
      <c r="M990" s="468"/>
      <c r="N990" s="468"/>
      <c r="O990" s="468"/>
      <c r="P990" s="468"/>
      <c r="Q990" s="468"/>
    </row>
    <row r="991" ht="25.15" customHeight="true" x14ac:dyDescent="0.2">
      <c r="C991" s="468"/>
      <c r="D991" s="468"/>
      <c r="E991" s="468"/>
      <c r="F991" s="468"/>
      <c r="G991" s="468"/>
      <c r="H991" s="468"/>
      <c r="I991" s="468"/>
      <c r="J991" s="468"/>
      <c r="K991" s="468"/>
      <c r="L991" s="468"/>
      <c r="M991" s="468"/>
      <c r="N991" s="468"/>
      <c r="O991" s="468"/>
      <c r="P991" s="468"/>
      <c r="Q991" s="468"/>
    </row>
    <row r="992" ht="25.15" customHeight="true" x14ac:dyDescent="0.2">
      <c r="C992" s="468"/>
      <c r="D992" s="468"/>
      <c r="E992" s="468"/>
      <c r="F992" s="468"/>
      <c r="G992" s="468"/>
      <c r="H992" s="468"/>
      <c r="I992" s="468"/>
      <c r="J992" s="468"/>
      <c r="K992" s="468"/>
      <c r="L992" s="468"/>
      <c r="M992" s="468"/>
      <c r="N992" s="468"/>
      <c r="O992" s="468"/>
      <c r="P992" s="468"/>
      <c r="Q992" s="468"/>
    </row>
    <row r="993" ht="25.15" customHeight="true" x14ac:dyDescent="0.2">
      <c r="C993" s="468"/>
      <c r="D993" s="468"/>
      <c r="E993" s="468"/>
      <c r="F993" s="468"/>
      <c r="G993" s="468"/>
      <c r="H993" s="468"/>
      <c r="I993" s="468"/>
      <c r="J993" s="468"/>
      <c r="K993" s="468"/>
      <c r="L993" s="468"/>
      <c r="M993" s="468"/>
      <c r="N993" s="468"/>
      <c r="O993" s="468"/>
      <c r="P993" s="468"/>
      <c r="Q993" s="468"/>
    </row>
    <row r="994" ht="25.15" customHeight="true" x14ac:dyDescent="0.2">
      <c r="C994" s="468"/>
      <c r="D994" s="468"/>
      <c r="E994" s="468"/>
      <c r="F994" s="468"/>
      <c r="G994" s="468"/>
      <c r="H994" s="468"/>
      <c r="I994" s="468"/>
      <c r="J994" s="468"/>
      <c r="K994" s="468"/>
      <c r="L994" s="468"/>
      <c r="M994" s="468"/>
      <c r="N994" s="468"/>
      <c r="O994" s="468"/>
      <c r="P994" s="468"/>
      <c r="Q994" s="468"/>
    </row>
    <row r="995" ht="25.15" customHeight="true" x14ac:dyDescent="0.2">
      <c r="C995" s="468"/>
      <c r="D995" s="468"/>
      <c r="E995" s="468"/>
      <c r="F995" s="468"/>
      <c r="G995" s="468"/>
      <c r="H995" s="468"/>
      <c r="I995" s="468"/>
      <c r="J995" s="468"/>
      <c r="K995" s="468"/>
      <c r="L995" s="468"/>
      <c r="M995" s="468"/>
      <c r="N995" s="468"/>
      <c r="O995" s="468"/>
      <c r="P995" s="468"/>
      <c r="Q995" s="468"/>
    </row>
    <row r="996" ht="25.15" customHeight="true" x14ac:dyDescent="0.2">
      <c r="C996" s="468"/>
      <c r="D996" s="468"/>
      <c r="E996" s="468"/>
      <c r="F996" s="468"/>
      <c r="G996" s="468"/>
      <c r="H996" s="468"/>
      <c r="I996" s="468"/>
      <c r="J996" s="468"/>
      <c r="K996" s="468"/>
      <c r="L996" s="468"/>
      <c r="M996" s="468"/>
      <c r="N996" s="468"/>
      <c r="O996" s="468"/>
      <c r="P996" s="468"/>
      <c r="Q996" s="468"/>
    </row>
    <row r="997" ht="25.15" customHeight="true" x14ac:dyDescent="0.2">
      <c r="C997" s="468"/>
      <c r="D997" s="468"/>
      <c r="E997" s="468"/>
      <c r="F997" s="468"/>
      <c r="G997" s="468"/>
      <c r="H997" s="468"/>
      <c r="I997" s="468"/>
      <c r="J997" s="468"/>
      <c r="K997" s="468"/>
      <c r="L997" s="468"/>
      <c r="M997" s="468"/>
      <c r="N997" s="468"/>
      <c r="O997" s="468"/>
      <c r="P997" s="468"/>
      <c r="Q997" s="468"/>
    </row>
    <row r="998" ht="25.15" customHeight="true" x14ac:dyDescent="0.2">
      <c r="C998" s="468"/>
      <c r="D998" s="468"/>
      <c r="E998" s="468"/>
      <c r="F998" s="468"/>
      <c r="G998" s="468"/>
      <c r="H998" s="468"/>
      <c r="I998" s="468"/>
      <c r="J998" s="468"/>
      <c r="K998" s="468"/>
      <c r="L998" s="468"/>
      <c r="M998" s="468"/>
      <c r="N998" s="468"/>
      <c r="O998" s="468"/>
      <c r="P998" s="468"/>
      <c r="Q998" s="468"/>
    </row>
    <row r="999" ht="25.15" customHeight="true" x14ac:dyDescent="0.2">
      <c r="C999" s="468"/>
      <c r="D999" s="468"/>
      <c r="E999" s="468"/>
      <c r="F999" s="468"/>
      <c r="G999" s="468"/>
      <c r="H999" s="468"/>
      <c r="I999" s="468"/>
      <c r="J999" s="468"/>
      <c r="K999" s="468"/>
      <c r="L999" s="468"/>
      <c r="M999" s="468"/>
      <c r="N999" s="468"/>
      <c r="O999" s="468"/>
      <c r="P999" s="468"/>
      <c r="Q999" s="468"/>
    </row>
    <row r="1000" ht="25.15" customHeight="true" x14ac:dyDescent="0.2">
      <c r="C1000" s="468"/>
      <c r="D1000" s="468"/>
      <c r="E1000" s="468"/>
      <c r="F1000" s="468"/>
      <c r="G1000" s="468"/>
      <c r="H1000" s="468"/>
      <c r="I1000" s="468"/>
      <c r="J1000" s="468"/>
      <c r="K1000" s="468"/>
      <c r="L1000" s="468"/>
      <c r="M1000" s="468"/>
      <c r="N1000" s="468"/>
      <c r="O1000" s="468"/>
      <c r="P1000" s="468"/>
      <c r="Q1000" s="468"/>
    </row>
    <row r="1001" ht="25.15" customHeight="true" x14ac:dyDescent="0.2">
      <c r="C1001" s="468"/>
      <c r="D1001" s="468"/>
      <c r="E1001" s="468"/>
      <c r="F1001" s="468"/>
      <c r="G1001" s="468"/>
      <c r="H1001" s="468"/>
      <c r="I1001" s="468"/>
      <c r="J1001" s="468"/>
      <c r="K1001" s="468"/>
      <c r="L1001" s="468"/>
      <c r="M1001" s="468"/>
      <c r="N1001" s="468"/>
      <c r="O1001" s="468"/>
      <c r="P1001" s="468"/>
      <c r="Q1001" s="468"/>
    </row>
    <row r="1002" ht="25.15" customHeight="true" x14ac:dyDescent="0.2">
      <c r="C1002" s="468"/>
      <c r="D1002" s="468"/>
      <c r="E1002" s="468"/>
      <c r="F1002" s="468"/>
      <c r="G1002" s="468"/>
      <c r="H1002" s="468"/>
      <c r="I1002" s="468"/>
      <c r="J1002" s="468"/>
      <c r="K1002" s="468"/>
      <c r="L1002" s="468"/>
      <c r="M1002" s="468"/>
      <c r="N1002" s="468"/>
      <c r="O1002" s="468"/>
      <c r="P1002" s="468"/>
      <c r="Q1002" s="468"/>
    </row>
    <row r="1003" ht="25.15" customHeight="true" x14ac:dyDescent="0.2">
      <c r="C1003" s="468"/>
      <c r="D1003" s="468"/>
      <c r="E1003" s="468"/>
      <c r="F1003" s="468"/>
      <c r="G1003" s="468"/>
      <c r="H1003" s="468"/>
      <c r="I1003" s="468"/>
      <c r="J1003" s="468"/>
      <c r="K1003" s="468"/>
      <c r="L1003" s="468"/>
      <c r="M1003" s="468"/>
      <c r="N1003" s="468"/>
      <c r="O1003" s="468"/>
      <c r="P1003" s="468"/>
      <c r="Q1003" s="468"/>
    </row>
    <row r="1004" ht="25.15" customHeight="true" x14ac:dyDescent="0.2">
      <c r="C1004" s="468"/>
      <c r="D1004" s="468"/>
      <c r="E1004" s="468"/>
      <c r="F1004" s="468"/>
      <c r="G1004" s="468"/>
      <c r="H1004" s="468"/>
      <c r="I1004" s="468"/>
      <c r="J1004" s="468"/>
      <c r="K1004" s="468"/>
      <c r="L1004" s="468"/>
      <c r="M1004" s="468"/>
      <c r="N1004" s="468"/>
      <c r="O1004" s="468"/>
      <c r="P1004" s="468"/>
      <c r="Q1004" s="468"/>
    </row>
    <row r="1005" ht="25.15" customHeight="true" x14ac:dyDescent="0.2">
      <c r="C1005" s="468"/>
      <c r="D1005" s="468"/>
      <c r="E1005" s="468"/>
      <c r="F1005" s="468"/>
      <c r="G1005" s="468"/>
      <c r="H1005" s="468"/>
      <c r="I1005" s="468"/>
      <c r="J1005" s="468"/>
      <c r="K1005" s="468"/>
      <c r="L1005" s="468"/>
      <c r="M1005" s="468"/>
      <c r="N1005" s="468"/>
      <c r="O1005" s="468"/>
      <c r="P1005" s="468"/>
      <c r="Q1005" s="468"/>
    </row>
    <row r="1006" ht="25.15" customHeight="true" x14ac:dyDescent="0.2">
      <c r="C1006" s="468"/>
      <c r="D1006" s="468"/>
      <c r="E1006" s="468"/>
      <c r="F1006" s="468"/>
      <c r="G1006" s="468"/>
      <c r="H1006" s="468"/>
      <c r="I1006" s="468"/>
      <c r="J1006" s="468"/>
      <c r="K1006" s="468"/>
      <c r="L1006" s="468"/>
      <c r="M1006" s="468"/>
      <c r="N1006" s="468"/>
      <c r="O1006" s="468"/>
      <c r="P1006" s="468"/>
      <c r="Q1006" s="468"/>
    </row>
    <row r="1007" ht="25.15" customHeight="true" x14ac:dyDescent="0.2">
      <c r="C1007" s="468"/>
      <c r="D1007" s="468"/>
      <c r="E1007" s="468"/>
      <c r="F1007" s="468"/>
      <c r="G1007" s="468"/>
      <c r="H1007" s="468"/>
      <c r="I1007" s="468"/>
      <c r="J1007" s="468"/>
      <c r="K1007" s="468"/>
      <c r="L1007" s="468"/>
      <c r="M1007" s="468"/>
      <c r="N1007" s="468"/>
      <c r="O1007" s="468"/>
      <c r="P1007" s="468"/>
      <c r="Q1007" s="468"/>
    </row>
    <row r="1008" ht="25.15" customHeight="true" x14ac:dyDescent="0.2">
      <c r="C1008" s="468"/>
      <c r="D1008" s="468"/>
      <c r="E1008" s="468"/>
      <c r="F1008" s="468"/>
      <c r="G1008" s="468"/>
      <c r="H1008" s="468"/>
      <c r="I1008" s="468"/>
      <c r="J1008" s="468"/>
      <c r="K1008" s="468"/>
      <c r="L1008" s="468"/>
      <c r="M1008" s="468"/>
      <c r="N1008" s="468"/>
      <c r="O1008" s="468"/>
      <c r="P1008" s="468"/>
      <c r="Q1008" s="468"/>
    </row>
    <row r="1009" ht="25.15" customHeight="true" x14ac:dyDescent="0.2">
      <c r="C1009" s="468"/>
      <c r="D1009" s="468"/>
      <c r="E1009" s="468"/>
      <c r="F1009" s="468"/>
      <c r="G1009" s="468"/>
      <c r="H1009" s="468"/>
      <c r="I1009" s="468"/>
      <c r="J1009" s="468"/>
      <c r="K1009" s="468"/>
      <c r="L1009" s="468"/>
      <c r="M1009" s="468"/>
      <c r="N1009" s="468"/>
      <c r="O1009" s="468"/>
      <c r="P1009" s="468"/>
      <c r="Q1009" s="468"/>
    </row>
    <row r="1010" ht="25.15" customHeight="true" x14ac:dyDescent="0.2">
      <c r="C1010" s="468"/>
      <c r="D1010" s="468"/>
      <c r="E1010" s="468"/>
      <c r="F1010" s="468"/>
      <c r="G1010" s="468"/>
      <c r="H1010" s="468"/>
      <c r="I1010" s="468"/>
      <c r="J1010" s="468"/>
      <c r="K1010" s="468"/>
      <c r="L1010" s="468"/>
      <c r="M1010" s="468"/>
      <c r="N1010" s="468"/>
      <c r="O1010" s="468"/>
      <c r="P1010" s="468"/>
      <c r="Q1010" s="468"/>
    </row>
    <row r="1011" ht="25.15" customHeight="true" x14ac:dyDescent="0.2">
      <c r="C1011" s="468"/>
      <c r="D1011" s="468"/>
      <c r="E1011" s="468"/>
      <c r="F1011" s="468"/>
      <c r="G1011" s="468"/>
      <c r="H1011" s="468"/>
      <c r="I1011" s="468"/>
      <c r="J1011" s="468"/>
      <c r="K1011" s="468"/>
      <c r="L1011" s="468"/>
      <c r="M1011" s="468"/>
      <c r="N1011" s="468"/>
      <c r="O1011" s="468"/>
      <c r="P1011" s="468"/>
      <c r="Q1011" s="468"/>
    </row>
    <row r="1012" ht="25.15" customHeight="true" x14ac:dyDescent="0.2">
      <c r="C1012" s="468"/>
      <c r="D1012" s="468"/>
      <c r="E1012" s="468"/>
      <c r="F1012" s="468"/>
      <c r="G1012" s="468"/>
      <c r="H1012" s="468"/>
      <c r="I1012" s="468"/>
      <c r="J1012" s="468"/>
      <c r="K1012" s="468"/>
      <c r="L1012" s="468"/>
      <c r="M1012" s="468"/>
      <c r="N1012" s="468"/>
      <c r="O1012" s="468"/>
      <c r="P1012" s="468"/>
      <c r="Q1012" s="468"/>
    </row>
    <row r="1013" ht="25.15" customHeight="true" x14ac:dyDescent="0.2">
      <c r="C1013" s="468"/>
      <c r="D1013" s="468"/>
      <c r="E1013" s="468"/>
      <c r="F1013" s="468"/>
      <c r="G1013" s="468"/>
      <c r="H1013" s="468"/>
      <c r="I1013" s="468"/>
      <c r="J1013" s="468"/>
      <c r="K1013" s="468"/>
      <c r="L1013" s="468"/>
      <c r="M1013" s="468"/>
      <c r="N1013" s="468"/>
      <c r="O1013" s="468"/>
      <c r="P1013" s="468"/>
      <c r="Q1013" s="468"/>
    </row>
    <row r="1014" ht="25.15" customHeight="true" x14ac:dyDescent="0.2">
      <c r="C1014" s="468"/>
      <c r="D1014" s="468"/>
      <c r="E1014" s="468"/>
      <c r="F1014" s="468"/>
      <c r="G1014" s="468"/>
      <c r="H1014" s="468"/>
      <c r="I1014" s="468"/>
      <c r="J1014" s="468"/>
      <c r="K1014" s="468"/>
      <c r="L1014" s="468"/>
      <c r="M1014" s="468"/>
      <c r="N1014" s="468"/>
      <c r="O1014" s="468"/>
      <c r="P1014" s="468"/>
      <c r="Q1014" s="468"/>
    </row>
    <row r="1015" ht="25.15" customHeight="true" x14ac:dyDescent="0.2">
      <c r="C1015" s="468"/>
      <c r="D1015" s="468"/>
      <c r="E1015" s="468"/>
      <c r="F1015" s="468"/>
      <c r="G1015" s="468"/>
      <c r="H1015" s="468"/>
      <c r="I1015" s="468"/>
      <c r="J1015" s="468"/>
      <c r="K1015" s="468"/>
      <c r="L1015" s="468"/>
      <c r="M1015" s="468"/>
      <c r="N1015" s="468"/>
      <c r="O1015" s="468"/>
      <c r="P1015" s="468"/>
      <c r="Q1015" s="468"/>
    </row>
    <row r="1016" ht="25.15" customHeight="true" x14ac:dyDescent="0.2">
      <c r="C1016" s="468"/>
      <c r="D1016" s="468"/>
      <c r="E1016" s="468"/>
      <c r="F1016" s="468"/>
      <c r="G1016" s="468"/>
      <c r="H1016" s="468"/>
      <c r="I1016" s="468"/>
      <c r="J1016" s="468"/>
      <c r="K1016" s="468"/>
      <c r="L1016" s="468"/>
      <c r="M1016" s="468"/>
      <c r="N1016" s="468"/>
      <c r="O1016" s="468"/>
      <c r="P1016" s="468"/>
      <c r="Q1016" s="468"/>
    </row>
    <row r="1017" ht="25.15" customHeight="true" x14ac:dyDescent="0.2">
      <c r="C1017" s="468"/>
      <c r="D1017" s="468"/>
      <c r="E1017" s="468"/>
      <c r="F1017" s="468"/>
      <c r="G1017" s="468"/>
      <c r="H1017" s="468"/>
      <c r="I1017" s="468"/>
      <c r="J1017" s="468"/>
      <c r="K1017" s="468"/>
      <c r="L1017" s="468"/>
      <c r="M1017" s="468"/>
      <c r="N1017" s="468"/>
      <c r="O1017" s="468"/>
      <c r="P1017" s="468"/>
      <c r="Q1017" s="468"/>
    </row>
    <row r="1018" ht="25.15" customHeight="true" x14ac:dyDescent="0.2">
      <c r="C1018" s="468"/>
      <c r="D1018" s="468"/>
      <c r="E1018" s="468"/>
      <c r="F1018" s="468"/>
      <c r="G1018" s="468"/>
      <c r="H1018" s="468"/>
      <c r="I1018" s="468"/>
      <c r="J1018" s="468"/>
      <c r="K1018" s="468"/>
      <c r="L1018" s="468"/>
      <c r="M1018" s="468"/>
      <c r="N1018" s="468"/>
      <c r="O1018" s="468"/>
      <c r="P1018" s="468"/>
      <c r="Q1018" s="468"/>
    </row>
    <row r="1019" ht="25.15" customHeight="true" x14ac:dyDescent="0.2">
      <c r="C1019" s="468"/>
      <c r="D1019" s="468"/>
      <c r="E1019" s="468"/>
      <c r="F1019" s="468"/>
      <c r="G1019" s="468"/>
      <c r="H1019" s="468"/>
      <c r="I1019" s="468"/>
      <c r="J1019" s="468"/>
      <c r="K1019" s="468"/>
      <c r="L1019" s="468"/>
      <c r="M1019" s="468"/>
      <c r="N1019" s="468"/>
      <c r="O1019" s="468"/>
      <c r="P1019" s="468"/>
      <c r="Q1019" s="468"/>
    </row>
    <row r="1020" ht="25.15" customHeight="true" x14ac:dyDescent="0.2">
      <c r="C1020" s="468"/>
      <c r="D1020" s="468"/>
      <c r="E1020" s="468"/>
      <c r="F1020" s="468"/>
      <c r="G1020" s="468"/>
      <c r="H1020" s="468"/>
      <c r="I1020" s="468"/>
      <c r="J1020" s="468"/>
      <c r="K1020" s="468"/>
      <c r="L1020" s="468"/>
      <c r="M1020" s="468"/>
      <c r="N1020" s="468"/>
      <c r="O1020" s="468"/>
      <c r="P1020" s="468"/>
      <c r="Q1020" s="468"/>
    </row>
    <row r="1021" ht="25.15" customHeight="true" x14ac:dyDescent="0.2">
      <c r="C1021" s="468"/>
      <c r="D1021" s="468"/>
      <c r="E1021" s="468"/>
      <c r="F1021" s="468"/>
      <c r="G1021" s="468"/>
      <c r="H1021" s="468"/>
      <c r="I1021" s="468"/>
      <c r="J1021" s="468"/>
      <c r="K1021" s="468"/>
      <c r="L1021" s="468"/>
      <c r="M1021" s="468"/>
      <c r="N1021" s="468"/>
      <c r="O1021" s="468"/>
      <c r="P1021" s="468"/>
      <c r="Q1021" s="468"/>
    </row>
    <row r="1022" ht="25.15" customHeight="true" x14ac:dyDescent="0.2">
      <c r="C1022" s="468"/>
      <c r="D1022" s="468"/>
      <c r="E1022" s="468"/>
      <c r="F1022" s="468"/>
      <c r="G1022" s="468"/>
      <c r="H1022" s="468"/>
      <c r="I1022" s="468"/>
      <c r="J1022" s="468"/>
      <c r="K1022" s="468"/>
      <c r="L1022" s="468"/>
      <c r="M1022" s="468"/>
      <c r="N1022" s="468"/>
      <c r="O1022" s="468"/>
      <c r="P1022" s="468"/>
      <c r="Q1022" s="468"/>
    </row>
    <row r="1023" ht="25.15" customHeight="true" x14ac:dyDescent="0.2">
      <c r="C1023" s="468"/>
      <c r="D1023" s="468"/>
      <c r="E1023" s="468"/>
      <c r="F1023" s="468"/>
      <c r="G1023" s="468"/>
      <c r="H1023" s="468"/>
      <c r="I1023" s="468"/>
      <c r="J1023" s="468"/>
      <c r="K1023" s="468"/>
      <c r="L1023" s="468"/>
      <c r="M1023" s="468"/>
      <c r="N1023" s="468"/>
      <c r="O1023" s="468"/>
      <c r="P1023" s="468"/>
      <c r="Q1023" s="468"/>
    </row>
    <row r="1024" ht="25.15" customHeight="true" x14ac:dyDescent="0.2">
      <c r="C1024" s="468"/>
      <c r="D1024" s="468"/>
      <c r="E1024" s="468"/>
      <c r="F1024" s="468"/>
      <c r="G1024" s="468"/>
      <c r="H1024" s="468"/>
      <c r="I1024" s="468"/>
      <c r="J1024" s="468"/>
      <c r="K1024" s="468"/>
      <c r="L1024" s="468"/>
      <c r="M1024" s="468"/>
      <c r="N1024" s="468"/>
      <c r="O1024" s="468"/>
      <c r="P1024" s="468"/>
      <c r="Q1024" s="468"/>
    </row>
    <row r="1025" s="218" customFormat="true" ht="21" customHeight="true" x14ac:dyDescent="0.2">
      <c r="A1025" s="2460" t="s">
        <v>289</v>
      </c>
      <c r="B1025" s="2461"/>
      <c r="C1025" s="2462"/>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463" t="s">
        <v>177</v>
      </c>
      <c r="B1026" s="2464"/>
      <c r="C1026" s="431" t="s">
        <v>410</v>
      </c>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32" t="s">
        <v>179</v>
      </c>
      <c r="B1027" s="433" t="s">
        <v>180</v>
      </c>
      <c r="C1027" s="434">
        <v>6092</v>
      </c>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5" t="s">
        <v>181</v>
      </c>
      <c r="B1028" s="436" t="s">
        <v>180</v>
      </c>
      <c r="C1028" s="437">
        <v>6092</v>
      </c>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5" t="s">
        <v>182</v>
      </c>
      <c r="B1029" s="436" t="s">
        <v>180</v>
      </c>
      <c r="C1029" s="437">
        <v>6092</v>
      </c>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5" t="s">
        <v>183</v>
      </c>
      <c r="B1030" s="436" t="s">
        <v>180</v>
      </c>
      <c r="C1030" s="437">
        <v>6092</v>
      </c>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465" t="s">
        <v>184</v>
      </c>
      <c r="B1031" s="436" t="s">
        <v>411</v>
      </c>
      <c r="C1031" s="437">
        <v>4011</v>
      </c>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465"/>
      <c r="B1032" s="436" t="s">
        <v>412</v>
      </c>
      <c r="C1032" s="437">
        <v>1613</v>
      </c>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466"/>
      <c r="B1033" s="438" t="s">
        <v>413</v>
      </c>
      <c r="C1033" s="439">
        <v>0</v>
      </c>
      <c r="AJ1033" s="211"/>
      <c r="AK1033" s="211"/>
      <c r="AL1033" s="211"/>
      <c r="AM1033" s="211"/>
      <c r="AN1033" s="211"/>
      <c r="AO1033" s="211"/>
      <c r="AP1033" s="211"/>
      <c r="AQ1033" s="211"/>
      <c r="AR1033" s="211"/>
      <c r="AS1033" s="211"/>
      <c r="AT1033" s="211"/>
      <c r="AU1033" s="211"/>
      <c r="AV1033" s="211"/>
      <c r="AW1033" s="211"/>
      <c r="AX1033" s="211"/>
      <c r="AY1033" s="211"/>
      <c r="AZ1033" s="211"/>
      <c r="BA1033" s="406"/>
      <c r="BB1033" s="136"/>
      <c r="BC1033" s="406"/>
      <c r="BD1033" s="406"/>
      <c r="BE1033" s="406"/>
      <c r="BF1033" s="406"/>
      <c r="BG1033" s="406"/>
      <c r="BH1033" s="406"/>
      <c r="BI1033" s="406"/>
      <c r="BJ1033" s="406"/>
      <c r="BK1033" s="406"/>
      <c r="BL1033" s="406"/>
      <c r="BM1033" s="406"/>
      <c r="BN1033" s="406"/>
      <c r="BO1033" s="406"/>
      <c r="BP1033" s="406"/>
      <c r="BQ1033" s="406"/>
      <c r="BR1033" s="406"/>
      <c r="BS1033" s="406"/>
      <c r="BT1033" s="406"/>
      <c r="BU1033" s="406"/>
      <c r="BV1033" s="406"/>
      <c r="BW1033" s="406"/>
      <c r="BX1033" s="406"/>
      <c r="BY1033" s="40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467" t="s">
        <v>414</v>
      </c>
      <c r="B1034" s="2468"/>
      <c r="C1034" s="2469"/>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9"/>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382"/>
      <c r="BW1035" s="382"/>
      <c r="BX1035" s="382"/>
      <c r="BY1035" s="38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1 Awdal</v>
      </c>
      <c r="B1037" s="293">
        <f>BR122+BR123</f>
        <v>6544.5561965751649</v>
      </c>
    </row>
    <row r="1038" ht="15" customHeight="true" x14ac:dyDescent="0.2">
      <c r="A1038" s="293" t="str">
        <f>S15</f>
        <v>2 Bakool</v>
      </c>
      <c r="B1038" s="293">
        <f>BS122+BS123</f>
        <v>1218.0082501411439</v>
      </c>
    </row>
    <row r="1039" ht="15" customHeight="true" x14ac:dyDescent="0.2">
      <c r="A1039" s="293" t="str">
        <f>T15</f>
        <v>3 Banadir</v>
      </c>
      <c r="B1039" s="293">
        <f>BT122+BT123</f>
        <v>15811.832070996781</v>
      </c>
    </row>
    <row r="1040" ht="15" customHeight="true" x14ac:dyDescent="0.2">
      <c r="A1040" s="293" t="str">
        <f>U15</f>
        <v>4 Bari</v>
      </c>
      <c r="B1040" s="293">
        <f>BU122+BU123</f>
        <v>6554.9995032966153</v>
      </c>
    </row>
    <row r="1041" ht="15" customHeight="true" x14ac:dyDescent="0.2">
      <c r="A1041" s="293" t="str">
        <f>V15</f>
        <v>5 Bay</v>
      </c>
      <c r="B1041" s="293">
        <f>BV122+BV123</f>
        <v>13286.796857336762</v>
      </c>
    </row>
    <row r="1042" ht="15" customHeight="true" x14ac:dyDescent="0.2">
      <c r="A1042" s="293" t="str">
        <f>W15</f>
        <v>6 Galgaduug</v>
      </c>
      <c r="B1042" s="293">
        <f>BW122+BW123</f>
        <v>3927.5383931320866</v>
      </c>
    </row>
    <row r="1043" ht="15" customHeight="true" x14ac:dyDescent="0.2">
      <c r="A1043" s="293" t="str">
        <f>X15</f>
        <v>7 Gedo</v>
      </c>
      <c r="B1043" s="293">
        <f>BX122+XR123</f>
        <v>2607.7228620147712</v>
      </c>
    </row>
    <row r="1044" ht="15" customHeight="true" x14ac:dyDescent="0.2">
      <c r="A1044" s="293" t="str">
        <f>Y15</f>
        <v>8 Hiran</v>
      </c>
      <c r="B1044" s="293">
        <f>BY122+BY123</f>
        <v>2641.8045660901071</v>
      </c>
    </row>
    <row r="1045" ht="15" customHeight="true" x14ac:dyDescent="0.2">
      <c r="A1045" s="293" t="str">
        <f>Z15</f>
        <v>9 Jubbada Dhexe</v>
      </c>
      <c r="B1045" s="293">
        <f>BZ122+BZ123</f>
        <v>0</v>
      </c>
    </row>
    <row r="1046" ht="15" customHeight="true" x14ac:dyDescent="0.2">
      <c r="A1046" s="238" t="str">
        <f>AA15</f>
        <v>10 Jubbada Hoose</v>
      </c>
      <c r="B1046" s="293">
        <f>CA122+CA123</f>
        <v>2933.425438120963</v>
      </c>
    </row>
    <row r="1047" ht="15" customHeight="true" x14ac:dyDescent="0.2">
      <c r="A1047" s="238" t="str">
        <f>AB15</f>
        <v>11 Mudug</v>
      </c>
      <c r="B1047" s="293">
        <f>CB122+CB123</f>
        <v>9478.6182853049086</v>
      </c>
    </row>
    <row r="1048" ht="15" customHeight="true" x14ac:dyDescent="0.2">
      <c r="A1048" s="238" t="str">
        <f>AC15</f>
        <v>12 Nugal</v>
      </c>
      <c r="B1048" s="293">
        <f>CC122+CC123</f>
        <v>2159.0489832496642</v>
      </c>
    </row>
    <row r="1049" ht="15" customHeight="true" x14ac:dyDescent="0.2">
      <c r="A1049" s="238" t="str">
        <f>AD15</f>
        <v>13 Sanaag</v>
      </c>
      <c r="B1049" s="293">
        <f>CD122+CD123</f>
        <v>2094.1468057894704</v>
      </c>
    </row>
    <row r="1050" ht="15" customHeight="true" x14ac:dyDescent="0.2">
      <c r="A1050" s="238" t="str">
        <f>AE15</f>
        <v>14 Shabeellaha Dhexe</v>
      </c>
      <c r="B1050" s="293">
        <f>CE122+CE123</f>
        <v>7035.6981483185282</v>
      </c>
    </row>
    <row r="1051" ht="15" customHeight="true" x14ac:dyDescent="0.2">
      <c r="A1051" s="238" t="str">
        <f>AF15</f>
        <v>15 Shabeellaha Hoose</v>
      </c>
      <c r="B1051" s="293">
        <f>CF122+CF123</f>
        <v>6422.6527082824705</v>
      </c>
    </row>
    <row r="1052" ht="15" customHeight="true" x14ac:dyDescent="0.2">
      <c r="A1052" s="238" t="str">
        <f>AG15</f>
        <v>16 Sool</v>
      </c>
      <c r="B1052" s="293">
        <f>CG122+CG123</f>
        <v>1869.2707649898528</v>
      </c>
    </row>
    <row r="1053" ht="15" customHeight="true" x14ac:dyDescent="0.2">
      <c r="A1053" s="238" t="str">
        <f>AH15</f>
        <v>17 Togdheer</v>
      </c>
      <c r="B1053" s="293">
        <f>CH122+CH123</f>
        <v>7351.7489644908892</v>
      </c>
    </row>
    <row r="1054" ht="15" customHeight="true" x14ac:dyDescent="0.2">
      <c r="A1054" s="238" t="str">
        <f>AI15</f>
        <v>18 Woqooyi Galbeed</v>
      </c>
      <c r="B1054" s="293">
        <f>CI122+CI123</f>
        <v>8467.6284185314144</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18</v>
      </c>
      <c r="B1072" s="238" t="s">
        <v>136</v>
      </c>
    </row>
    <row r="1100" s="211" customFormat="true" ht="17.1" customHeight="true" x14ac:dyDescent="0.2">
      <c r="A1100" s="629"/>
      <c r="B1100" s="618"/>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382"/>
      <c r="BW1100" s="382"/>
      <c r="BX1100" s="382"/>
      <c r="BY1100" s="382"/>
    </row>
    <row r="1101" s="211" customFormat="true" ht="17.1" customHeight="true" x14ac:dyDescent="0.2">
      <c r="A1101" s="630"/>
      <c r="B1101" s="619"/>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382"/>
      <c r="BW1101" s="382"/>
      <c r="BX1101" s="382"/>
      <c r="BY1101" s="382"/>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c r="BV1102" s="382"/>
      <c r="BW1102" s="382"/>
      <c r="BX1102" s="382"/>
      <c r="BY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c r="BV1103" s="382"/>
      <c r="BW1103" s="382"/>
      <c r="BX1103" s="382"/>
      <c r="BY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c r="BV1104" s="382"/>
      <c r="BW1104" s="382"/>
      <c r="BX1104" s="382"/>
      <c r="BY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c r="BV1105" s="382"/>
      <c r="BW1105" s="382"/>
      <c r="BX1105" s="382"/>
      <c r="BY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c r="BV1106" s="382"/>
      <c r="BW1106" s="382"/>
      <c r="BX1106" s="382"/>
      <c r="BY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c r="BV1107" s="382"/>
      <c r="BW1107" s="382"/>
      <c r="BX1107" s="382"/>
      <c r="BY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c r="BV1108" s="382"/>
      <c r="BW1108" s="382"/>
      <c r="BX1108" s="382"/>
      <c r="BY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c r="BV1109" s="382"/>
      <c r="BW1109" s="382"/>
      <c r="BX1109" s="382"/>
      <c r="BY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c r="BV1110" s="382"/>
      <c r="BW1110" s="382"/>
      <c r="BX1110" s="382"/>
      <c r="BY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c r="BV1111" s="382"/>
      <c r="BW1111" s="382"/>
      <c r="BX1111" s="382"/>
      <c r="BY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c r="BV1112" s="382"/>
      <c r="BW1112" s="382"/>
      <c r="BX1112" s="382"/>
      <c r="BY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c r="BV1113" s="382"/>
      <c r="BW1113" s="382"/>
      <c r="BX1113" s="382"/>
      <c r="BY1113" s="382"/>
    </row>
    <row r="1114" s="211" customFormat="true" ht="17.1" customHeight="true" x14ac:dyDescent="0.2">
      <c r="A1114" s="630"/>
      <c r="B1114" s="619"/>
      <c r="C1114" s="620"/>
      <c r="D1114" s="621"/>
      <c r="E1114" s="621"/>
      <c r="F1114" s="621"/>
      <c r="G1114" s="622"/>
      <c r="H1114" s="621"/>
      <c r="I1114" s="621"/>
      <c r="J1114" s="621"/>
      <c r="K1114" s="621"/>
      <c r="L1114" s="622"/>
      <c r="M1114" s="621"/>
      <c r="N1114" s="621"/>
      <c r="O1114" s="621"/>
      <c r="P1114" s="621"/>
      <c r="Q1114" s="622"/>
      <c r="R1114" s="621"/>
      <c r="S1114" s="621"/>
      <c r="T1114" s="621"/>
      <c r="U1114" s="621"/>
      <c r="V1114" s="621"/>
      <c r="W1114" s="621"/>
      <c r="X1114" s="621"/>
      <c r="Y1114" s="621"/>
      <c r="Z1114" s="621"/>
      <c r="AA1114" s="621"/>
      <c r="AB1114" s="621"/>
      <c r="AC1114" s="621"/>
      <c r="AD1114" s="621"/>
      <c r="AE1114" s="621"/>
      <c r="AF1114" s="621"/>
      <c r="AG1114" s="621"/>
      <c r="AH1114" s="621"/>
      <c r="AI1114" s="623"/>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382"/>
      <c r="BW1114" s="382"/>
      <c r="BX1114" s="382"/>
      <c r="BY1114" s="382"/>
    </row>
    <row r="1115" s="211" customFormat="true" ht="17.1" customHeight="true" x14ac:dyDescent="0.2">
      <c r="A1115" s="630"/>
      <c r="B1115" s="619"/>
      <c r="C1115" s="620"/>
      <c r="D1115" s="621"/>
      <c r="E1115" s="621"/>
      <c r="F1115" s="621"/>
      <c r="G1115" s="622"/>
      <c r="H1115" s="621"/>
      <c r="I1115" s="621"/>
      <c r="J1115" s="621"/>
      <c r="K1115" s="621"/>
      <c r="L1115" s="622"/>
      <c r="M1115" s="621"/>
      <c r="N1115" s="621"/>
      <c r="O1115" s="621"/>
      <c r="P1115" s="621"/>
      <c r="Q1115" s="622"/>
      <c r="R1115" s="621"/>
      <c r="S1115" s="621"/>
      <c r="T1115" s="621"/>
      <c r="U1115" s="621"/>
      <c r="V1115" s="621"/>
      <c r="W1115" s="621"/>
      <c r="X1115" s="621"/>
      <c r="Y1115" s="621"/>
      <c r="Z1115" s="621"/>
      <c r="AA1115" s="621"/>
      <c r="AB1115" s="621"/>
      <c r="AC1115" s="621"/>
      <c r="AD1115" s="621"/>
      <c r="AE1115" s="621"/>
      <c r="AF1115" s="621"/>
      <c r="AG1115" s="621"/>
      <c r="AH1115" s="621"/>
      <c r="AI1115" s="623"/>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382"/>
      <c r="BW1115" s="382"/>
      <c r="BX1115" s="382"/>
      <c r="BY1115" s="382"/>
    </row>
    <row r="1116" s="211" customFormat="true" ht="17.1" customHeight="true" x14ac:dyDescent="0.2">
      <c r="A1116" s="630"/>
      <c r="B1116" s="619"/>
      <c r="C1116" s="620"/>
      <c r="D1116" s="621"/>
      <c r="E1116" s="621"/>
      <c r="F1116" s="621"/>
      <c r="G1116" s="622"/>
      <c r="H1116" s="621"/>
      <c r="I1116" s="621"/>
      <c r="J1116" s="621"/>
      <c r="K1116" s="621"/>
      <c r="L1116" s="622"/>
      <c r="M1116" s="621"/>
      <c r="N1116" s="621"/>
      <c r="O1116" s="621"/>
      <c r="P1116" s="621"/>
      <c r="Q1116" s="622"/>
      <c r="R1116" s="621"/>
      <c r="S1116" s="621"/>
      <c r="T1116" s="621"/>
      <c r="U1116" s="621"/>
      <c r="V1116" s="621"/>
      <c r="W1116" s="621"/>
      <c r="X1116" s="621"/>
      <c r="Y1116" s="621"/>
      <c r="Z1116" s="621"/>
      <c r="AA1116" s="621"/>
      <c r="AB1116" s="621"/>
      <c r="AC1116" s="621"/>
      <c r="AD1116" s="621"/>
      <c r="AE1116" s="621"/>
      <c r="AF1116" s="621"/>
      <c r="AG1116" s="621"/>
      <c r="AH1116" s="621"/>
      <c r="AI1116" s="623"/>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382"/>
      <c r="BW1116" s="382"/>
      <c r="BX1116" s="382"/>
      <c r="BY1116" s="382"/>
    </row>
    <row r="1117" s="211" customFormat="true" ht="17.1" customHeight="true" x14ac:dyDescent="0.2">
      <c r="A1117" s="631"/>
      <c r="B1117" s="624"/>
      <c r="C1117" s="625"/>
      <c r="D1117" s="626"/>
      <c r="E1117" s="626"/>
      <c r="F1117" s="626"/>
      <c r="G1117" s="627"/>
      <c r="H1117" s="626"/>
      <c r="I1117" s="626"/>
      <c r="J1117" s="626"/>
      <c r="K1117" s="626"/>
      <c r="L1117" s="627"/>
      <c r="M1117" s="626"/>
      <c r="N1117" s="626"/>
      <c r="O1117" s="626"/>
      <c r="P1117" s="626"/>
      <c r="Q1117" s="627"/>
      <c r="R1117" s="626"/>
      <c r="S1117" s="626"/>
      <c r="T1117" s="626"/>
      <c r="U1117" s="626"/>
      <c r="V1117" s="626"/>
      <c r="W1117" s="626"/>
      <c r="X1117" s="626"/>
      <c r="Y1117" s="626"/>
      <c r="Z1117" s="626"/>
      <c r="AA1117" s="626"/>
      <c r="AB1117" s="626"/>
      <c r="AC1117" s="626"/>
      <c r="AD1117" s="626"/>
      <c r="AE1117" s="626"/>
      <c r="AF1117" s="626"/>
      <c r="AG1117" s="626"/>
      <c r="AH1117" s="626"/>
      <c r="AI1117" s="628"/>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382"/>
      <c r="BW1117" s="382"/>
      <c r="BX1117" s="382"/>
      <c r="BY1117" s="382"/>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c r="BV1118" s="382"/>
      <c r="BW1118" s="382"/>
      <c r="BX1118" s="382"/>
      <c r="BY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c r="BV1119" s="382"/>
      <c r="BW1119" s="382"/>
      <c r="BX1119" s="382"/>
      <c r="BY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c r="BV1120" s="382"/>
      <c r="BW1120" s="382"/>
      <c r="BX1120" s="382"/>
      <c r="BY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c r="BV1121" s="382"/>
      <c r="BW1121" s="382"/>
      <c r="BX1121" s="382"/>
      <c r="BY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c r="BV1122" s="382"/>
      <c r="BW1122" s="382"/>
      <c r="BX1122" s="382"/>
      <c r="BY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c r="BV1123" s="382"/>
      <c r="BW1123" s="382"/>
      <c r="BX1123" s="382"/>
      <c r="BY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c r="BV1124" s="382"/>
      <c r="BW1124" s="382"/>
      <c r="BX1124" s="382"/>
      <c r="BY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c r="BV1125" s="382"/>
      <c r="BW1125" s="382"/>
      <c r="BX1125" s="382"/>
      <c r="BY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c r="BV1126" s="382"/>
      <c r="BW1126" s="382"/>
      <c r="BX1126" s="382"/>
      <c r="BY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c r="BV1127" s="382"/>
      <c r="BW1127" s="382"/>
      <c r="BX1127" s="382"/>
      <c r="BY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c r="BV1128" s="382"/>
      <c r="BW1128" s="382"/>
      <c r="BX1128" s="382"/>
      <c r="BY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c r="BV1129" s="382"/>
      <c r="BW1129" s="382"/>
      <c r="BX1129" s="382"/>
      <c r="BY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c r="BV1130" s="382"/>
      <c r="BW1130" s="382"/>
      <c r="BX1130" s="382"/>
      <c r="BY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c r="BV1131" s="382"/>
      <c r="BW1131" s="382"/>
      <c r="BX1131" s="382"/>
      <c r="BY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c r="BV1132" s="382"/>
      <c r="BW1132" s="382"/>
      <c r="BX1132" s="382"/>
      <c r="BY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c r="BV1133" s="382"/>
      <c r="BW1133" s="382"/>
      <c r="BX1133" s="382"/>
      <c r="BY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c r="BV1134" s="382"/>
      <c r="BW1134" s="382"/>
      <c r="BX1134" s="382"/>
      <c r="BY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c r="BV1135" s="382"/>
      <c r="BW1135" s="382"/>
      <c r="BX1135" s="382"/>
      <c r="BY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c r="BV1136" s="382"/>
      <c r="BW1136" s="382"/>
      <c r="BX1136" s="382"/>
      <c r="BY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c r="BV1137" s="382"/>
      <c r="BW1137" s="382"/>
      <c r="BX1137" s="382"/>
      <c r="BY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c r="BV1138" s="382"/>
      <c r="BW1138" s="382"/>
      <c r="BX1138" s="382"/>
      <c r="BY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c r="BV1139" s="382"/>
      <c r="BW1139" s="382"/>
      <c r="BX1139" s="382"/>
      <c r="BY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c r="BV1140" s="382"/>
      <c r="BW1140" s="382"/>
      <c r="BX1140" s="382"/>
      <c r="BY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c r="BV1141" s="382"/>
      <c r="BW1141" s="382"/>
      <c r="BX1141" s="382"/>
      <c r="BY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c r="BV1142" s="382"/>
      <c r="BW1142" s="382"/>
      <c r="BX1142" s="382"/>
      <c r="BY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c r="BV1143" s="382"/>
      <c r="BW1143" s="382"/>
      <c r="BX1143" s="382"/>
      <c r="BY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c r="BV1144" s="382"/>
      <c r="BW1144" s="382"/>
      <c r="BX1144" s="382"/>
      <c r="BY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c r="BV1145" s="382"/>
      <c r="BW1145" s="382"/>
      <c r="BX1145" s="382"/>
      <c r="BY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c r="BV1146" s="382"/>
      <c r="BW1146" s="382"/>
      <c r="BX1146" s="382"/>
      <c r="BY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c r="BV1147" s="382"/>
      <c r="BW1147" s="382"/>
      <c r="BX1147" s="382"/>
      <c r="BY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c r="BV1148" s="382"/>
      <c r="BW1148" s="382"/>
      <c r="BX1148" s="382"/>
      <c r="BY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c r="BV1149" s="382"/>
      <c r="BW1149" s="382"/>
      <c r="BX1149" s="382"/>
      <c r="BY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c r="BV1150" s="382"/>
      <c r="BW1150" s="382"/>
      <c r="BX1150" s="382"/>
      <c r="BY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c r="BV1151" s="382"/>
      <c r="BW1151" s="382"/>
      <c r="BX1151" s="382"/>
      <c r="BY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c r="BV1152" s="382"/>
      <c r="BW1152" s="382"/>
      <c r="BX1152" s="382"/>
      <c r="BY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c r="BV1153" s="382"/>
      <c r="BW1153" s="382"/>
      <c r="BX1153" s="382"/>
      <c r="BY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c r="BV1154" s="382"/>
      <c r="BW1154" s="382"/>
      <c r="BX1154" s="382"/>
      <c r="BY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c r="BV1155" s="382"/>
      <c r="BW1155" s="382"/>
      <c r="BX1155" s="382"/>
      <c r="BY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c r="BV1156" s="382"/>
      <c r="BW1156" s="382"/>
      <c r="BX1156" s="382"/>
      <c r="BY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c r="BV1157" s="382"/>
      <c r="BW1157" s="382"/>
      <c r="BX1157" s="382"/>
      <c r="BY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c r="BV1158" s="382"/>
      <c r="BW1158" s="382"/>
      <c r="BX1158" s="382"/>
      <c r="BY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c r="BV1159" s="382"/>
      <c r="BW1159" s="382"/>
      <c r="BX1159" s="382"/>
      <c r="BY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c r="BV1160" s="382"/>
      <c r="BW1160" s="382"/>
      <c r="BX1160" s="382"/>
      <c r="BY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c r="BV1161" s="382"/>
      <c r="BW1161" s="382"/>
      <c r="BX1161" s="382"/>
      <c r="BY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c r="BV1162" s="382"/>
      <c r="BW1162" s="382"/>
      <c r="BX1162" s="382"/>
      <c r="BY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c r="BV1163" s="382"/>
      <c r="BW1163" s="382"/>
      <c r="BX1163" s="382"/>
      <c r="BY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c r="BV1164" s="382"/>
      <c r="BW1164" s="382"/>
      <c r="BX1164" s="382"/>
      <c r="BY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c r="BV1165" s="382"/>
      <c r="BW1165" s="382"/>
      <c r="BX1165" s="382"/>
      <c r="BY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c r="BV1166" s="382"/>
      <c r="BW1166" s="382"/>
      <c r="BX1166" s="382"/>
      <c r="BY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c r="BV1167" s="382"/>
      <c r="BW1167" s="382"/>
      <c r="BX1167" s="382"/>
      <c r="BY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c r="BV1168" s="382"/>
      <c r="BW1168" s="382"/>
      <c r="BX1168" s="382"/>
      <c r="BY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c r="BV1169" s="382"/>
      <c r="BW1169" s="382"/>
      <c r="BX1169" s="382"/>
      <c r="BY1169" s="382"/>
    </row>
    <row r="1170" s="211" customFormat="true" ht="15" customHeight="true" x14ac:dyDescent="0.2">
      <c r="A1170" s="312"/>
      <c r="B1170" s="595"/>
      <c r="C1170" s="596"/>
      <c r="D1170" s="596"/>
      <c r="E1170" s="596"/>
      <c r="F1170" s="596"/>
      <c r="G1170" s="596"/>
      <c r="H1170" s="596"/>
      <c r="I1170" s="596"/>
      <c r="J1170" s="596"/>
      <c r="K1170" s="596"/>
      <c r="L1170" s="596"/>
      <c r="M1170" s="596"/>
      <c r="N1170" s="596"/>
      <c r="O1170" s="596"/>
      <c r="P1170" s="596"/>
      <c r="Q1170" s="596"/>
      <c r="R1170" s="596"/>
      <c r="S1170" s="596"/>
      <c r="T1170" s="596"/>
      <c r="U1170" s="596"/>
      <c r="V1170" s="596"/>
      <c r="W1170" s="596"/>
      <c r="X1170" s="596"/>
      <c r="Y1170" s="596"/>
      <c r="Z1170" s="596"/>
      <c r="AA1170" s="596"/>
      <c r="AB1170" s="596"/>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c r="BV1170" s="382"/>
      <c r="BW1170" s="382"/>
      <c r="BX1170" s="382"/>
      <c r="BY1170" s="382"/>
    </row>
    <row r="1171" s="211" customFormat="true" ht="15" customHeight="true" x14ac:dyDescent="0.2">
      <c r="A1171" s="312"/>
      <c r="B1171" s="595"/>
      <c r="C1171" s="596"/>
      <c r="D1171" s="596"/>
      <c r="E1171" s="596"/>
      <c r="F1171" s="596"/>
      <c r="G1171" s="596"/>
      <c r="H1171" s="596"/>
      <c r="I1171" s="596"/>
      <c r="J1171" s="596"/>
      <c r="K1171" s="596"/>
      <c r="L1171" s="596"/>
      <c r="M1171" s="596"/>
      <c r="N1171" s="596"/>
      <c r="O1171" s="596"/>
      <c r="P1171" s="596"/>
      <c r="Q1171" s="596"/>
      <c r="R1171" s="596"/>
      <c r="S1171" s="596"/>
      <c r="T1171" s="596"/>
      <c r="U1171" s="596"/>
      <c r="V1171" s="596"/>
      <c r="W1171" s="596"/>
      <c r="X1171" s="596"/>
      <c r="Y1171" s="596"/>
      <c r="Z1171" s="596"/>
      <c r="AA1171" s="596"/>
      <c r="AB1171" s="596"/>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c r="BV1171" s="382"/>
      <c r="BW1171" s="382"/>
      <c r="BX1171" s="382"/>
      <c r="BY1171" s="382"/>
    </row>
    <row r="1172" s="211" customFormat="true" ht="15" customHeight="true" x14ac:dyDescent="0.2">
      <c r="A1172" s="312"/>
      <c r="B1172" s="595"/>
      <c r="C1172" s="596"/>
      <c r="D1172" s="596"/>
      <c r="E1172" s="596"/>
      <c r="F1172" s="596"/>
      <c r="G1172" s="596"/>
      <c r="H1172" s="596"/>
      <c r="I1172" s="596"/>
      <c r="J1172" s="596"/>
      <c r="K1172" s="596"/>
      <c r="L1172" s="596"/>
      <c r="M1172" s="596"/>
      <c r="N1172" s="596"/>
      <c r="O1172" s="596"/>
      <c r="P1172" s="596"/>
      <c r="Q1172" s="596"/>
      <c r="R1172" s="596"/>
      <c r="S1172" s="596"/>
      <c r="T1172" s="596"/>
      <c r="U1172" s="596"/>
      <c r="V1172" s="596"/>
      <c r="W1172" s="596"/>
      <c r="X1172" s="596"/>
      <c r="Y1172" s="596"/>
      <c r="Z1172" s="596"/>
      <c r="AA1172" s="596"/>
      <c r="AB1172" s="596"/>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c r="BV1172" s="382"/>
      <c r="BW1172" s="382"/>
      <c r="BX1172" s="382"/>
      <c r="BY1172" s="382"/>
    </row>
    <row r="1173" s="211" customFormat="true" ht="15" customHeight="true" x14ac:dyDescent="0.2">
      <c r="A1173" s="312"/>
      <c r="B1173" s="595"/>
      <c r="C1173" s="596"/>
      <c r="D1173" s="596"/>
      <c r="E1173" s="596"/>
      <c r="F1173" s="596"/>
      <c r="G1173" s="596"/>
      <c r="H1173" s="596"/>
      <c r="I1173" s="596"/>
      <c r="J1173" s="596"/>
      <c r="K1173" s="596"/>
      <c r="L1173" s="596"/>
      <c r="M1173" s="596"/>
      <c r="N1173" s="596"/>
      <c r="O1173" s="596"/>
      <c r="P1173" s="596"/>
      <c r="Q1173" s="596"/>
      <c r="R1173" s="596"/>
      <c r="S1173" s="596"/>
      <c r="T1173" s="596"/>
      <c r="U1173" s="596"/>
      <c r="V1173" s="596"/>
      <c r="W1173" s="596"/>
      <c r="X1173" s="596"/>
      <c r="Y1173" s="596"/>
      <c r="Z1173" s="596"/>
      <c r="AA1173" s="596"/>
      <c r="AB1173" s="596"/>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c r="BV1173" s="382"/>
      <c r="BW1173" s="382"/>
      <c r="BX1173" s="382"/>
      <c r="BY1173" s="382"/>
    </row>
    <row r="1174" s="211" customFormat="true" ht="15" customHeight="true" x14ac:dyDescent="0.2">
      <c r="A1174" s="312"/>
      <c r="B1174" s="595"/>
      <c r="C1174" s="596"/>
      <c r="D1174" s="596"/>
      <c r="E1174" s="596"/>
      <c r="F1174" s="596"/>
      <c r="G1174" s="596"/>
      <c r="H1174" s="596"/>
      <c r="I1174" s="596"/>
      <c r="J1174" s="596"/>
      <c r="K1174" s="596"/>
      <c r="L1174" s="596"/>
      <c r="M1174" s="596"/>
      <c r="N1174" s="596"/>
      <c r="O1174" s="596"/>
      <c r="P1174" s="596"/>
      <c r="Q1174" s="596"/>
      <c r="R1174" s="596"/>
      <c r="S1174" s="596"/>
      <c r="T1174" s="596"/>
      <c r="U1174" s="596"/>
      <c r="V1174" s="596"/>
      <c r="W1174" s="596"/>
      <c r="X1174" s="596"/>
      <c r="Y1174" s="596"/>
      <c r="Z1174" s="596"/>
      <c r="AA1174" s="596"/>
      <c r="AB1174" s="596"/>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c r="BV1174" s="382"/>
      <c r="BW1174" s="382"/>
      <c r="BX1174" s="382"/>
      <c r="BY1174" s="382"/>
    </row>
    <row r="1175" s="211" customFormat="true" ht="15" customHeight="true" x14ac:dyDescent="0.2">
      <c r="A1175" s="312"/>
      <c r="B1175" s="595"/>
      <c r="C1175" s="596"/>
      <c r="D1175" s="596"/>
      <c r="E1175" s="596"/>
      <c r="F1175" s="596"/>
      <c r="G1175" s="596"/>
      <c r="H1175" s="596"/>
      <c r="I1175" s="596"/>
      <c r="J1175" s="596"/>
      <c r="K1175" s="596"/>
      <c r="L1175" s="596"/>
      <c r="M1175" s="596"/>
      <c r="N1175" s="596"/>
      <c r="O1175" s="596"/>
      <c r="P1175" s="596"/>
      <c r="Q1175" s="596"/>
      <c r="R1175" s="596"/>
      <c r="S1175" s="596"/>
      <c r="T1175" s="596"/>
      <c r="U1175" s="596"/>
      <c r="V1175" s="596"/>
      <c r="W1175" s="596"/>
      <c r="X1175" s="596"/>
      <c r="Y1175" s="596"/>
      <c r="Z1175" s="596"/>
      <c r="AA1175" s="596"/>
      <c r="AB1175" s="596"/>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c r="BV1175" s="382"/>
      <c r="BW1175" s="382"/>
      <c r="BX1175" s="382"/>
      <c r="BY1175" s="382"/>
    </row>
    <row r="1176" s="211" customFormat="true" ht="15" customHeight="true" x14ac:dyDescent="0.2">
      <c r="A1176" s="597"/>
      <c r="B1176" s="312"/>
      <c r="C1176" s="598"/>
      <c r="D1176" s="599"/>
      <c r="E1176" s="599"/>
      <c r="F1176" s="599"/>
      <c r="G1176" s="599"/>
      <c r="H1176" s="598"/>
      <c r="I1176" s="599"/>
      <c r="J1176" s="599"/>
      <c r="K1176" s="599"/>
      <c r="L1176" s="599"/>
      <c r="M1176" s="598"/>
      <c r="N1176" s="599"/>
      <c r="O1176" s="599"/>
      <c r="P1176" s="599"/>
      <c r="Q1176" s="599"/>
      <c r="R1176" s="598"/>
      <c r="S1176" s="599"/>
      <c r="T1176" s="599"/>
      <c r="U1176" s="599"/>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c r="BV1176" s="382"/>
      <c r="BW1176" s="382"/>
      <c r="BX1176" s="382"/>
      <c r="BY1176" s="382"/>
    </row>
    <row r="1177" s="211" customFormat="true" ht="15" customHeight="true" x14ac:dyDescent="0.2">
      <c r="A1177" s="599"/>
      <c r="B1177" s="599"/>
      <c r="C1177" s="598"/>
      <c r="D1177" s="598"/>
      <c r="E1177" s="598"/>
      <c r="F1177" s="598"/>
      <c r="G1177" s="598"/>
      <c r="H1177" s="598"/>
      <c r="I1177" s="598"/>
      <c r="J1177" s="598"/>
      <c r="K1177" s="598"/>
      <c r="L1177" s="598"/>
      <c r="M1177" s="598"/>
      <c r="N1177" s="598"/>
      <c r="O1177" s="598"/>
      <c r="P1177" s="598"/>
      <c r="Q1177" s="598"/>
      <c r="R1177" s="598"/>
      <c r="S1177" s="598"/>
      <c r="T1177" s="598"/>
      <c r="U1177" s="598"/>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c r="BV1177" s="382"/>
      <c r="BW1177" s="382"/>
      <c r="BX1177" s="382"/>
      <c r="BY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c r="BV1178" s="382"/>
      <c r="BW1178" s="382"/>
      <c r="BX1178" s="382"/>
      <c r="BY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c r="BV1179" s="382"/>
      <c r="BW1179" s="382"/>
      <c r="BX1179" s="382"/>
      <c r="BY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c r="BV1180" s="382"/>
      <c r="BW1180" s="382"/>
      <c r="BX1180" s="382"/>
      <c r="BY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c r="BV1181" s="382"/>
      <c r="BW1181" s="382"/>
      <c r="BX1181" s="382"/>
      <c r="BY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c r="BV1182" s="382"/>
      <c r="BW1182" s="382"/>
      <c r="BX1182" s="382"/>
      <c r="BY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c r="BV1183" s="382"/>
      <c r="BW1183" s="382"/>
      <c r="BX1183" s="382"/>
      <c r="BY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c r="BV1184" s="382"/>
      <c r="BW1184" s="382"/>
      <c r="BX1184" s="382"/>
      <c r="BY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c r="BV1185" s="382"/>
      <c r="BW1185" s="382"/>
      <c r="BX1185" s="382"/>
      <c r="BY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c r="BV1186" s="382"/>
      <c r="BW1186" s="382"/>
      <c r="BX1186" s="382"/>
      <c r="BY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c r="BV1187" s="382"/>
      <c r="BW1187" s="382"/>
      <c r="BX1187" s="382"/>
      <c r="BY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c r="BV1188" s="382"/>
      <c r="BW1188" s="382"/>
      <c r="BX1188" s="382"/>
      <c r="BY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c r="BV1189" s="382"/>
      <c r="BW1189" s="382"/>
      <c r="BX1189" s="382"/>
      <c r="BY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c r="BV1190" s="382"/>
      <c r="BW1190" s="382"/>
      <c r="BX1190" s="382"/>
      <c r="BY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c r="BV1191" s="382"/>
      <c r="BW1191" s="382"/>
      <c r="BX1191" s="382"/>
      <c r="BY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c r="BV1192" s="382"/>
      <c r="BW1192" s="382"/>
      <c r="BX1192" s="382"/>
      <c r="BY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c r="BV1193" s="382"/>
      <c r="BW1193" s="382"/>
      <c r="BX1193" s="382"/>
      <c r="BY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c r="BV1194" s="382"/>
      <c r="BW1194" s="382"/>
      <c r="BX1194" s="382"/>
      <c r="BY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c r="BV1195" s="382"/>
      <c r="BW1195" s="382"/>
      <c r="BX1195" s="382"/>
      <c r="BY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c r="BV1196" s="382"/>
      <c r="BW1196" s="382"/>
      <c r="BX1196" s="382"/>
      <c r="BY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c r="BV1197" s="382"/>
      <c r="BW1197" s="382"/>
      <c r="BX1197" s="382"/>
      <c r="BY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c r="BV1198" s="382"/>
      <c r="BW1198" s="382"/>
      <c r="BX1198" s="382"/>
      <c r="BY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c r="BV1199" s="382"/>
      <c r="BW1199" s="382"/>
      <c r="BX1199" s="382"/>
      <c r="BY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c r="BV1200" s="382"/>
      <c r="BW1200" s="382"/>
      <c r="BX1200" s="382"/>
      <c r="BY1200" s="382"/>
    </row>
  </sheetData>
  <mergeCells count="1314">
    <mergeCell ref="BA341:BA342"/>
    <mergeCell ref="BA343:BA344"/>
    <mergeCell ref="BA345:BA346"/>
    <mergeCell ref="BA347:BA348"/>
    <mergeCell ref="BA349:BA350"/>
    <mergeCell ref="BA351:BA352"/>
    <mergeCell ref="BA353:BA354"/>
    <mergeCell ref="BA153:BA16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1"/>
    <mergeCell ref="A208:B208"/>
    <mergeCell ref="A153:A165"/>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E498"/>
    <mergeCell ref="H498:I498"/>
    <mergeCell ref="M498:N498"/>
    <mergeCell ref="C499:D499"/>
    <mergeCell ref="H499:I499"/>
    <mergeCell ref="M499:N499"/>
    <mergeCell ref="C496:D496"/>
    <mergeCell ref="H496:J496"/>
    <mergeCell ref="M496:O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L590"/>
    <mergeCell ref="M590:Q590"/>
    <mergeCell ref="C591:D591"/>
    <mergeCell ref="H591:I592"/>
    <mergeCell ref="J591:L591"/>
    <mergeCell ref="M591:N592"/>
    <mergeCell ref="O591:Q591"/>
    <mergeCell ref="C592:D592"/>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7:D597"/>
    <mergeCell ref="H597:I598"/>
    <mergeCell ref="M597:N598"/>
    <mergeCell ref="C598:D598"/>
    <mergeCell ref="C599:D599"/>
    <mergeCell ref="H599:I599"/>
    <mergeCell ref="M599:N599"/>
    <mergeCell ref="C595:D596"/>
    <mergeCell ref="E595:G595"/>
    <mergeCell ref="H595:I595"/>
    <mergeCell ref="M595:N595"/>
    <mergeCell ref="H596:J596"/>
    <mergeCell ref="M596:O596"/>
    <mergeCell ref="C593:D593"/>
    <mergeCell ref="H593:I593"/>
    <mergeCell ref="M593:N593"/>
    <mergeCell ref="C594:G594"/>
    <mergeCell ref="H594:I594"/>
    <mergeCell ref="M594:N594"/>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0:E600"/>
    <mergeCell ref="H600:I600"/>
    <mergeCell ref="M600:N600"/>
    <mergeCell ref="C601:D602"/>
    <mergeCell ref="H601:I601"/>
    <mergeCell ref="M601:N601"/>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J691"/>
    <mergeCell ref="M691:O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E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133350</xdr:rowOff>
                  </from>
                  <to>
                    <xdr:col>1</xdr:col>
                    <xdr:colOff>1704975</xdr:colOff>
                    <xdr:row>400</xdr:row>
                    <xdr:rowOff>19050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dimension ref="A1:CM161"/>
  <sheetFormatPr defaultRowHeight="15"/>
  <sheetData>
    <row r="1">
      <c r="A1" t="s">
        <v>522</v>
      </c>
      <c r="B1" t="s">
        <v>524</v>
      </c>
      <c r="C1" t="s">
        <v>525</v>
      </c>
      <c r="D1" t="s">
        <v>529</v>
      </c>
      <c r="E1" t="s">
        <v>530</v>
      </c>
      <c r="F1" t="s">
        <v>531</v>
      </c>
      <c r="G1" t="s">
        <v>532</v>
      </c>
      <c r="H1" t="s">
        <v>552</v>
      </c>
      <c r="I1" t="s">
        <v>553</v>
      </c>
      <c r="J1" t="s">
        <v>554</v>
      </c>
      <c r="K1" t="s">
        <v>555</v>
      </c>
      <c r="L1" t="s">
        <v>556</v>
      </c>
      <c r="M1" t="s">
        <v>557</v>
      </c>
      <c r="N1" t="s">
        <v>558</v>
      </c>
      <c r="O1" t="s">
        <v>559</v>
      </c>
      <c r="P1" t="s">
        <v>560</v>
      </c>
      <c r="Q1" t="s">
        <v>561</v>
      </c>
      <c r="R1" t="s">
        <v>562</v>
      </c>
      <c r="S1" t="s">
        <v>563</v>
      </c>
      <c r="T1" t="s">
        <v>564</v>
      </c>
      <c r="U1" t="s">
        <v>565</v>
      </c>
      <c r="V1" t="s">
        <v>566</v>
      </c>
      <c r="W1" t="s">
        <v>567</v>
      </c>
      <c r="X1" t="s">
        <v>568</v>
      </c>
      <c r="Y1" t="s">
        <v>569</v>
      </c>
      <c r="Z1" t="s">
        <v>570</v>
      </c>
      <c r="AA1" t="s">
        <v>571</v>
      </c>
      <c r="AB1" t="s">
        <v>572</v>
      </c>
      <c r="AC1" t="s">
        <v>573</v>
      </c>
      <c r="AD1" t="s">
        <v>574</v>
      </c>
      <c r="AE1" t="s">
        <v>575</v>
      </c>
      <c r="AF1" t="s">
        <v>576</v>
      </c>
      <c r="AG1" t="s">
        <v>577</v>
      </c>
      <c r="AH1" t="s">
        <v>578</v>
      </c>
      <c r="AI1" t="s">
        <v>579</v>
      </c>
      <c r="AJ1" t="s">
        <v>580</v>
      </c>
      <c r="AK1" t="s">
        <v>581</v>
      </c>
      <c r="AL1" t="s">
        <v>582</v>
      </c>
      <c r="AM1" t="s">
        <v>583</v>
      </c>
      <c r="AN1" t="s">
        <v>584</v>
      </c>
      <c r="AO1" t="s">
        <v>585</v>
      </c>
      <c r="AP1" t="s">
        <v>586</v>
      </c>
      <c r="AQ1" t="s">
        <v>587</v>
      </c>
      <c r="AR1" t="s">
        <v>588</v>
      </c>
      <c r="AS1" t="s">
        <v>589</v>
      </c>
      <c r="AT1" t="s">
        <v>590</v>
      </c>
      <c r="AU1" t="s">
        <v>591</v>
      </c>
      <c r="AV1" t="s">
        <v>592</v>
      </c>
      <c r="AW1" t="s">
        <v>593</v>
      </c>
      <c r="AX1" t="s">
        <v>594</v>
      </c>
      <c r="AY1" t="s">
        <v>595</v>
      </c>
      <c r="AZ1" t="s">
        <v>596</v>
      </c>
      <c r="BA1" t="s">
        <v>597</v>
      </c>
      <c r="BB1" t="s">
        <v>598</v>
      </c>
      <c r="BC1" t="s">
        <v>599</v>
      </c>
      <c r="BD1" t="s">
        <v>600</v>
      </c>
      <c r="BE1" t="s">
        <v>601</v>
      </c>
      <c r="BF1" t="s">
        <v>602</v>
      </c>
      <c r="BG1" t="s">
        <v>603</v>
      </c>
      <c r="BH1" t="s">
        <v>604</v>
      </c>
      <c r="BI1" t="s">
        <v>605</v>
      </c>
      <c r="BJ1" t="s">
        <v>606</v>
      </c>
      <c r="BK1" t="s">
        <v>607</v>
      </c>
      <c r="BL1" t="s">
        <v>608</v>
      </c>
      <c r="BM1" t="s">
        <v>609</v>
      </c>
      <c r="BN1" t="s">
        <v>610</v>
      </c>
      <c r="BO1" t="s">
        <v>611</v>
      </c>
      <c r="BP1" t="s">
        <v>612</v>
      </c>
      <c r="BQ1" t="s">
        <v>613</v>
      </c>
      <c r="BR1" t="s">
        <v>614</v>
      </c>
      <c r="BS1" t="s">
        <v>615</v>
      </c>
      <c r="BT1" t="s">
        <v>616</v>
      </c>
      <c r="BU1" t="s">
        <v>617</v>
      </c>
      <c r="BV1" t="s">
        <v>618</v>
      </c>
      <c r="BW1" t="s">
        <v>619</v>
      </c>
      <c r="BX1" t="s">
        <v>620</v>
      </c>
      <c r="BY1" t="s">
        <v>621</v>
      </c>
      <c r="BZ1" t="s">
        <v>622</v>
      </c>
      <c r="CA1" t="s">
        <v>623</v>
      </c>
      <c r="CB1" t="s">
        <v>624</v>
      </c>
      <c r="CC1" t="s">
        <v>625</v>
      </c>
      <c r="CD1" t="s">
        <v>626</v>
      </c>
      <c r="CE1" t="s">
        <v>627</v>
      </c>
      <c r="CF1" t="s">
        <v>628</v>
      </c>
      <c r="CG1" t="s">
        <v>629</v>
      </c>
      <c r="CH1" t="s">
        <v>630</v>
      </c>
      <c r="CI1" t="s">
        <v>631</v>
      </c>
      <c r="CJ1" t="s">
        <v>632</v>
      </c>
      <c r="CK1" t="s">
        <v>633</v>
      </c>
      <c r="CL1" t="s">
        <v>634</v>
      </c>
      <c r="CM1" t="s">
        <v>635</v>
      </c>
    </row>
    <row r="2">
      <c r="A2" t="s">
        <v>523</v>
      </c>
      <c r="B2">
        <v>2006</v>
      </c>
      <c r="C2" t="s">
        <v>526</v>
      </c>
      <c r="D2">
        <v>16</v>
      </c>
      <c r="E2" t="s">
        <v>13</v>
      </c>
      <c r="F2" t="s">
        <v>14</v>
      </c>
      <c r="G2" t="s">
        <v>533</v>
      </c>
      <c r="H2">
        <v>14.77493166469316</v>
      </c>
      <c r="I2">
        <v>12.64783513618344</v>
      </c>
      <c r="J2">
        <v>20.42079242005029</v>
      </c>
      <c r="K2">
        <v>57.936342590032133</v>
      </c>
      <c r="L2">
        <v>93.922271861001121</v>
      </c>
      <c r="M2">
        <v>54.683585729317443</v>
      </c>
      <c r="N2">
        <v>71.601492678275861</v>
      </c>
      <c r="O2">
        <v>84.713754025501558</v>
      </c>
      <c r="P2">
        <v>92.8546377086912</v>
      </c>
      <c r="Q2">
        <v>98.342070539621602</v>
      </c>
      <c r="R2">
        <v>10.945328917434299</v>
      </c>
      <c r="S2">
        <v>7.7492182159639791</v>
      </c>
      <c r="T2">
        <v>11.053511256099959</v>
      </c>
      <c r="U2">
        <v>11.226484495149601</v>
      </c>
      <c r="V2">
        <v>33.951451672870462</v>
      </c>
      <c r="W2" t="s">
        <v>146</v>
      </c>
      <c r="X2" t="s">
        <v>147</v>
      </c>
      <c r="Y2" t="s">
        <v>148</v>
      </c>
      <c r="Z2" t="s">
        <v>180</v>
      </c>
      <c r="AA2" t="s">
        <v>180</v>
      </c>
      <c r="AB2" t="s">
        <v>180</v>
      </c>
      <c r="AC2" t="s">
        <v>180</v>
      </c>
      <c r="AD2" t="s">
        <v>180</v>
      </c>
      <c r="AE2" t="s">
        <v>180</v>
      </c>
      <c r="AF2" t="s">
        <v>180</v>
      </c>
      <c r="AG2" t="s">
        <v>180</v>
      </c>
      <c r="AH2" t="s">
        <v>180</v>
      </c>
      <c r="AI2" t="s">
        <v>180</v>
      </c>
      <c r="AJ2" t="s">
        <v>180</v>
      </c>
      <c r="AK2" t="s">
        <v>180</v>
      </c>
      <c r="AL2" t="s">
        <v>180</v>
      </c>
      <c r="AM2" t="s">
        <v>180</v>
      </c>
      <c r="AN2" t="s">
        <v>180</v>
      </c>
      <c r="AO2">
        <v>35.158637017344773</v>
      </c>
      <c r="AP2">
        <v>41.142295451477906</v>
      </c>
      <c r="AQ2">
        <v>51.528281611277713</v>
      </c>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c r="A3" t="s">
        <v>523</v>
      </c>
      <c r="B3">
        <v>2006</v>
      </c>
      <c r="C3" t="s">
        <v>526</v>
      </c>
      <c r="D3">
        <v>17</v>
      </c>
      <c r="E3" t="s">
        <v>13</v>
      </c>
      <c r="F3" t="s">
        <v>52</v>
      </c>
      <c r="G3" t="s">
        <v>180</v>
      </c>
      <c r="H3">
        <v>85.225068335306858</v>
      </c>
      <c r="I3">
        <v>87.352164863816569</v>
      </c>
      <c r="J3">
        <v>79.579207579949667</v>
      </c>
      <c r="K3">
        <v>42.063657409968243</v>
      </c>
      <c r="L3">
        <v>6.0777281389988911</v>
      </c>
      <c r="M3">
        <v>45.316414270682543</v>
      </c>
      <c r="N3">
        <v>28.398507321724221</v>
      </c>
      <c r="O3">
        <v>15.28624597449841</v>
      </c>
      <c r="P3">
        <v>7.1453622913088033</v>
      </c>
      <c r="Q3">
        <v>1.6579294603784109</v>
      </c>
      <c r="R3">
        <v>89.05467108256569</v>
      </c>
      <c r="S3">
        <v>92.250781784036008</v>
      </c>
      <c r="T3">
        <v>88.946488743899991</v>
      </c>
      <c r="U3">
        <v>88.77351550485028</v>
      </c>
      <c r="V3">
        <v>66.048548327129637</v>
      </c>
      <c r="W3" t="s">
        <v>146</v>
      </c>
      <c r="X3" t="s">
        <v>147</v>
      </c>
      <c r="Y3" t="s">
        <v>148</v>
      </c>
      <c r="Z3" t="s">
        <v>180</v>
      </c>
      <c r="AA3" t="s">
        <v>180</v>
      </c>
      <c r="AB3" t="s">
        <v>180</v>
      </c>
      <c r="AC3" t="s">
        <v>180</v>
      </c>
      <c r="AD3" t="s">
        <v>180</v>
      </c>
      <c r="AE3" t="s">
        <v>180</v>
      </c>
      <c r="AF3" t="s">
        <v>180</v>
      </c>
      <c r="AG3" t="s">
        <v>180</v>
      </c>
      <c r="AH3" t="s">
        <v>180</v>
      </c>
      <c r="AI3" t="s">
        <v>180</v>
      </c>
      <c r="AJ3" t="s">
        <v>180</v>
      </c>
      <c r="AK3" t="s">
        <v>180</v>
      </c>
      <c r="AL3" t="s">
        <v>180</v>
      </c>
      <c r="AM3" t="s">
        <v>180</v>
      </c>
      <c r="AN3" t="s">
        <v>180</v>
      </c>
      <c r="AO3">
        <v>64.841362982655127</v>
      </c>
      <c r="AP3">
        <v>58.857704548521802</v>
      </c>
      <c r="AQ3">
        <v>48.471718388722053</v>
      </c>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c r="A4" t="s">
        <v>523</v>
      </c>
      <c r="B4">
        <v>2006</v>
      </c>
      <c r="C4" t="s">
        <v>526</v>
      </c>
      <c r="D4">
        <v>18</v>
      </c>
      <c r="E4" t="s">
        <v>61</v>
      </c>
      <c r="F4" t="s">
        <v>15</v>
      </c>
      <c r="G4" t="s">
        <v>534</v>
      </c>
      <c r="H4">
        <v>5.6225555010213393</v>
      </c>
      <c r="I4">
        <v>6.4555348074830281</v>
      </c>
      <c r="J4">
        <v>14.535619264665231</v>
      </c>
      <c r="K4">
        <v>45.908148486324578</v>
      </c>
      <c r="L4">
        <v>84.555035199461656</v>
      </c>
      <c r="M4">
        <v>39.887713022252072</v>
      </c>
      <c r="N4">
        <v>59.452404548044683</v>
      </c>
      <c r="O4">
        <v>75.946065584607396</v>
      </c>
      <c r="P4">
        <v>81.302589897731764</v>
      </c>
      <c r="Q4">
        <v>91.099570650054986</v>
      </c>
      <c r="R4">
        <v>2.512205198854351</v>
      </c>
      <c r="S4">
        <v>1.9209853808169359</v>
      </c>
      <c r="T4">
        <v>5.7948395899442806</v>
      </c>
      <c r="U4">
        <v>7.0878751119084358</v>
      </c>
      <c r="V4">
        <v>22.340435322917561</v>
      </c>
      <c r="W4" t="s">
        <v>146</v>
      </c>
      <c r="X4" t="s">
        <v>147</v>
      </c>
      <c r="Y4" t="s">
        <v>148</v>
      </c>
      <c r="Z4" t="s">
        <v>180</v>
      </c>
      <c r="AA4" t="s">
        <v>180</v>
      </c>
      <c r="AB4" t="s">
        <v>180</v>
      </c>
      <c r="AC4" t="s">
        <v>180</v>
      </c>
      <c r="AD4" t="s">
        <v>180</v>
      </c>
      <c r="AE4" t="s">
        <v>180</v>
      </c>
      <c r="AF4" t="s">
        <v>180</v>
      </c>
      <c r="AG4" t="s">
        <v>180</v>
      </c>
      <c r="AH4" t="s">
        <v>180</v>
      </c>
      <c r="AI4" t="s">
        <v>180</v>
      </c>
      <c r="AJ4" t="s">
        <v>180</v>
      </c>
      <c r="AK4" t="s">
        <v>180</v>
      </c>
      <c r="AL4" t="s">
        <v>180</v>
      </c>
      <c r="AM4" t="s">
        <v>180</v>
      </c>
      <c r="AN4" t="s">
        <v>180</v>
      </c>
      <c r="AO4">
        <v>28.53169077157526</v>
      </c>
      <c r="AP4">
        <v>24.98768368270424</v>
      </c>
      <c r="AQ4">
        <v>41.235495025640667</v>
      </c>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c r="A5" t="s">
        <v>523</v>
      </c>
      <c r="B5">
        <v>2006</v>
      </c>
      <c r="C5" t="s">
        <v>526</v>
      </c>
      <c r="D5">
        <v>19</v>
      </c>
      <c r="E5" t="s">
        <v>61</v>
      </c>
      <c r="F5" t="s">
        <v>16</v>
      </c>
      <c r="G5" t="s">
        <v>535</v>
      </c>
      <c r="H5">
        <v>9.1523761636718142</v>
      </c>
      <c r="I5">
        <v>6.192300328700413</v>
      </c>
      <c r="J5">
        <v>5.8851731553850684</v>
      </c>
      <c r="K5">
        <v>11.982553362280379</v>
      </c>
      <c r="L5">
        <v>9.3540496139459037</v>
      </c>
      <c r="M5">
        <v>14.79587270706531</v>
      </c>
      <c r="N5">
        <v>12.10802781579218</v>
      </c>
      <c r="O5">
        <v>8.7241499871586399</v>
      </c>
      <c r="P5">
        <v>11.53689693487981</v>
      </c>
      <c r="Q5">
        <v>7.2389775442605844</v>
      </c>
      <c r="R5">
        <v>8.4331237185799441</v>
      </c>
      <c r="S5">
        <v>5.8282328351470447</v>
      </c>
      <c r="T5">
        <v>5.2586716661556849</v>
      </c>
      <c r="U5">
        <v>4.1386093832411666</v>
      </c>
      <c r="V5">
        <v>11.611016349952919</v>
      </c>
      <c r="W5" t="s">
        <v>146</v>
      </c>
      <c r="X5" t="s">
        <v>147</v>
      </c>
      <c r="Y5" t="s">
        <v>148</v>
      </c>
      <c r="Z5" t="s">
        <v>180</v>
      </c>
      <c r="AA5" t="s">
        <v>180</v>
      </c>
      <c r="AB5" t="s">
        <v>180</v>
      </c>
      <c r="AC5" t="s">
        <v>180</v>
      </c>
      <c r="AD5" t="s">
        <v>180</v>
      </c>
      <c r="AE5" t="s">
        <v>180</v>
      </c>
      <c r="AF5" t="s">
        <v>180</v>
      </c>
      <c r="AG5" t="s">
        <v>180</v>
      </c>
      <c r="AH5" t="s">
        <v>180</v>
      </c>
      <c r="AI5" t="s">
        <v>180</v>
      </c>
      <c r="AJ5" t="s">
        <v>180</v>
      </c>
      <c r="AK5" t="s">
        <v>180</v>
      </c>
      <c r="AL5" t="s">
        <v>180</v>
      </c>
      <c r="AM5" t="s">
        <v>180</v>
      </c>
      <c r="AN5" t="s">
        <v>180</v>
      </c>
      <c r="AO5">
        <v>6.6047338879436159</v>
      </c>
      <c r="AP5">
        <v>16.094163983137001</v>
      </c>
      <c r="AQ5">
        <v>10.23101765977545</v>
      </c>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c r="A6" t="s">
        <v>523</v>
      </c>
      <c r="B6">
        <v>2006</v>
      </c>
      <c r="C6" t="s">
        <v>526</v>
      </c>
      <c r="D6">
        <v>20</v>
      </c>
      <c r="E6" t="s">
        <v>61</v>
      </c>
      <c r="F6" t="s">
        <v>22</v>
      </c>
      <c r="G6" t="s">
        <v>536</v>
      </c>
      <c r="H6">
        <v>53.177624395534039</v>
      </c>
      <c r="I6">
        <v>58.422280560377992</v>
      </c>
      <c r="J6">
        <v>51.169797086721132</v>
      </c>
      <c r="K6">
        <v>37.857140692459872</v>
      </c>
      <c r="L6">
        <v>5.943930308057201</v>
      </c>
      <c r="M6">
        <v>34.585655261537227</v>
      </c>
      <c r="N6">
        <v>25.788821162578149</v>
      </c>
      <c r="O6">
        <v>14.944463589676239</v>
      </c>
      <c r="P6">
        <v>7.1605131673884408</v>
      </c>
      <c r="Q6">
        <v>1.661451805684431</v>
      </c>
      <c r="R6">
        <v>55.244215748815947</v>
      </c>
      <c r="S6">
        <v>58.620499032919568</v>
      </c>
      <c r="T6">
        <v>60.125888888773183</v>
      </c>
      <c r="U6">
        <v>56.748763262401582</v>
      </c>
      <c r="V6">
        <v>51.247608744956722</v>
      </c>
      <c r="W6" t="s">
        <v>146</v>
      </c>
      <c r="X6" t="s">
        <v>147</v>
      </c>
      <c r="Y6" t="s">
        <v>148</v>
      </c>
      <c r="Z6" t="s">
        <v>180</v>
      </c>
      <c r="AA6" t="s">
        <v>180</v>
      </c>
      <c r="AB6" t="s">
        <v>180</v>
      </c>
      <c r="AC6" t="s">
        <v>180</v>
      </c>
      <c r="AD6" t="s">
        <v>180</v>
      </c>
      <c r="AE6" t="s">
        <v>180</v>
      </c>
      <c r="AF6" t="s">
        <v>180</v>
      </c>
      <c r="AG6" t="s">
        <v>180</v>
      </c>
      <c r="AH6" t="s">
        <v>180</v>
      </c>
      <c r="AI6" t="s">
        <v>180</v>
      </c>
      <c r="AJ6" t="s">
        <v>180</v>
      </c>
      <c r="AK6" t="s">
        <v>180</v>
      </c>
      <c r="AL6" t="s">
        <v>180</v>
      </c>
      <c r="AM6" t="s">
        <v>180</v>
      </c>
      <c r="AN6" t="s">
        <v>180</v>
      </c>
      <c r="AO6">
        <v>36.420862542686912</v>
      </c>
      <c r="AP6">
        <v>54.313223849586301</v>
      </c>
      <c r="AQ6">
        <v>48.455776161594443</v>
      </c>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c r="A7" t="s">
        <v>523</v>
      </c>
      <c r="B7">
        <v>2006</v>
      </c>
      <c r="C7" t="s">
        <v>526</v>
      </c>
      <c r="D7">
        <v>21</v>
      </c>
      <c r="E7" t="s">
        <v>61</v>
      </c>
      <c r="F7" t="s">
        <v>17</v>
      </c>
      <c r="G7" t="s">
        <v>537</v>
      </c>
      <c r="H7">
        <v>32.047443939772641</v>
      </c>
      <c r="I7">
        <v>28.929884303438389</v>
      </c>
      <c r="J7">
        <v>28.409410493228432</v>
      </c>
      <c r="K7">
        <v>4.2521574589355673</v>
      </c>
      <c r="L7">
        <v>0.14698487853526079</v>
      </c>
      <c r="M7">
        <v>10.73075900914532</v>
      </c>
      <c r="N7">
        <v>2.650746473585047</v>
      </c>
      <c r="O7">
        <v>0.38532083855773702</v>
      </c>
      <c r="P7">
        <v>0</v>
      </c>
      <c r="Q7">
        <v>0</v>
      </c>
      <c r="R7">
        <v>33.810455333749587</v>
      </c>
      <c r="S7">
        <v>33.630282751116347</v>
      </c>
      <c r="T7">
        <v>28.820599855126861</v>
      </c>
      <c r="U7">
        <v>32.02475224244867</v>
      </c>
      <c r="V7">
        <v>14.80093958217287</v>
      </c>
      <c r="W7" t="s">
        <v>146</v>
      </c>
      <c r="X7" t="s">
        <v>147</v>
      </c>
      <c r="Y7" t="s">
        <v>148</v>
      </c>
      <c r="Z7" t="s">
        <v>180</v>
      </c>
      <c r="AA7" t="s">
        <v>180</v>
      </c>
      <c r="AB7" t="s">
        <v>180</v>
      </c>
      <c r="AC7" t="s">
        <v>180</v>
      </c>
      <c r="AD7" t="s">
        <v>180</v>
      </c>
      <c r="AE7" t="s">
        <v>180</v>
      </c>
      <c r="AF7" t="s">
        <v>180</v>
      </c>
      <c r="AG7" t="s">
        <v>180</v>
      </c>
      <c r="AH7" t="s">
        <v>180</v>
      </c>
      <c r="AI7" t="s">
        <v>180</v>
      </c>
      <c r="AJ7" t="s">
        <v>180</v>
      </c>
      <c r="AK7" t="s">
        <v>180</v>
      </c>
      <c r="AL7" t="s">
        <v>180</v>
      </c>
      <c r="AM7" t="s">
        <v>180</v>
      </c>
      <c r="AN7" t="s">
        <v>180</v>
      </c>
      <c r="AO7">
        <v>28.44271279779381</v>
      </c>
      <c r="AP7">
        <v>4.6049284845720919</v>
      </c>
      <c r="AQ7">
        <v>0.077711152989219906</v>
      </c>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c r="A8" t="s">
        <v>523</v>
      </c>
      <c r="B8">
        <v>2006</v>
      </c>
      <c r="C8" t="s">
        <v>526</v>
      </c>
      <c r="D8">
        <v>22</v>
      </c>
      <c r="E8" t="s">
        <v>55</v>
      </c>
      <c r="F8" t="s">
        <v>50</v>
      </c>
      <c r="G8" t="s">
        <v>180</v>
      </c>
      <c r="H8">
        <v>61.945302837120693</v>
      </c>
      <c r="I8">
        <v>48.959369425880872</v>
      </c>
      <c r="J8">
        <v>28.819514122315219</v>
      </c>
      <c r="K8">
        <v>20.698580220390159</v>
      </c>
      <c r="L8">
        <v>9.9607504774771378</v>
      </c>
      <c r="M8">
        <v>27.057246721721128</v>
      </c>
      <c r="N8">
        <v>16.920003716901771</v>
      </c>
      <c r="O8">
        <v>10.303682266834549</v>
      </c>
      <c r="P8">
        <v>12.42671338293875</v>
      </c>
      <c r="Q8">
        <v>7.3612816918513619</v>
      </c>
      <c r="R8">
        <v>77.047695708323772</v>
      </c>
      <c r="S8">
        <v>75.210591219904501</v>
      </c>
      <c r="T8">
        <v>47.574671471507727</v>
      </c>
      <c r="U8">
        <v>36.864696023312113</v>
      </c>
      <c r="V8">
        <v>34.198880394946173</v>
      </c>
      <c r="W8" t="s">
        <v>146</v>
      </c>
      <c r="X8" t="s">
        <v>147</v>
      </c>
      <c r="Y8" t="s">
        <v>148</v>
      </c>
      <c r="Z8" t="s">
        <v>180</v>
      </c>
      <c r="AA8" t="s">
        <v>180</v>
      </c>
      <c r="AB8" t="s">
        <v>180</v>
      </c>
      <c r="AC8" t="s">
        <v>180</v>
      </c>
      <c r="AD8" t="s">
        <v>180</v>
      </c>
      <c r="AE8" t="s">
        <v>180</v>
      </c>
      <c r="AF8" t="s">
        <v>180</v>
      </c>
      <c r="AG8" t="s">
        <v>180</v>
      </c>
      <c r="AH8" t="s">
        <v>180</v>
      </c>
      <c r="AI8" t="s">
        <v>180</v>
      </c>
      <c r="AJ8" t="s">
        <v>180</v>
      </c>
      <c r="AK8" t="s">
        <v>180</v>
      </c>
      <c r="AL8" t="s">
        <v>180</v>
      </c>
      <c r="AM8" t="s">
        <v>180</v>
      </c>
      <c r="AN8" t="s">
        <v>180</v>
      </c>
      <c r="AO8">
        <v>18.797398858720591</v>
      </c>
      <c r="AP8">
        <v>39.175852347359161</v>
      </c>
      <c r="AQ8">
        <v>19.878979798595491</v>
      </c>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c r="A9" t="s">
        <v>523</v>
      </c>
      <c r="B9">
        <v>2006</v>
      </c>
      <c r="C9" t="s">
        <v>526</v>
      </c>
      <c r="D9">
        <v>23</v>
      </c>
      <c r="E9" t="s">
        <v>55</v>
      </c>
      <c r="F9" t="s">
        <v>49</v>
      </c>
      <c r="G9" t="s">
        <v>180</v>
      </c>
      <c r="H9">
        <v>38.054697162879272</v>
      </c>
      <c r="I9">
        <v>51.040630574119142</v>
      </c>
      <c r="J9">
        <v>71.180485877684845</v>
      </c>
      <c r="K9">
        <v>79.301419779609859</v>
      </c>
      <c r="L9">
        <v>90.039249522522866</v>
      </c>
      <c r="M9">
        <v>72.942753278278744</v>
      </c>
      <c r="N9">
        <v>83.079996283098211</v>
      </c>
      <c r="O9">
        <v>89.696317733165486</v>
      </c>
      <c r="P9">
        <v>87.573286617061228</v>
      </c>
      <c r="Q9">
        <v>92.638718308148597</v>
      </c>
      <c r="R9">
        <v>22.952304291676221</v>
      </c>
      <c r="S9">
        <v>24.789408780095521</v>
      </c>
      <c r="T9">
        <v>52.425328528492301</v>
      </c>
      <c r="U9">
        <v>63.135303976687887</v>
      </c>
      <c r="V9">
        <v>65.801119605053884</v>
      </c>
      <c r="W9" t="s">
        <v>146</v>
      </c>
      <c r="X9" t="s">
        <v>147</v>
      </c>
      <c r="Y9" t="s">
        <v>148</v>
      </c>
      <c r="Z9" t="s">
        <v>180</v>
      </c>
      <c r="AA9" t="s">
        <v>180</v>
      </c>
      <c r="AB9" t="s">
        <v>180</v>
      </c>
      <c r="AC9" t="s">
        <v>180</v>
      </c>
      <c r="AD9" t="s">
        <v>180</v>
      </c>
      <c r="AE9" t="s">
        <v>180</v>
      </c>
      <c r="AF9" t="s">
        <v>180</v>
      </c>
      <c r="AG9" t="s">
        <v>180</v>
      </c>
      <c r="AH9" t="s">
        <v>180</v>
      </c>
      <c r="AI9" t="s">
        <v>180</v>
      </c>
      <c r="AJ9" t="s">
        <v>180</v>
      </c>
      <c r="AK9" t="s">
        <v>180</v>
      </c>
      <c r="AL9" t="s">
        <v>180</v>
      </c>
      <c r="AM9" t="s">
        <v>180</v>
      </c>
      <c r="AN9" t="s">
        <v>180</v>
      </c>
      <c r="AO9">
        <v>81.202601141279501</v>
      </c>
      <c r="AP9">
        <v>60.824147652640747</v>
      </c>
      <c r="AQ9">
        <v>80.121020201404548</v>
      </c>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c r="A10" t="s">
        <v>523</v>
      </c>
      <c r="B10">
        <v>2006</v>
      </c>
      <c r="C10" t="s">
        <v>526</v>
      </c>
      <c r="D10">
        <v>24</v>
      </c>
      <c r="E10" t="s">
        <v>48</v>
      </c>
      <c r="F10" t="s">
        <v>60</v>
      </c>
      <c r="G10" t="s">
        <v>180</v>
      </c>
      <c r="H10">
        <v>15.935232130715111</v>
      </c>
      <c r="I10">
        <v>20.570859403538311</v>
      </c>
      <c r="J10">
        <v>26.796298534907869</v>
      </c>
      <c r="K10">
        <v>40.946507140137243</v>
      </c>
      <c r="L10">
        <v>47.595401705402459</v>
      </c>
      <c r="M10">
        <v>35.733066605673123</v>
      </c>
      <c r="N10">
        <v>28.004530690921669</v>
      </c>
      <c r="O10">
        <v>35.439250586358249</v>
      </c>
      <c r="P10">
        <v>60.196784657686898</v>
      </c>
      <c r="Q10">
        <v>37.867087019779163</v>
      </c>
      <c r="R10">
        <v>12.998083841709009</v>
      </c>
      <c r="S10">
        <v>12.110763071286859</v>
      </c>
      <c r="T10">
        <v>24.08944633684813</v>
      </c>
      <c r="U10">
        <v>22.956181919599739</v>
      </c>
      <c r="V10">
        <v>51.787629993274066</v>
      </c>
      <c r="W10" t="s">
        <v>146</v>
      </c>
      <c r="X10" t="s">
        <v>147</v>
      </c>
      <c r="Y10" t="s">
        <v>148</v>
      </c>
      <c r="Z10" t="s">
        <v>180</v>
      </c>
      <c r="AA10" t="s">
        <v>180</v>
      </c>
      <c r="AB10" t="s">
        <v>180</v>
      </c>
      <c r="AC10" t="s">
        <v>180</v>
      </c>
      <c r="AD10" t="s">
        <v>180</v>
      </c>
      <c r="AE10" t="s">
        <v>180</v>
      </c>
      <c r="AF10" t="s">
        <v>180</v>
      </c>
      <c r="AG10" t="s">
        <v>180</v>
      </c>
      <c r="AH10" t="s">
        <v>180</v>
      </c>
      <c r="AI10" t="s">
        <v>180</v>
      </c>
      <c r="AJ10" t="s">
        <v>180</v>
      </c>
      <c r="AK10" t="s">
        <v>180</v>
      </c>
      <c r="AL10" t="s">
        <v>180</v>
      </c>
      <c r="AM10" t="s">
        <v>180</v>
      </c>
      <c r="AN10" t="s">
        <v>180</v>
      </c>
      <c r="AO10">
        <v>22.785249690977921</v>
      </c>
      <c r="AP10">
        <v>41.239878916220754</v>
      </c>
      <c r="AQ10">
        <v>28.282172491984241</v>
      </c>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523</v>
      </c>
      <c r="B11">
        <v>2006</v>
      </c>
      <c r="C11" t="s">
        <v>526</v>
      </c>
      <c r="D11">
        <v>29</v>
      </c>
      <c r="E11" t="s">
        <v>58</v>
      </c>
      <c r="F11" t="s">
        <v>50</v>
      </c>
      <c r="G11" t="s">
        <v>538</v>
      </c>
      <c r="H11">
        <v>5.1736919786135767</v>
      </c>
      <c r="I11">
        <v>3.4866594028149311</v>
      </c>
      <c r="J11">
        <v>8.1622092838128193</v>
      </c>
      <c r="K11">
        <v>28.176438921407161</v>
      </c>
      <c r="L11">
        <v>69.977223753856336</v>
      </c>
      <c r="M11">
        <v>25.282379685056139</v>
      </c>
      <c r="N11">
        <v>38.302267168405493</v>
      </c>
      <c r="O11">
        <v>49.609336106455849</v>
      </c>
      <c r="P11">
        <v>64.709814293509083</v>
      </c>
      <c r="Q11">
        <v>87.315782289527704</v>
      </c>
      <c r="R11">
        <v>3.8837846869677302</v>
      </c>
      <c r="S11">
        <v>1.7956275478897761</v>
      </c>
      <c r="T11">
        <v>1.9236606312778619</v>
      </c>
      <c r="U11">
        <v>3.075605451139086</v>
      </c>
      <c r="V11">
        <v>11.72660778696657</v>
      </c>
      <c r="W11" t="s">
        <v>146</v>
      </c>
      <c r="X11" t="s">
        <v>147</v>
      </c>
      <c r="Y11" t="s">
        <v>148</v>
      </c>
      <c r="Z11" t="s">
        <v>180</v>
      </c>
      <c r="AA11" t="s">
        <v>180</v>
      </c>
      <c r="AB11" t="s">
        <v>180</v>
      </c>
      <c r="AC11" t="s">
        <v>180</v>
      </c>
      <c r="AD11" t="s">
        <v>180</v>
      </c>
      <c r="AE11" t="s">
        <v>180</v>
      </c>
      <c r="AF11" t="s">
        <v>180</v>
      </c>
      <c r="AG11" t="s">
        <v>180</v>
      </c>
      <c r="AH11" t="s">
        <v>180</v>
      </c>
      <c r="AI11" t="s">
        <v>180</v>
      </c>
      <c r="AJ11" t="s">
        <v>180</v>
      </c>
      <c r="AK11" t="s">
        <v>180</v>
      </c>
      <c r="AL11" t="s">
        <v>180</v>
      </c>
      <c r="AM11" t="s">
        <v>180</v>
      </c>
      <c r="AN11" t="s">
        <v>180</v>
      </c>
      <c r="AO11">
        <v>18.980183177603049</v>
      </c>
      <c r="AP11">
        <v>17.279093559501138</v>
      </c>
      <c r="AQ11">
        <v>35.48490265689351</v>
      </c>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523</v>
      </c>
      <c r="B12">
        <v>2006</v>
      </c>
      <c r="C12" t="s">
        <v>526</v>
      </c>
      <c r="D12">
        <v>30</v>
      </c>
      <c r="E12" t="s">
        <v>58</v>
      </c>
      <c r="F12" t="s">
        <v>49</v>
      </c>
      <c r="G12" t="s">
        <v>180</v>
      </c>
      <c r="H12">
        <v>94.826308021386367</v>
      </c>
      <c r="I12">
        <v>96.513340597185078</v>
      </c>
      <c r="J12">
        <v>91.837790716187158</v>
      </c>
      <c r="K12">
        <v>71.823561078593031</v>
      </c>
      <c r="L12">
        <v>30.02277624614397</v>
      </c>
      <c r="M12">
        <v>74.717620314943815</v>
      </c>
      <c r="N12">
        <v>61.697732831594621</v>
      </c>
      <c r="O12">
        <v>50.390663893544172</v>
      </c>
      <c r="P12">
        <v>35.290185706490853</v>
      </c>
      <c r="Q12">
        <v>12.68421771047225</v>
      </c>
      <c r="R12">
        <v>96.116215313032313</v>
      </c>
      <c r="S12">
        <v>98.204372452110206</v>
      </c>
      <c r="T12">
        <v>98.076339368722159</v>
      </c>
      <c r="U12">
        <v>96.924394548860931</v>
      </c>
      <c r="V12">
        <v>88.273392213033446</v>
      </c>
      <c r="W12" t="s">
        <v>146</v>
      </c>
      <c r="X12" t="s">
        <v>147</v>
      </c>
      <c r="Y12" t="s">
        <v>148</v>
      </c>
      <c r="Z12" t="s">
        <v>180</v>
      </c>
      <c r="AA12" t="s">
        <v>180</v>
      </c>
      <c r="AB12" t="s">
        <v>180</v>
      </c>
      <c r="AC12" t="s">
        <v>180</v>
      </c>
      <c r="AD12" t="s">
        <v>180</v>
      </c>
      <c r="AE12" t="s">
        <v>180</v>
      </c>
      <c r="AF12" t="s">
        <v>180</v>
      </c>
      <c r="AG12" t="s">
        <v>180</v>
      </c>
      <c r="AH12" t="s">
        <v>180</v>
      </c>
      <c r="AI12" t="s">
        <v>180</v>
      </c>
      <c r="AJ12" t="s">
        <v>180</v>
      </c>
      <c r="AK12" t="s">
        <v>180</v>
      </c>
      <c r="AL12" t="s">
        <v>180</v>
      </c>
      <c r="AM12" t="s">
        <v>180</v>
      </c>
      <c r="AN12" t="s">
        <v>180</v>
      </c>
      <c r="AO12">
        <v>81.019816822397033</v>
      </c>
      <c r="AP12">
        <v>82.720906440498538</v>
      </c>
      <c r="AQ12">
        <v>64.515097343106177</v>
      </c>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523</v>
      </c>
      <c r="B13">
        <v>2006</v>
      </c>
      <c r="C13" t="s">
        <v>526</v>
      </c>
      <c r="D13">
        <v>31</v>
      </c>
      <c r="E13" t="s">
        <v>103</v>
      </c>
      <c r="F13" t="s">
        <v>50</v>
      </c>
      <c r="G13" t="s">
        <v>539</v>
      </c>
      <c r="H13">
        <v>0.3753210079738542</v>
      </c>
      <c r="I13">
        <v>0.25513500015835588</v>
      </c>
      <c r="J13">
        <v>1.3446136450750179</v>
      </c>
      <c r="K13">
        <v>12.1254759986792</v>
      </c>
      <c r="L13">
        <v>60.920567075472157</v>
      </c>
      <c r="M13">
        <v>4.346973172710876</v>
      </c>
      <c r="N13">
        <v>18.65729901835525</v>
      </c>
      <c r="O13">
        <v>35.459010089680412</v>
      </c>
      <c r="P13">
        <v>57.91610622036486</v>
      </c>
      <c r="Q13">
        <v>78.185946032177753</v>
      </c>
      <c r="R13">
        <v>0.1383533304057038</v>
      </c>
      <c r="S13">
        <v>0.24889837316586191</v>
      </c>
      <c r="T13">
        <v>0.082950449941503399</v>
      </c>
      <c r="U13">
        <v>0</v>
      </c>
      <c r="V13">
        <v>0.88811014393435894</v>
      </c>
      <c r="W13" t="s">
        <v>146</v>
      </c>
      <c r="X13" t="s">
        <v>147</v>
      </c>
      <c r="Y13" t="s">
        <v>148</v>
      </c>
      <c r="Z13" t="s">
        <v>180</v>
      </c>
      <c r="AA13" t="s">
        <v>180</v>
      </c>
      <c r="AB13" t="s">
        <v>180</v>
      </c>
      <c r="AC13" t="s">
        <v>180</v>
      </c>
      <c r="AD13" t="s">
        <v>180</v>
      </c>
      <c r="AE13" t="s">
        <v>180</v>
      </c>
      <c r="AF13" t="s">
        <v>180</v>
      </c>
      <c r="AG13" t="s">
        <v>180</v>
      </c>
      <c r="AH13" t="s">
        <v>180</v>
      </c>
      <c r="AI13" t="s">
        <v>180</v>
      </c>
      <c r="AJ13" t="s">
        <v>180</v>
      </c>
      <c r="AK13" t="s">
        <v>180</v>
      </c>
      <c r="AL13" t="s">
        <v>180</v>
      </c>
      <c r="AM13" t="s">
        <v>180</v>
      </c>
      <c r="AN13" t="s">
        <v>180</v>
      </c>
      <c r="AO13">
        <v>14.798475269310419</v>
      </c>
      <c r="AP13">
        <v>11.13943701741491</v>
      </c>
      <c r="AQ13">
        <v>17.093257852430401</v>
      </c>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523</v>
      </c>
      <c r="B14">
        <v>2006</v>
      </c>
      <c r="C14" t="s">
        <v>526</v>
      </c>
      <c r="D14">
        <v>32</v>
      </c>
      <c r="E14" t="s">
        <v>103</v>
      </c>
      <c r="F14" t="s">
        <v>49</v>
      </c>
      <c r="G14" t="s">
        <v>180</v>
      </c>
      <c r="H14">
        <v>99.624678992026148</v>
      </c>
      <c r="I14">
        <v>99.744864999841639</v>
      </c>
      <c r="J14">
        <v>98.655386354924985</v>
      </c>
      <c r="K14">
        <v>87.874524001320836</v>
      </c>
      <c r="L14">
        <v>39.079432924528078</v>
      </c>
      <c r="M14">
        <v>95.653026827289167</v>
      </c>
      <c r="N14">
        <v>81.342700981644796</v>
      </c>
      <c r="O14">
        <v>64.540989910319581</v>
      </c>
      <c r="P14">
        <v>42.083893779635119</v>
      </c>
      <c r="Q14">
        <v>21.81405396782219</v>
      </c>
      <c r="R14">
        <v>99.861646669594293</v>
      </c>
      <c r="S14">
        <v>99.751101626834142</v>
      </c>
      <c r="T14">
        <v>99.917049550058479</v>
      </c>
      <c r="U14">
        <v>100</v>
      </c>
      <c r="V14">
        <v>99.111889856065631</v>
      </c>
      <c r="W14" t="s">
        <v>146</v>
      </c>
      <c r="X14" t="s">
        <v>147</v>
      </c>
      <c r="Y14" t="s">
        <v>148</v>
      </c>
      <c r="Z14" t="s">
        <v>180</v>
      </c>
      <c r="AA14" t="s">
        <v>180</v>
      </c>
      <c r="AB14" t="s">
        <v>180</v>
      </c>
      <c r="AC14" t="s">
        <v>180</v>
      </c>
      <c r="AD14" t="s">
        <v>180</v>
      </c>
      <c r="AE14" t="s">
        <v>180</v>
      </c>
      <c r="AF14" t="s">
        <v>180</v>
      </c>
      <c r="AG14" t="s">
        <v>180</v>
      </c>
      <c r="AH14" t="s">
        <v>180</v>
      </c>
      <c r="AI14" t="s">
        <v>180</v>
      </c>
      <c r="AJ14" t="s">
        <v>180</v>
      </c>
      <c r="AK14" t="s">
        <v>180</v>
      </c>
      <c r="AL14" t="s">
        <v>180</v>
      </c>
      <c r="AM14" t="s">
        <v>180</v>
      </c>
      <c r="AN14" t="s">
        <v>180</v>
      </c>
      <c r="AO14">
        <v>85.201524730689755</v>
      </c>
      <c r="AP14">
        <v>88.860562982584895</v>
      </c>
      <c r="AQ14">
        <v>82.906742147569233</v>
      </c>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523</v>
      </c>
      <c r="B15">
        <v>2006</v>
      </c>
      <c r="C15" t="s">
        <v>526</v>
      </c>
      <c r="D15">
        <v>35</v>
      </c>
      <c r="E15" t="s">
        <v>56</v>
      </c>
      <c r="F15" t="s">
        <v>50</v>
      </c>
      <c r="G15" t="s">
        <v>180</v>
      </c>
      <c r="H15">
        <v>0.44810542087774419</v>
      </c>
      <c r="I15">
        <v>0.52781959915292631</v>
      </c>
      <c r="J15">
        <v>1.7143173957662601</v>
      </c>
      <c r="K15">
        <v>16.287121386927371</v>
      </c>
      <c r="L15">
        <v>63.875446269953898</v>
      </c>
      <c r="M15">
        <v>6.3017973326765766</v>
      </c>
      <c r="N15">
        <v>20.093693136040699</v>
      </c>
      <c r="O15">
        <v>40.046708018214687</v>
      </c>
      <c r="P15">
        <v>61.782708922267993</v>
      </c>
      <c r="Q15">
        <v>78.865571536853778</v>
      </c>
      <c r="R15">
        <v>0.1383533304057038</v>
      </c>
      <c r="S15">
        <v>0.59816768579637869</v>
      </c>
      <c r="T15">
        <v>0.22396585009946901</v>
      </c>
      <c r="U15">
        <v>0.11746451170107559</v>
      </c>
      <c r="V15">
        <v>5.2162131075920772</v>
      </c>
      <c r="W15" t="s">
        <v>146</v>
      </c>
      <c r="X15" t="s">
        <v>147</v>
      </c>
      <c r="Y15" t="s">
        <v>148</v>
      </c>
      <c r="Z15" t="s">
        <v>180</v>
      </c>
      <c r="AA15" t="s">
        <v>180</v>
      </c>
      <c r="AB15" t="s">
        <v>180</v>
      </c>
      <c r="AC15" t="s">
        <v>180</v>
      </c>
      <c r="AD15" t="s">
        <v>180</v>
      </c>
      <c r="AE15" t="s">
        <v>180</v>
      </c>
      <c r="AF15" t="s">
        <v>180</v>
      </c>
      <c r="AG15" t="s">
        <v>180</v>
      </c>
      <c r="AH15" t="s">
        <v>180</v>
      </c>
      <c r="AI15" t="s">
        <v>180</v>
      </c>
      <c r="AJ15" t="s">
        <v>180</v>
      </c>
      <c r="AK15" t="s">
        <v>180</v>
      </c>
      <c r="AL15" t="s">
        <v>180</v>
      </c>
      <c r="AM15" t="s">
        <v>180</v>
      </c>
      <c r="AN15" t="s">
        <v>180</v>
      </c>
      <c r="AO15">
        <v>15.51724591458551</v>
      </c>
      <c r="AP15">
        <v>13.915341386164529</v>
      </c>
      <c r="AQ15">
        <v>20.30786498025687</v>
      </c>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523</v>
      </c>
      <c r="B16">
        <v>2006</v>
      </c>
      <c r="C16" t="s">
        <v>526</v>
      </c>
      <c r="D16">
        <v>36</v>
      </c>
      <c r="E16" t="s">
        <v>56</v>
      </c>
      <c r="F16" t="s">
        <v>49</v>
      </c>
      <c r="G16" t="s">
        <v>180</v>
      </c>
      <c r="H16">
        <v>99.551894579122262</v>
      </c>
      <c r="I16">
        <v>99.472180400847094</v>
      </c>
      <c r="J16">
        <v>98.285682604233742</v>
      </c>
      <c r="K16">
        <v>83.712878613072647</v>
      </c>
      <c r="L16">
        <v>36.124553730046372</v>
      </c>
      <c r="M16">
        <v>93.698202667323486</v>
      </c>
      <c r="N16">
        <v>79.906306863959358</v>
      </c>
      <c r="O16">
        <v>59.953291981785348</v>
      </c>
      <c r="P16">
        <v>38.217291077731971</v>
      </c>
      <c r="Q16">
        <v>21.134428463146151</v>
      </c>
      <c r="R16">
        <v>99.861646669594293</v>
      </c>
      <c r="S16">
        <v>99.401832314203602</v>
      </c>
      <c r="T16">
        <v>99.776034149900511</v>
      </c>
      <c r="U16">
        <v>99.882535488298927</v>
      </c>
      <c r="V16">
        <v>94.78378689240796</v>
      </c>
      <c r="W16" t="s">
        <v>146</v>
      </c>
      <c r="X16" t="s">
        <v>147</v>
      </c>
      <c r="Y16" t="s">
        <v>148</v>
      </c>
      <c r="Z16" t="s">
        <v>180</v>
      </c>
      <c r="AA16" t="s">
        <v>180</v>
      </c>
      <c r="AB16" t="s">
        <v>180</v>
      </c>
      <c r="AC16" t="s">
        <v>180</v>
      </c>
      <c r="AD16" t="s">
        <v>180</v>
      </c>
      <c r="AE16" t="s">
        <v>180</v>
      </c>
      <c r="AF16" t="s">
        <v>180</v>
      </c>
      <c r="AG16" t="s">
        <v>180</v>
      </c>
      <c r="AH16" t="s">
        <v>180</v>
      </c>
      <c r="AI16" t="s">
        <v>180</v>
      </c>
      <c r="AJ16" t="s">
        <v>180</v>
      </c>
      <c r="AK16" t="s">
        <v>180</v>
      </c>
      <c r="AL16" t="s">
        <v>180</v>
      </c>
      <c r="AM16" t="s">
        <v>180</v>
      </c>
      <c r="AN16" t="s">
        <v>180</v>
      </c>
      <c r="AO16">
        <v>84.482754085414641</v>
      </c>
      <c r="AP16">
        <v>86.084658613835245</v>
      </c>
      <c r="AQ16">
        <v>79.692135019742764</v>
      </c>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523</v>
      </c>
      <c r="B17">
        <v>2006</v>
      </c>
      <c r="C17" t="s">
        <v>526</v>
      </c>
      <c r="D17">
        <v>37</v>
      </c>
      <c r="E17" t="s">
        <v>149</v>
      </c>
      <c r="F17" t="s">
        <v>50</v>
      </c>
      <c r="G17" t="s">
        <v>540</v>
      </c>
      <c r="H17">
        <v>2.5402554576325942</v>
      </c>
      <c r="I17">
        <v>2.3501782427960181</v>
      </c>
      <c r="J17">
        <v>7.4672961192614844</v>
      </c>
      <c r="K17">
        <v>24.300353609335101</v>
      </c>
      <c r="L17">
        <v>66.512414450255278</v>
      </c>
      <c r="M17">
        <v>8.6675993513989322</v>
      </c>
      <c r="N17">
        <v>26.88760728413812</v>
      </c>
      <c r="O17">
        <v>45.611626905010361</v>
      </c>
      <c r="P17">
        <v>63.452528084213817</v>
      </c>
      <c r="Q17">
        <v>79.869545759310682</v>
      </c>
      <c r="R17">
        <v>1.2640399521052981</v>
      </c>
      <c r="S17">
        <v>3.2119159149901382</v>
      </c>
      <c r="T17">
        <v>0.75044434315590536</v>
      </c>
      <c r="U17">
        <v>1.0463160729596701</v>
      </c>
      <c r="V17">
        <v>9.9602184323371841</v>
      </c>
      <c r="W17" t="s">
        <v>146</v>
      </c>
      <c r="X17" t="s">
        <v>147</v>
      </c>
      <c r="Y17" t="s">
        <v>148</v>
      </c>
      <c r="Z17" t="s">
        <v>180</v>
      </c>
      <c r="AA17" t="s">
        <v>180</v>
      </c>
      <c r="AB17" t="s">
        <v>180</v>
      </c>
      <c r="AC17" t="s">
        <v>180</v>
      </c>
      <c r="AD17" t="s">
        <v>180</v>
      </c>
      <c r="AE17" t="s">
        <v>180</v>
      </c>
      <c r="AF17" t="s">
        <v>180</v>
      </c>
      <c r="AG17" t="s">
        <v>180</v>
      </c>
      <c r="AH17" t="s">
        <v>180</v>
      </c>
      <c r="AI17" t="s">
        <v>180</v>
      </c>
      <c r="AJ17" t="s">
        <v>180</v>
      </c>
      <c r="AK17" t="s">
        <v>180</v>
      </c>
      <c r="AL17" t="s">
        <v>180</v>
      </c>
      <c r="AM17" t="s">
        <v>180</v>
      </c>
      <c r="AN17" t="s">
        <v>180</v>
      </c>
      <c r="AO17">
        <v>42.682250453430029</v>
      </c>
      <c r="AP17">
        <v>28.239318562881088</v>
      </c>
      <c r="AQ17">
        <v>37.46726378591805</v>
      </c>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523</v>
      </c>
      <c r="B18">
        <v>2006</v>
      </c>
      <c r="C18" t="s">
        <v>526</v>
      </c>
      <c r="D18">
        <v>38</v>
      </c>
      <c r="E18" t="s">
        <v>149</v>
      </c>
      <c r="F18" t="s">
        <v>49</v>
      </c>
      <c r="G18" t="s">
        <v>180</v>
      </c>
      <c r="H18">
        <v>97.459744542367417</v>
      </c>
      <c r="I18">
        <v>97.649821757203981</v>
      </c>
      <c r="J18">
        <v>92.532703880738566</v>
      </c>
      <c r="K18">
        <v>75.699646390664896</v>
      </c>
      <c r="L18">
        <v>33.487585549745042</v>
      </c>
      <c r="M18">
        <v>91.332400648601038</v>
      </c>
      <c r="N18">
        <v>73.112392715861901</v>
      </c>
      <c r="O18">
        <v>54.388373094989703</v>
      </c>
      <c r="P18">
        <v>36.547471915786119</v>
      </c>
      <c r="Q18">
        <v>20.130454240689271</v>
      </c>
      <c r="R18">
        <v>98.735960047894693</v>
      </c>
      <c r="S18">
        <v>96.788084085009885</v>
      </c>
      <c r="T18">
        <v>99.24955565684408</v>
      </c>
      <c r="U18">
        <v>98.953683927040331</v>
      </c>
      <c r="V18">
        <v>90.039781567662786</v>
      </c>
      <c r="W18" t="s">
        <v>146</v>
      </c>
      <c r="X18" t="s">
        <v>147</v>
      </c>
      <c r="Y18" t="s">
        <v>148</v>
      </c>
      <c r="Z18" t="s">
        <v>180</v>
      </c>
      <c r="AA18" t="s">
        <v>180</v>
      </c>
      <c r="AB18" t="s">
        <v>180</v>
      </c>
      <c r="AC18" t="s">
        <v>180</v>
      </c>
      <c r="AD18" t="s">
        <v>180</v>
      </c>
      <c r="AE18" t="s">
        <v>180</v>
      </c>
      <c r="AF18" t="s">
        <v>180</v>
      </c>
      <c r="AG18" t="s">
        <v>180</v>
      </c>
      <c r="AH18" t="s">
        <v>180</v>
      </c>
      <c r="AI18" t="s">
        <v>180</v>
      </c>
      <c r="AJ18" t="s">
        <v>180</v>
      </c>
      <c r="AK18" t="s">
        <v>180</v>
      </c>
      <c r="AL18" t="s">
        <v>180</v>
      </c>
      <c r="AM18" t="s">
        <v>180</v>
      </c>
      <c r="AN18" t="s">
        <v>180</v>
      </c>
      <c r="AO18">
        <v>57.317749546570148</v>
      </c>
      <c r="AP18">
        <v>71.760681437118691</v>
      </c>
      <c r="AQ18">
        <v>62.532736214081893</v>
      </c>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523</v>
      </c>
      <c r="B19">
        <v>2006</v>
      </c>
      <c r="C19" t="s">
        <v>526</v>
      </c>
      <c r="D19">
        <v>41</v>
      </c>
      <c r="E19" t="s">
        <v>57</v>
      </c>
      <c r="F19" t="s">
        <v>50</v>
      </c>
      <c r="G19" t="s">
        <v>180</v>
      </c>
      <c r="H19">
        <v>59.898422730816563</v>
      </c>
      <c r="I19">
        <v>57.305171731360993</v>
      </c>
      <c r="J19">
        <v>35.748662965654447</v>
      </c>
      <c r="K19">
        <v>28.40207470355082</v>
      </c>
      <c r="L19">
        <v>11.453241672528801</v>
      </c>
      <c r="M19">
        <v>29.986368038575371</v>
      </c>
      <c r="N19">
        <v>20.9165303673254</v>
      </c>
      <c r="O19">
        <v>13.66592937566884</v>
      </c>
      <c r="P19">
        <v>13.614470490795471</v>
      </c>
      <c r="Q19">
        <v>7.5407681598053431</v>
      </c>
      <c r="R19">
        <v>65.133312677076574</v>
      </c>
      <c r="S19">
        <v>60.648741786608817</v>
      </c>
      <c r="T19">
        <v>57.064496758144003</v>
      </c>
      <c r="U19">
        <v>37.204124997345211</v>
      </c>
      <c r="V19">
        <v>38.720624535427021</v>
      </c>
      <c r="W19" t="s">
        <v>146</v>
      </c>
      <c r="X19" t="s">
        <v>147</v>
      </c>
      <c r="Y19" t="s">
        <v>148</v>
      </c>
      <c r="Z19" t="s">
        <v>180</v>
      </c>
      <c r="AA19" t="s">
        <v>180</v>
      </c>
      <c r="AB19" t="s">
        <v>180</v>
      </c>
      <c r="AC19" t="s">
        <v>180</v>
      </c>
      <c r="AD19" t="s">
        <v>180</v>
      </c>
      <c r="AE19" t="s">
        <v>180</v>
      </c>
      <c r="AF19" t="s">
        <v>180</v>
      </c>
      <c r="AG19" t="s">
        <v>180</v>
      </c>
      <c r="AH19" t="s">
        <v>180</v>
      </c>
      <c r="AI19" t="s">
        <v>180</v>
      </c>
      <c r="AJ19" t="s">
        <v>180</v>
      </c>
      <c r="AK19" t="s">
        <v>180</v>
      </c>
      <c r="AL19" t="s">
        <v>180</v>
      </c>
      <c r="AM19" t="s">
        <v>180</v>
      </c>
      <c r="AN19" t="s">
        <v>180</v>
      </c>
      <c r="AO19">
        <v>37.718454481104438</v>
      </c>
      <c r="AP19">
        <v>41.669084983418117</v>
      </c>
      <c r="AQ19">
        <v>39.458396275520201</v>
      </c>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523</v>
      </c>
      <c r="B20">
        <v>2006</v>
      </c>
      <c r="C20" t="s">
        <v>526</v>
      </c>
      <c r="D20">
        <v>42</v>
      </c>
      <c r="E20" t="s">
        <v>57</v>
      </c>
      <c r="F20" t="s">
        <v>49</v>
      </c>
      <c r="G20" t="s">
        <v>541</v>
      </c>
      <c r="H20">
        <v>40.101577269183302</v>
      </c>
      <c r="I20">
        <v>42.694828268638737</v>
      </c>
      <c r="J20">
        <v>64.251337034345411</v>
      </c>
      <c r="K20">
        <v>71.597925296449517</v>
      </c>
      <c r="L20">
        <v>88.546758327471224</v>
      </c>
      <c r="M20">
        <v>70.013631961424593</v>
      </c>
      <c r="N20">
        <v>79.083469632674735</v>
      </c>
      <c r="O20">
        <v>86.334070624331133</v>
      </c>
      <c r="P20">
        <v>86.385529509204545</v>
      </c>
      <c r="Q20">
        <v>92.45923184019469</v>
      </c>
      <c r="R20">
        <v>34.866687322923298</v>
      </c>
      <c r="S20">
        <v>39.35125821339112</v>
      </c>
      <c r="T20">
        <v>42.935503241856047</v>
      </c>
      <c r="U20">
        <v>62.795875002654512</v>
      </c>
      <c r="V20">
        <v>61.279375464573143</v>
      </c>
      <c r="W20" t="s">
        <v>146</v>
      </c>
      <c r="X20" t="s">
        <v>147</v>
      </c>
      <c r="Y20" t="s">
        <v>148</v>
      </c>
      <c r="Z20" t="s">
        <v>180</v>
      </c>
      <c r="AA20" t="s">
        <v>180</v>
      </c>
      <c r="AB20" t="s">
        <v>180</v>
      </c>
      <c r="AC20" t="s">
        <v>180</v>
      </c>
      <c r="AD20" t="s">
        <v>180</v>
      </c>
      <c r="AE20" t="s">
        <v>180</v>
      </c>
      <c r="AF20" t="s">
        <v>180</v>
      </c>
      <c r="AG20" t="s">
        <v>180</v>
      </c>
      <c r="AH20" t="s">
        <v>180</v>
      </c>
      <c r="AI20" t="s">
        <v>180</v>
      </c>
      <c r="AJ20" t="s">
        <v>180</v>
      </c>
      <c r="AK20" t="s">
        <v>180</v>
      </c>
      <c r="AL20" t="s">
        <v>180</v>
      </c>
      <c r="AM20" t="s">
        <v>180</v>
      </c>
      <c r="AN20" t="s">
        <v>180</v>
      </c>
      <c r="AO20">
        <v>62.281545518895108</v>
      </c>
      <c r="AP20">
        <v>58.330915016581578</v>
      </c>
      <c r="AQ20">
        <v>60.541603724479543</v>
      </c>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523</v>
      </c>
      <c r="B21">
        <v>2006</v>
      </c>
      <c r="C21" t="s">
        <v>526</v>
      </c>
      <c r="D21">
        <v>43</v>
      </c>
      <c r="E21" t="s">
        <v>54</v>
      </c>
      <c r="F21" t="s">
        <v>50</v>
      </c>
      <c r="G21" t="s">
        <v>542</v>
      </c>
      <c r="H21">
        <v>17.85801804805779</v>
      </c>
      <c r="I21">
        <v>21.470805523598749</v>
      </c>
      <c r="J21">
        <v>30.412964327309169</v>
      </c>
      <c r="K21">
        <v>40.474104811943633</v>
      </c>
      <c r="L21">
        <v>65.293074945055821</v>
      </c>
      <c r="M21">
        <v>43.660371553391442</v>
      </c>
      <c r="N21">
        <v>46.552294574127842</v>
      </c>
      <c r="O21">
        <v>54.915124611373123</v>
      </c>
      <c r="P21">
        <v>69.263928303722594</v>
      </c>
      <c r="Q21">
        <v>69.081720412318816</v>
      </c>
      <c r="R21">
        <v>10.59492852422852</v>
      </c>
      <c r="S21">
        <v>17.229022070241221</v>
      </c>
      <c r="T21">
        <v>21.549329069735268</v>
      </c>
      <c r="U21">
        <v>29.847733146657269</v>
      </c>
      <c r="V21">
        <v>29.70699783367445</v>
      </c>
      <c r="W21" t="s">
        <v>146</v>
      </c>
      <c r="X21" t="s">
        <v>147</v>
      </c>
      <c r="Y21" t="s">
        <v>148</v>
      </c>
      <c r="Z21" t="s">
        <v>180</v>
      </c>
      <c r="AA21" t="s">
        <v>180</v>
      </c>
      <c r="AB21" t="s">
        <v>180</v>
      </c>
      <c r="AC21" t="s">
        <v>180</v>
      </c>
      <c r="AD21" t="s">
        <v>180</v>
      </c>
      <c r="AE21" t="s">
        <v>180</v>
      </c>
      <c r="AF21" t="s">
        <v>180</v>
      </c>
      <c r="AG21" t="s">
        <v>180</v>
      </c>
      <c r="AH21" t="s">
        <v>180</v>
      </c>
      <c r="AI21" t="s">
        <v>180</v>
      </c>
      <c r="AJ21" t="s">
        <v>180</v>
      </c>
      <c r="AK21" t="s">
        <v>180</v>
      </c>
      <c r="AL21" t="s">
        <v>180</v>
      </c>
      <c r="AM21" t="s">
        <v>180</v>
      </c>
      <c r="AN21" t="s">
        <v>180</v>
      </c>
      <c r="AO21">
        <v>36.961181210122227</v>
      </c>
      <c r="AP21">
        <v>34.044879737458487</v>
      </c>
      <c r="AQ21">
        <v>30.774258509288511</v>
      </c>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523</v>
      </c>
      <c r="B22">
        <v>2006</v>
      </c>
      <c r="C22" t="s">
        <v>526</v>
      </c>
      <c r="D22">
        <v>44</v>
      </c>
      <c r="E22" t="s">
        <v>54</v>
      </c>
      <c r="F22" t="s">
        <v>49</v>
      </c>
      <c r="G22" t="s">
        <v>180</v>
      </c>
      <c r="H22">
        <v>82.141981951942299</v>
      </c>
      <c r="I22">
        <v>78.529194476401173</v>
      </c>
      <c r="J22">
        <v>69.587035672690718</v>
      </c>
      <c r="K22">
        <v>59.525895188056587</v>
      </c>
      <c r="L22">
        <v>34.706925054944428</v>
      </c>
      <c r="M22">
        <v>56.339628446608543</v>
      </c>
      <c r="N22">
        <v>53.447705425872293</v>
      </c>
      <c r="O22">
        <v>45.084875388626898</v>
      </c>
      <c r="P22">
        <v>30.736071696277399</v>
      </c>
      <c r="Q22">
        <v>30.91827958768117</v>
      </c>
      <c r="R22">
        <v>89.40507147577145</v>
      </c>
      <c r="S22">
        <v>82.7709779297588</v>
      </c>
      <c r="T22">
        <v>78.450670930264707</v>
      </c>
      <c r="U22">
        <v>70.152266853342596</v>
      </c>
      <c r="V22">
        <v>70.293002166325564</v>
      </c>
      <c r="W22" t="s">
        <v>146</v>
      </c>
      <c r="X22" t="s">
        <v>147</v>
      </c>
      <c r="Y22" t="s">
        <v>148</v>
      </c>
      <c r="Z22" t="s">
        <v>180</v>
      </c>
      <c r="AA22" t="s">
        <v>180</v>
      </c>
      <c r="AB22" t="s">
        <v>180</v>
      </c>
      <c r="AC22" t="s">
        <v>180</v>
      </c>
      <c r="AD22" t="s">
        <v>180</v>
      </c>
      <c r="AE22" t="s">
        <v>180</v>
      </c>
      <c r="AF22" t="s">
        <v>180</v>
      </c>
      <c r="AG22" t="s">
        <v>180</v>
      </c>
      <c r="AH22" t="s">
        <v>180</v>
      </c>
      <c r="AI22" t="s">
        <v>180</v>
      </c>
      <c r="AJ22" t="s">
        <v>180</v>
      </c>
      <c r="AK22" t="s">
        <v>180</v>
      </c>
      <c r="AL22" t="s">
        <v>180</v>
      </c>
      <c r="AM22" t="s">
        <v>180</v>
      </c>
      <c r="AN22" t="s">
        <v>180</v>
      </c>
      <c r="AO22">
        <v>63.038818789877368</v>
      </c>
      <c r="AP22">
        <v>65.95512026254103</v>
      </c>
      <c r="AQ22">
        <v>69.225741490711187</v>
      </c>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523</v>
      </c>
      <c r="B23">
        <v>2006</v>
      </c>
      <c r="C23" t="s">
        <v>526</v>
      </c>
      <c r="D23">
        <v>45</v>
      </c>
      <c r="E23" t="s">
        <v>53</v>
      </c>
      <c r="F23" t="s">
        <v>50</v>
      </c>
      <c r="G23" t="s">
        <v>180</v>
      </c>
      <c r="H23">
        <v>27.697266681964891</v>
      </c>
      <c r="I23">
        <v>40.482750337640091</v>
      </c>
      <c r="J23">
        <v>43.60629128091368</v>
      </c>
      <c r="K23">
        <v>47.208202816308066</v>
      </c>
      <c r="L23">
        <v>66.11991003301732</v>
      </c>
      <c r="M23">
        <v>37.82286369837469</v>
      </c>
      <c r="N23">
        <v>47.215024334527769</v>
      </c>
      <c r="O23">
        <v>53.39959675527043</v>
      </c>
      <c r="P23">
        <v>71.382900839043458</v>
      </c>
      <c r="Q23">
        <v>69.083799233080853</v>
      </c>
      <c r="R23">
        <v>16.17189424873014</v>
      </c>
      <c r="S23">
        <v>26.411576552533969</v>
      </c>
      <c r="T23">
        <v>46.372013962952373</v>
      </c>
      <c r="U23">
        <v>53.265535685035474</v>
      </c>
      <c r="V23">
        <v>43.535739580939413</v>
      </c>
      <c r="W23" t="s">
        <v>146</v>
      </c>
      <c r="X23" t="s">
        <v>147</v>
      </c>
      <c r="Y23" t="s">
        <v>148</v>
      </c>
      <c r="Z23" t="s">
        <v>180</v>
      </c>
      <c r="AA23" t="s">
        <v>180</v>
      </c>
      <c r="AB23" t="s">
        <v>180</v>
      </c>
      <c r="AC23" t="s">
        <v>180</v>
      </c>
      <c r="AD23" t="s">
        <v>180</v>
      </c>
      <c r="AE23" t="s">
        <v>180</v>
      </c>
      <c r="AF23" t="s">
        <v>180</v>
      </c>
      <c r="AG23" t="s">
        <v>180</v>
      </c>
      <c r="AH23" t="s">
        <v>180</v>
      </c>
      <c r="AI23" t="s">
        <v>180</v>
      </c>
      <c r="AJ23" t="s">
        <v>180</v>
      </c>
      <c r="AK23" t="s">
        <v>180</v>
      </c>
      <c r="AL23" t="s">
        <v>180</v>
      </c>
      <c r="AM23" t="s">
        <v>180</v>
      </c>
      <c r="AN23" t="s">
        <v>180</v>
      </c>
      <c r="AO23">
        <v>56.409153828440353</v>
      </c>
      <c r="AP23">
        <v>59.801520799561182</v>
      </c>
      <c r="AQ23">
        <v>47.493115469135212</v>
      </c>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523</v>
      </c>
      <c r="B24">
        <v>2006</v>
      </c>
      <c r="C24" t="s">
        <v>526</v>
      </c>
      <c r="D24">
        <v>46</v>
      </c>
      <c r="E24" t="s">
        <v>53</v>
      </c>
      <c r="F24" t="s">
        <v>49</v>
      </c>
      <c r="G24" t="s">
        <v>180</v>
      </c>
      <c r="H24">
        <v>72.302733318035067</v>
      </c>
      <c r="I24">
        <v>59.51724966235993</v>
      </c>
      <c r="J24">
        <v>56.393708719086369</v>
      </c>
      <c r="K24">
        <v>52.791797183691848</v>
      </c>
      <c r="L24">
        <v>33.880089966982943</v>
      </c>
      <c r="M24">
        <v>62.177136301625247</v>
      </c>
      <c r="N24">
        <v>52.784975665472217</v>
      </c>
      <c r="O24">
        <v>46.600403244729598</v>
      </c>
      <c r="P24">
        <v>28.617099160956521</v>
      </c>
      <c r="Q24">
        <v>30.91620076691914</v>
      </c>
      <c r="R24">
        <v>83.82810575126986</v>
      </c>
      <c r="S24">
        <v>73.588423447466027</v>
      </c>
      <c r="T24">
        <v>53.627986037047663</v>
      </c>
      <c r="U24">
        <v>46.734464314964526</v>
      </c>
      <c r="V24">
        <v>56.464260419060608</v>
      </c>
      <c r="W24" t="s">
        <v>146</v>
      </c>
      <c r="X24" t="s">
        <v>147</v>
      </c>
      <c r="Y24" t="s">
        <v>148</v>
      </c>
      <c r="Z24" t="s">
        <v>180</v>
      </c>
      <c r="AA24" t="s">
        <v>180</v>
      </c>
      <c r="AB24" t="s">
        <v>180</v>
      </c>
      <c r="AC24" t="s">
        <v>180</v>
      </c>
      <c r="AD24" t="s">
        <v>180</v>
      </c>
      <c r="AE24" t="s">
        <v>180</v>
      </c>
      <c r="AF24" t="s">
        <v>180</v>
      </c>
      <c r="AG24" t="s">
        <v>180</v>
      </c>
      <c r="AH24" t="s">
        <v>180</v>
      </c>
      <c r="AI24" t="s">
        <v>180</v>
      </c>
      <c r="AJ24" t="s">
        <v>180</v>
      </c>
      <c r="AK24" t="s">
        <v>180</v>
      </c>
      <c r="AL24" t="s">
        <v>180</v>
      </c>
      <c r="AM24" t="s">
        <v>180</v>
      </c>
      <c r="AN24" t="s">
        <v>180</v>
      </c>
      <c r="AO24">
        <v>43.590846171559861</v>
      </c>
      <c r="AP24">
        <v>40.198479200438619</v>
      </c>
      <c r="AQ24">
        <v>52.506884530864831</v>
      </c>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523</v>
      </c>
      <c r="B25">
        <v>2006</v>
      </c>
      <c r="C25" t="s">
        <v>526</v>
      </c>
      <c r="D25">
        <v>58</v>
      </c>
      <c r="E25" t="s">
        <v>150</v>
      </c>
      <c r="F25" t="s">
        <v>151</v>
      </c>
      <c r="G25" t="s">
        <v>180</v>
      </c>
      <c r="H25">
        <v>0.3753210079738542</v>
      </c>
      <c r="I25">
        <v>0.25513500015835588</v>
      </c>
      <c r="J25">
        <v>1.2912534376695439</v>
      </c>
      <c r="K25">
        <v>9.3572498919181637</v>
      </c>
      <c r="L25">
        <v>48.924217411010353</v>
      </c>
      <c r="M25">
        <v>4.0980069589557049</v>
      </c>
      <c r="N25">
        <v>15.005588905877341</v>
      </c>
      <c r="O25">
        <v>25.501497540899258</v>
      </c>
      <c r="P25">
        <v>43.439654972184947</v>
      </c>
      <c r="Q25">
        <v>67.666627226457322</v>
      </c>
      <c r="R25">
        <v>0.1383533304057038</v>
      </c>
      <c r="S25">
        <v>0.24889837316586191</v>
      </c>
      <c r="T25">
        <v>0.082950449941503399</v>
      </c>
      <c r="U25">
        <v>0</v>
      </c>
      <c r="V25">
        <v>0.88811014393435894</v>
      </c>
      <c r="W25" t="s">
        <v>146</v>
      </c>
      <c r="X25" t="s">
        <v>147</v>
      </c>
      <c r="Y25" t="s">
        <v>148</v>
      </c>
      <c r="Z25" t="s">
        <v>180</v>
      </c>
      <c r="AA25" t="s">
        <v>180</v>
      </c>
      <c r="AB25" t="s">
        <v>180</v>
      </c>
      <c r="AC25" t="s">
        <v>180</v>
      </c>
      <c r="AD25" t="s">
        <v>180</v>
      </c>
      <c r="AE25" t="s">
        <v>180</v>
      </c>
      <c r="AF25" t="s">
        <v>180</v>
      </c>
      <c r="AG25" t="s">
        <v>180</v>
      </c>
      <c r="AH25" t="s">
        <v>180</v>
      </c>
      <c r="AI25" t="s">
        <v>180</v>
      </c>
      <c r="AJ25" t="s">
        <v>180</v>
      </c>
      <c r="AK25" t="s">
        <v>180</v>
      </c>
      <c r="AL25" t="s">
        <v>180</v>
      </c>
      <c r="AM25" t="s">
        <v>180</v>
      </c>
      <c r="AN25" t="s">
        <v>180</v>
      </c>
      <c r="AO25">
        <v>11.395505791525769</v>
      </c>
      <c r="AP25">
        <v>8.8467457402648932</v>
      </c>
      <c r="AQ25">
        <v>14.97017928327654</v>
      </c>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523</v>
      </c>
      <c r="B26">
        <v>2006</v>
      </c>
      <c r="C26" t="s">
        <v>526</v>
      </c>
      <c r="D26">
        <v>59</v>
      </c>
      <c r="E26" t="s">
        <v>150</v>
      </c>
      <c r="F26" t="s">
        <v>152</v>
      </c>
      <c r="G26" t="s">
        <v>180</v>
      </c>
      <c r="H26">
        <v>0</v>
      </c>
      <c r="I26">
        <v>0</v>
      </c>
      <c r="J26">
        <v>0.053360207405474397</v>
      </c>
      <c r="K26">
        <v>2.7682261067610332</v>
      </c>
      <c r="L26">
        <v>11.776349687878451</v>
      </c>
      <c r="M26">
        <v>0.24896621375517189</v>
      </c>
      <c r="N26">
        <v>3.6517101124779119</v>
      </c>
      <c r="O26">
        <v>9.957512548781164</v>
      </c>
      <c r="P26">
        <v>13.899997933874401</v>
      </c>
      <c r="Q26">
        <v>10.51931880572047</v>
      </c>
      <c r="R26">
        <v>0</v>
      </c>
      <c r="S26">
        <v>0</v>
      </c>
      <c r="T26">
        <v>0</v>
      </c>
      <c r="U26">
        <v>0</v>
      </c>
      <c r="V26">
        <v>0</v>
      </c>
      <c r="W26" t="s">
        <v>146</v>
      </c>
      <c r="X26" t="s">
        <v>147</v>
      </c>
      <c r="Y26" t="s">
        <v>148</v>
      </c>
      <c r="Z26" t="s">
        <v>180</v>
      </c>
      <c r="AA26" t="s">
        <v>180</v>
      </c>
      <c r="AB26" t="s">
        <v>180</v>
      </c>
      <c r="AC26" t="s">
        <v>180</v>
      </c>
      <c r="AD26" t="s">
        <v>180</v>
      </c>
      <c r="AE26" t="s">
        <v>180</v>
      </c>
      <c r="AF26" t="s">
        <v>180</v>
      </c>
      <c r="AG26" t="s">
        <v>180</v>
      </c>
      <c r="AH26" t="s">
        <v>180</v>
      </c>
      <c r="AI26" t="s">
        <v>180</v>
      </c>
      <c r="AJ26" t="s">
        <v>180</v>
      </c>
      <c r="AK26" t="s">
        <v>180</v>
      </c>
      <c r="AL26" t="s">
        <v>180</v>
      </c>
      <c r="AM26" t="s">
        <v>180</v>
      </c>
      <c r="AN26" t="s">
        <v>180</v>
      </c>
      <c r="AO26">
        <v>3.334480012905972</v>
      </c>
      <c r="AP26">
        <v>2.2926912771500199</v>
      </c>
      <c r="AQ26">
        <v>2.1230785691538649</v>
      </c>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523</v>
      </c>
      <c r="B27">
        <v>2006</v>
      </c>
      <c r="C27" t="s">
        <v>526</v>
      </c>
      <c r="D27">
        <v>60</v>
      </c>
      <c r="E27" t="s">
        <v>150</v>
      </c>
      <c r="F27" t="s">
        <v>153</v>
      </c>
      <c r="G27" t="s">
        <v>180</v>
      </c>
      <c r="H27">
        <v>4.7983709706397226</v>
      </c>
      <c r="I27">
        <v>3.231524402656575</v>
      </c>
      <c r="J27">
        <v>6.8175956387377994</v>
      </c>
      <c r="K27">
        <v>16.050962922727969</v>
      </c>
      <c r="L27">
        <v>9.0566566783841402</v>
      </c>
      <c r="M27">
        <v>20.93540651234526</v>
      </c>
      <c r="N27">
        <v>19.64496815005025</v>
      </c>
      <c r="O27">
        <v>14.150326016775409</v>
      </c>
      <c r="P27">
        <v>6.7937080731442503</v>
      </c>
      <c r="Q27">
        <v>9.1298362573499539</v>
      </c>
      <c r="R27">
        <v>3.7454313565620261</v>
      </c>
      <c r="S27">
        <v>1.5467291747239129</v>
      </c>
      <c r="T27">
        <v>1.840710181336358</v>
      </c>
      <c r="U27">
        <v>3.075605451139086</v>
      </c>
      <c r="V27">
        <v>10.838497643032211</v>
      </c>
      <c r="W27" t="s">
        <v>146</v>
      </c>
      <c r="X27" t="s">
        <v>147</v>
      </c>
      <c r="Y27" t="s">
        <v>148</v>
      </c>
      <c r="Z27" t="s">
        <v>180</v>
      </c>
      <c r="AA27" t="s">
        <v>180</v>
      </c>
      <c r="AB27" t="s">
        <v>180</v>
      </c>
      <c r="AC27" t="s">
        <v>180</v>
      </c>
      <c r="AD27" t="s">
        <v>180</v>
      </c>
      <c r="AE27" t="s">
        <v>180</v>
      </c>
      <c r="AF27" t="s">
        <v>180</v>
      </c>
      <c r="AG27" t="s">
        <v>180</v>
      </c>
      <c r="AH27" t="s">
        <v>180</v>
      </c>
      <c r="AI27" t="s">
        <v>180</v>
      </c>
      <c r="AJ27" t="s">
        <v>180</v>
      </c>
      <c r="AK27" t="s">
        <v>180</v>
      </c>
      <c r="AL27" t="s">
        <v>180</v>
      </c>
      <c r="AM27" t="s">
        <v>180</v>
      </c>
      <c r="AN27" t="s">
        <v>180</v>
      </c>
      <c r="AO27">
        <v>4.1817079082926183</v>
      </c>
      <c r="AP27">
        <v>6.1396565420862634</v>
      </c>
      <c r="AQ27">
        <v>18.391644804463152</v>
      </c>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523</v>
      </c>
      <c r="B28">
        <v>2006</v>
      </c>
      <c r="C28" t="s">
        <v>526</v>
      </c>
      <c r="D28">
        <v>61</v>
      </c>
      <c r="E28" t="s">
        <v>150</v>
      </c>
      <c r="F28" t="s">
        <v>154</v>
      </c>
      <c r="G28" t="s">
        <v>180</v>
      </c>
      <c r="H28">
        <v>0.8056761102524731</v>
      </c>
      <c r="I28">
        <v>1.943473818669061</v>
      </c>
      <c r="J28">
        <v>2.5166139714061728</v>
      </c>
      <c r="K28">
        <v>3.542473397871488</v>
      </c>
      <c r="L28">
        <v>0.77865618146486737</v>
      </c>
      <c r="M28">
        <v>2.95444896844552</v>
      </c>
      <c r="N28">
        <v>2.518808341064231</v>
      </c>
      <c r="O28">
        <v>1.4626558878266951</v>
      </c>
      <c r="P28">
        <v>1.2184305516419149</v>
      </c>
      <c r="Q28">
        <v>0.23457191437817779</v>
      </c>
      <c r="R28">
        <v>0.58429067821356095</v>
      </c>
      <c r="S28">
        <v>1.0522881377483471</v>
      </c>
      <c r="T28">
        <v>1.897111918411754</v>
      </c>
      <c r="U28">
        <v>2.6101491010230808</v>
      </c>
      <c r="V28">
        <v>4.181723996464223</v>
      </c>
      <c r="W28" t="s">
        <v>146</v>
      </c>
      <c r="X28" t="s">
        <v>147</v>
      </c>
      <c r="Y28" t="s">
        <v>148</v>
      </c>
      <c r="Z28" t="s">
        <v>180</v>
      </c>
      <c r="AA28" t="s">
        <v>180</v>
      </c>
      <c r="AB28" t="s">
        <v>180</v>
      </c>
      <c r="AC28" t="s">
        <v>180</v>
      </c>
      <c r="AD28" t="s">
        <v>180</v>
      </c>
      <c r="AE28" t="s">
        <v>180</v>
      </c>
      <c r="AF28" t="s">
        <v>180</v>
      </c>
      <c r="AG28" t="s">
        <v>180</v>
      </c>
      <c r="AH28" t="s">
        <v>180</v>
      </c>
      <c r="AI28" t="s">
        <v>180</v>
      </c>
      <c r="AJ28" t="s">
        <v>180</v>
      </c>
      <c r="AK28" t="s">
        <v>180</v>
      </c>
      <c r="AL28" t="s">
        <v>180</v>
      </c>
      <c r="AM28" t="s">
        <v>180</v>
      </c>
      <c r="AN28" t="s">
        <v>180</v>
      </c>
      <c r="AO28">
        <v>1.6750545460897841</v>
      </c>
      <c r="AP28">
        <v>0.69820246071236969</v>
      </c>
      <c r="AQ28">
        <v>3.031847303262686</v>
      </c>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523</v>
      </c>
      <c r="B29">
        <v>2006</v>
      </c>
      <c r="C29" t="s">
        <v>526</v>
      </c>
      <c r="D29">
        <v>62</v>
      </c>
      <c r="E29" t="s">
        <v>150</v>
      </c>
      <c r="F29" t="s">
        <v>155</v>
      </c>
      <c r="G29" t="s">
        <v>180</v>
      </c>
      <c r="H29">
        <v>5.6650388649361796</v>
      </c>
      <c r="I29">
        <v>3.7031750865355559</v>
      </c>
      <c r="J29">
        <v>4.799994422641543</v>
      </c>
      <c r="K29">
        <v>4.9246428882716424</v>
      </c>
      <c r="L29">
        <v>1.0953124880838281</v>
      </c>
      <c r="M29">
        <v>9.9399072855675659</v>
      </c>
      <c r="N29">
        <v>4.3671724380339523</v>
      </c>
      <c r="O29">
        <v>2.0332655278103968</v>
      </c>
      <c r="P29">
        <v>1.503912211468166</v>
      </c>
      <c r="Q29">
        <v>0.1541735031571447</v>
      </c>
      <c r="R29">
        <v>4.8432657103848493</v>
      </c>
      <c r="S29">
        <v>2.9475401499388552</v>
      </c>
      <c r="T29">
        <v>4.1534568683233264</v>
      </c>
      <c r="U29">
        <v>3.774556557926485</v>
      </c>
      <c r="V29">
        <v>5.819670090686536</v>
      </c>
      <c r="W29" t="s">
        <v>146</v>
      </c>
      <c r="X29" t="s">
        <v>147</v>
      </c>
      <c r="Y29" t="s">
        <v>148</v>
      </c>
      <c r="Z29" t="s">
        <v>180</v>
      </c>
      <c r="AA29" t="s">
        <v>180</v>
      </c>
      <c r="AB29" t="s">
        <v>180</v>
      </c>
      <c r="AC29" t="s">
        <v>180</v>
      </c>
      <c r="AD29" t="s">
        <v>180</v>
      </c>
      <c r="AE29" t="s">
        <v>180</v>
      </c>
      <c r="AF29" t="s">
        <v>180</v>
      </c>
      <c r="AG29" t="s">
        <v>180</v>
      </c>
      <c r="AH29" t="s">
        <v>180</v>
      </c>
      <c r="AI29" t="s">
        <v>180</v>
      </c>
      <c r="AJ29" t="s">
        <v>180</v>
      </c>
      <c r="AK29" t="s">
        <v>180</v>
      </c>
      <c r="AL29" t="s">
        <v>180</v>
      </c>
      <c r="AM29" t="s">
        <v>180</v>
      </c>
      <c r="AN29" t="s">
        <v>180</v>
      </c>
      <c r="AO29">
        <v>4.8651990513680126</v>
      </c>
      <c r="AP29">
        <v>4.8699182688948888</v>
      </c>
      <c r="AQ29">
        <v>1.6018067931134179</v>
      </c>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523</v>
      </c>
      <c r="B30">
        <v>2006</v>
      </c>
      <c r="C30" t="s">
        <v>526</v>
      </c>
      <c r="D30">
        <v>63</v>
      </c>
      <c r="E30" t="s">
        <v>150</v>
      </c>
      <c r="F30" t="s">
        <v>156</v>
      </c>
      <c r="G30" t="s">
        <v>180</v>
      </c>
      <c r="H30">
        <v>34.135627763404827</v>
      </c>
      <c r="I30">
        <v>21.80309830483834</v>
      </c>
      <c r="J30">
        <v>19.987940346205651</v>
      </c>
      <c r="K30">
        <v>12.211366147449739</v>
      </c>
      <c r="L30">
        <v>2.063320653373407</v>
      </c>
      <c r="M30">
        <v>23.190865303674119</v>
      </c>
      <c r="N30">
        <v>17.702828992780749</v>
      </c>
      <c r="O30">
        <v>6.3686252601404982</v>
      </c>
      <c r="P30">
        <v>1.8000628414265529</v>
      </c>
      <c r="Q30">
        <v>0.6378596057987107</v>
      </c>
      <c r="R30">
        <v>36.329032157031293</v>
      </c>
      <c r="S30">
        <v>29.027225946164549</v>
      </c>
      <c r="T30">
        <v>19.066524824004741</v>
      </c>
      <c r="U30">
        <v>21.427870845762541</v>
      </c>
      <c r="V30">
        <v>9.3109283505620581</v>
      </c>
      <c r="W30" t="s">
        <v>146</v>
      </c>
      <c r="X30" t="s">
        <v>147</v>
      </c>
      <c r="Y30" t="s">
        <v>148</v>
      </c>
      <c r="Z30" t="s">
        <v>180</v>
      </c>
      <c r="AA30" t="s">
        <v>180</v>
      </c>
      <c r="AB30" t="s">
        <v>180</v>
      </c>
      <c r="AC30" t="s">
        <v>180</v>
      </c>
      <c r="AD30" t="s">
        <v>180</v>
      </c>
      <c r="AE30" t="s">
        <v>180</v>
      </c>
      <c r="AF30" t="s">
        <v>180</v>
      </c>
      <c r="AG30" t="s">
        <v>180</v>
      </c>
      <c r="AH30" t="s">
        <v>180</v>
      </c>
      <c r="AI30" t="s">
        <v>180</v>
      </c>
      <c r="AJ30" t="s">
        <v>180</v>
      </c>
      <c r="AK30" t="s">
        <v>180</v>
      </c>
      <c r="AL30" t="s">
        <v>180</v>
      </c>
      <c r="AM30" t="s">
        <v>180</v>
      </c>
      <c r="AN30" t="s">
        <v>180</v>
      </c>
      <c r="AO30">
        <v>22.163638991647709</v>
      </c>
      <c r="AP30">
        <v>7.9336665596303133</v>
      </c>
      <c r="AQ30">
        <v>11.750002773298171</v>
      </c>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523</v>
      </c>
      <c r="B31">
        <v>2006</v>
      </c>
      <c r="C31" t="s">
        <v>526</v>
      </c>
      <c r="D31">
        <v>64</v>
      </c>
      <c r="E31" t="s">
        <v>150</v>
      </c>
      <c r="F31" t="s">
        <v>157</v>
      </c>
      <c r="G31" t="s">
        <v>180</v>
      </c>
      <c r="H31">
        <v>0</v>
      </c>
      <c r="I31">
        <v>0.24880598101276691</v>
      </c>
      <c r="J31">
        <v>0.1376665074770449</v>
      </c>
      <c r="K31">
        <v>0.62793405906946398</v>
      </c>
      <c r="L31">
        <v>0</v>
      </c>
      <c r="M31">
        <v>0</v>
      </c>
      <c r="N31">
        <v>0</v>
      </c>
      <c r="O31">
        <v>0</v>
      </c>
      <c r="P31">
        <v>0</v>
      </c>
      <c r="Q31">
        <v>0</v>
      </c>
      <c r="R31">
        <v>0</v>
      </c>
      <c r="S31">
        <v>0.077481111243902501</v>
      </c>
      <c r="T31">
        <v>0.32467057709728109</v>
      </c>
      <c r="U31">
        <v>0.044233923942475599</v>
      </c>
      <c r="V31">
        <v>1.1933093138663129</v>
      </c>
      <c r="W31" t="s">
        <v>146</v>
      </c>
      <c r="X31" t="s">
        <v>147</v>
      </c>
      <c r="Y31" t="s">
        <v>148</v>
      </c>
      <c r="Z31" t="s">
        <v>180</v>
      </c>
      <c r="AA31" t="s">
        <v>180</v>
      </c>
      <c r="AB31" t="s">
        <v>180</v>
      </c>
      <c r="AC31" t="s">
        <v>180</v>
      </c>
      <c r="AD31" t="s">
        <v>180</v>
      </c>
      <c r="AE31" t="s">
        <v>180</v>
      </c>
      <c r="AF31" t="s">
        <v>180</v>
      </c>
      <c r="AG31" t="s">
        <v>180</v>
      </c>
      <c r="AH31" t="s">
        <v>180</v>
      </c>
      <c r="AI31" t="s">
        <v>180</v>
      </c>
      <c r="AJ31" t="s">
        <v>180</v>
      </c>
      <c r="AK31" t="s">
        <v>180</v>
      </c>
      <c r="AL31" t="s">
        <v>180</v>
      </c>
      <c r="AM31" t="s">
        <v>180</v>
      </c>
      <c r="AN31" t="s">
        <v>180</v>
      </c>
      <c r="AO31">
        <v>0.011038873680587501</v>
      </c>
      <c r="AP31">
        <v>1.487109822801832</v>
      </c>
      <c r="AQ31">
        <v>0.1616953673998191</v>
      </c>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523</v>
      </c>
      <c r="B32">
        <v>2006</v>
      </c>
      <c r="C32" t="s">
        <v>526</v>
      </c>
      <c r="D32">
        <v>65</v>
      </c>
      <c r="E32" t="s">
        <v>150</v>
      </c>
      <c r="F32" t="s">
        <v>158</v>
      </c>
      <c r="G32" t="s">
        <v>180</v>
      </c>
      <c r="H32">
        <v>1.256727819559907</v>
      </c>
      <c r="I32">
        <v>1.2257747008621289</v>
      </c>
      <c r="J32">
        <v>2.8607372328719909</v>
      </c>
      <c r="K32">
        <v>2.1447609307641069</v>
      </c>
      <c r="L32">
        <v>0.15059190460893909</v>
      </c>
      <c r="M32">
        <v>0</v>
      </c>
      <c r="N32">
        <v>0</v>
      </c>
      <c r="O32">
        <v>0</v>
      </c>
      <c r="P32">
        <v>0.39458732617867892</v>
      </c>
      <c r="Q32">
        <v>0</v>
      </c>
      <c r="R32">
        <v>1.355883341511211</v>
      </c>
      <c r="S32">
        <v>1.3007025122083971</v>
      </c>
      <c r="T32">
        <v>1.355535513383672</v>
      </c>
      <c r="U32">
        <v>3.650597907813514</v>
      </c>
      <c r="V32">
        <v>4.4389776492059507</v>
      </c>
      <c r="W32" t="s">
        <v>146</v>
      </c>
      <c r="X32" t="s">
        <v>147</v>
      </c>
      <c r="Y32" t="s">
        <v>148</v>
      </c>
      <c r="Z32" t="s">
        <v>180</v>
      </c>
      <c r="AA32" t="s">
        <v>180</v>
      </c>
      <c r="AB32" t="s">
        <v>180</v>
      </c>
      <c r="AC32" t="s">
        <v>180</v>
      </c>
      <c r="AD32" t="s">
        <v>180</v>
      </c>
      <c r="AE32" t="s">
        <v>180</v>
      </c>
      <c r="AF32" t="s">
        <v>180</v>
      </c>
      <c r="AG32" t="s">
        <v>180</v>
      </c>
      <c r="AH32" t="s">
        <v>180</v>
      </c>
      <c r="AI32" t="s">
        <v>180</v>
      </c>
      <c r="AJ32" t="s">
        <v>180</v>
      </c>
      <c r="AK32" t="s">
        <v>180</v>
      </c>
      <c r="AL32" t="s">
        <v>180</v>
      </c>
      <c r="AM32" t="s">
        <v>180</v>
      </c>
      <c r="AN32" t="s">
        <v>180</v>
      </c>
      <c r="AO32">
        <v>0.52860479916664294</v>
      </c>
      <c r="AP32">
        <v>2.8615391169046962</v>
      </c>
      <c r="AQ32">
        <v>3.510597106283452</v>
      </c>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c r="A33" t="s">
        <v>523</v>
      </c>
      <c r="B33">
        <v>2006</v>
      </c>
      <c r="C33" t="s">
        <v>526</v>
      </c>
      <c r="D33">
        <v>66</v>
      </c>
      <c r="E33" t="s">
        <v>150</v>
      </c>
      <c r="F33" t="s">
        <v>159</v>
      </c>
      <c r="G33" t="s">
        <v>180</v>
      </c>
      <c r="H33">
        <v>0</v>
      </c>
      <c r="I33">
        <v>0</v>
      </c>
      <c r="J33">
        <v>0.15207394180877279</v>
      </c>
      <c r="K33">
        <v>0.27319253369645652</v>
      </c>
      <c r="L33">
        <v>0.25599674145089252</v>
      </c>
      <c r="M33">
        <v>0</v>
      </c>
      <c r="N33">
        <v>0.21782410748209791</v>
      </c>
      <c r="O33">
        <v>0</v>
      </c>
      <c r="P33">
        <v>0.28697260085722098</v>
      </c>
      <c r="Q33">
        <v>0</v>
      </c>
      <c r="R33">
        <v>0</v>
      </c>
      <c r="S33">
        <v>0</v>
      </c>
      <c r="T33">
        <v>0</v>
      </c>
      <c r="U33">
        <v>0.15970290083986011</v>
      </c>
      <c r="V33">
        <v>0.63025170353311488</v>
      </c>
      <c r="W33" t="s">
        <v>146</v>
      </c>
      <c r="X33" t="s">
        <v>147</v>
      </c>
      <c r="Y33" t="s">
        <v>148</v>
      </c>
      <c r="Z33" t="s">
        <v>180</v>
      </c>
      <c r="AA33" t="s">
        <v>180</v>
      </c>
      <c r="AB33" t="s">
        <v>180</v>
      </c>
      <c r="AC33" t="s">
        <v>180</v>
      </c>
      <c r="AD33" t="s">
        <v>180</v>
      </c>
      <c r="AE33" t="s">
        <v>180</v>
      </c>
      <c r="AF33" t="s">
        <v>180</v>
      </c>
      <c r="AG33" t="s">
        <v>180</v>
      </c>
      <c r="AH33" t="s">
        <v>180</v>
      </c>
      <c r="AI33" t="s">
        <v>180</v>
      </c>
      <c r="AJ33" t="s">
        <v>180</v>
      </c>
      <c r="AK33" t="s">
        <v>180</v>
      </c>
      <c r="AL33" t="s">
        <v>180</v>
      </c>
      <c r="AM33" t="s">
        <v>180</v>
      </c>
      <c r="AN33" t="s">
        <v>180</v>
      </c>
      <c r="AO33">
        <v>0</v>
      </c>
      <c r="AP33">
        <v>0.65788667390444933</v>
      </c>
      <c r="AQ33">
        <v>0.26712550339535768</v>
      </c>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c r="A34" t="s">
        <v>523</v>
      </c>
      <c r="B34">
        <v>2006</v>
      </c>
      <c r="C34" t="s">
        <v>526</v>
      </c>
      <c r="D34">
        <v>67</v>
      </c>
      <c r="E34" t="s">
        <v>150</v>
      </c>
      <c r="F34" t="s">
        <v>160</v>
      </c>
      <c r="G34" t="s">
        <v>180</v>
      </c>
      <c r="H34">
        <v>8.8382406990765308</v>
      </c>
      <c r="I34">
        <v>24.959690537983761</v>
      </c>
      <c r="J34">
        <v>21.066147855144571</v>
      </c>
      <c r="K34">
        <v>20.554637370372252</v>
      </c>
      <c r="L34">
        <v>3.015628317978817</v>
      </c>
      <c r="M34">
        <v>7.2849515570906407</v>
      </c>
      <c r="N34">
        <v>5.1666986535556187</v>
      </c>
      <c r="O34">
        <v>5.170888430460729</v>
      </c>
      <c r="P34">
        <v>4.9507121237035694</v>
      </c>
      <c r="Q34">
        <v>1.0200698545797009</v>
      </c>
      <c r="R34">
        <v>7.3823658815403777</v>
      </c>
      <c r="S34">
        <v>17.71843671665404</v>
      </c>
      <c r="T34">
        <v>28.317150482675562</v>
      </c>
      <c r="U34">
        <v>24.274051089832781</v>
      </c>
      <c r="V34">
        <v>34.534065224761683</v>
      </c>
      <c r="W34" t="s">
        <v>146</v>
      </c>
      <c r="X34" t="s">
        <v>147</v>
      </c>
      <c r="Y34" t="s">
        <v>148</v>
      </c>
      <c r="Z34" t="s">
        <v>180</v>
      </c>
      <c r="AA34" t="s">
        <v>180</v>
      </c>
      <c r="AB34" t="s">
        <v>180</v>
      </c>
      <c r="AC34" t="s">
        <v>180</v>
      </c>
      <c r="AD34" t="s">
        <v>180</v>
      </c>
      <c r="AE34" t="s">
        <v>180</v>
      </c>
      <c r="AF34" t="s">
        <v>180</v>
      </c>
      <c r="AG34" t="s">
        <v>180</v>
      </c>
      <c r="AH34" t="s">
        <v>180</v>
      </c>
      <c r="AI34" t="s">
        <v>180</v>
      </c>
      <c r="AJ34" t="s">
        <v>180</v>
      </c>
      <c r="AK34" t="s">
        <v>180</v>
      </c>
      <c r="AL34" t="s">
        <v>180</v>
      </c>
      <c r="AM34" t="s">
        <v>180</v>
      </c>
      <c r="AN34" t="s">
        <v>180</v>
      </c>
      <c r="AO34">
        <v>5.4836939138725604</v>
      </c>
      <c r="AP34">
        <v>43.203408292628062</v>
      </c>
      <c r="AQ34">
        <v>30.23565381069869</v>
      </c>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c r="A35" t="s">
        <v>523</v>
      </c>
      <c r="B35">
        <v>2006</v>
      </c>
      <c r="C35" t="s">
        <v>526</v>
      </c>
      <c r="D35">
        <v>68</v>
      </c>
      <c r="E35" t="s">
        <v>150</v>
      </c>
      <c r="F35" t="s">
        <v>161</v>
      </c>
      <c r="G35" t="s">
        <v>180</v>
      </c>
      <c r="H35">
        <v>5.9177222033227501</v>
      </c>
      <c r="I35">
        <v>4.8522893593290526</v>
      </c>
      <c r="J35">
        <v>2.1645017222805141</v>
      </c>
      <c r="K35">
        <v>0</v>
      </c>
      <c r="L35">
        <v>0</v>
      </c>
      <c r="M35">
        <v>0</v>
      </c>
      <c r="N35">
        <v>0</v>
      </c>
      <c r="O35">
        <v>0</v>
      </c>
      <c r="P35">
        <v>0</v>
      </c>
      <c r="Q35">
        <v>0</v>
      </c>
      <c r="R35">
        <v>6.9959259641636518</v>
      </c>
      <c r="S35">
        <v>6.5975953614876559</v>
      </c>
      <c r="T35">
        <v>4.134990129683584</v>
      </c>
      <c r="U35">
        <v>2.9079813868430269</v>
      </c>
      <c r="V35">
        <v>0.26761168116030271</v>
      </c>
      <c r="W35" t="s">
        <v>146</v>
      </c>
      <c r="X35" t="s">
        <v>147</v>
      </c>
      <c r="Y35" t="s">
        <v>148</v>
      </c>
      <c r="Z35" t="s">
        <v>180</v>
      </c>
      <c r="AA35" t="s">
        <v>180</v>
      </c>
      <c r="AB35" t="s">
        <v>180</v>
      </c>
      <c r="AC35" t="s">
        <v>180</v>
      </c>
      <c r="AD35" t="s">
        <v>180</v>
      </c>
      <c r="AE35" t="s">
        <v>180</v>
      </c>
      <c r="AF35" t="s">
        <v>180</v>
      </c>
      <c r="AG35" t="s">
        <v>180</v>
      </c>
      <c r="AH35" t="s">
        <v>180</v>
      </c>
      <c r="AI35" t="s">
        <v>180</v>
      </c>
      <c r="AJ35" t="s">
        <v>180</v>
      </c>
      <c r="AK35" t="s">
        <v>180</v>
      </c>
      <c r="AL35" t="s">
        <v>180</v>
      </c>
      <c r="AM35" t="s">
        <v>180</v>
      </c>
      <c r="AN35" t="s">
        <v>180</v>
      </c>
      <c r="AO35">
        <v>3.164112417175446</v>
      </c>
      <c r="AP35">
        <v>0.15239812860887511</v>
      </c>
      <c r="AQ35">
        <v>2.12461577555491</v>
      </c>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c r="A36" t="s">
        <v>523</v>
      </c>
      <c r="B36">
        <v>2006</v>
      </c>
      <c r="C36" t="s">
        <v>526</v>
      </c>
      <c r="D36">
        <v>69</v>
      </c>
      <c r="E36" t="s">
        <v>150</v>
      </c>
      <c r="F36" t="s">
        <v>162</v>
      </c>
      <c r="G36" t="s">
        <v>180</v>
      </c>
      <c r="H36">
        <v>1.3986017363953329</v>
      </c>
      <c r="I36">
        <v>2.182702755783791</v>
      </c>
      <c r="J36">
        <v>1.579717061223985</v>
      </c>
      <c r="K36">
        <v>8.3279449808559818</v>
      </c>
      <c r="L36">
        <v>8.7891581361323912</v>
      </c>
      <c r="M36">
        <v>4.3235738216194299</v>
      </c>
      <c r="N36">
        <v>7.1204130917959159</v>
      </c>
      <c r="O36">
        <v>9.814513510773379</v>
      </c>
      <c r="P36">
        <v>10.80190026511869</v>
      </c>
      <c r="Q36">
        <v>5.960521131801908</v>
      </c>
      <c r="R36">
        <v>1.0638467533516309</v>
      </c>
      <c r="S36">
        <v>1.5720721463848271</v>
      </c>
      <c r="T36">
        <v>2.1523454358985221</v>
      </c>
      <c r="U36">
        <v>0.58730458665742524</v>
      </c>
      <c r="V36">
        <v>7.1981397291439171</v>
      </c>
      <c r="W36" t="s">
        <v>146</v>
      </c>
      <c r="X36" t="s">
        <v>147</v>
      </c>
      <c r="Y36" t="s">
        <v>148</v>
      </c>
      <c r="Z36" t="s">
        <v>180</v>
      </c>
      <c r="AA36" t="s">
        <v>180</v>
      </c>
      <c r="AB36" t="s">
        <v>180</v>
      </c>
      <c r="AC36" t="s">
        <v>180</v>
      </c>
      <c r="AD36" t="s">
        <v>180</v>
      </c>
      <c r="AE36" t="s">
        <v>180</v>
      </c>
      <c r="AF36" t="s">
        <v>180</v>
      </c>
      <c r="AG36" t="s">
        <v>180</v>
      </c>
      <c r="AH36" t="s">
        <v>180</v>
      </c>
      <c r="AI36" t="s">
        <v>180</v>
      </c>
      <c r="AJ36" t="s">
        <v>180</v>
      </c>
      <c r="AK36" t="s">
        <v>180</v>
      </c>
      <c r="AL36" t="s">
        <v>180</v>
      </c>
      <c r="AM36" t="s">
        <v>180</v>
      </c>
      <c r="AN36" t="s">
        <v>180</v>
      </c>
      <c r="AO36">
        <v>0.73990300880586324</v>
      </c>
      <c r="AP36">
        <v>13.596873979267469</v>
      </c>
      <c r="AQ36">
        <v>10.108587684012461</v>
      </c>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c r="A37" t="s">
        <v>523</v>
      </c>
      <c r="B37">
        <v>2006</v>
      </c>
      <c r="C37" t="s">
        <v>526</v>
      </c>
      <c r="D37">
        <v>70</v>
      </c>
      <c r="E37" t="s">
        <v>150</v>
      </c>
      <c r="F37" t="s">
        <v>163</v>
      </c>
      <c r="G37" t="s">
        <v>180</v>
      </c>
      <c r="H37">
        <v>1.7319229744955851</v>
      </c>
      <c r="I37">
        <v>1.0830180913673371</v>
      </c>
      <c r="J37">
        <v>3.0212129238040211</v>
      </c>
      <c r="K37">
        <v>11.898756226015321</v>
      </c>
      <c r="L37">
        <v>12.688810992054769</v>
      </c>
      <c r="M37">
        <v>12.18327596862876</v>
      </c>
      <c r="N37">
        <v>18.641875266992621</v>
      </c>
      <c r="O37">
        <v>20.910837718610161</v>
      </c>
      <c r="P37">
        <v>14.333607786096071</v>
      </c>
      <c r="Q37">
        <v>4.6770217007566037</v>
      </c>
      <c r="R37">
        <v>0.57014108851652701</v>
      </c>
      <c r="S37">
        <v>0.30420912275827561</v>
      </c>
      <c r="T37">
        <v>0.60226582509122306</v>
      </c>
      <c r="U37">
        <v>0.89204267247529634</v>
      </c>
      <c r="V37">
        <v>3.2017490522098222</v>
      </c>
      <c r="W37" t="s">
        <v>146</v>
      </c>
      <c r="X37" t="s">
        <v>147</v>
      </c>
      <c r="Y37" t="s">
        <v>148</v>
      </c>
      <c r="Z37" t="s">
        <v>180</v>
      </c>
      <c r="AA37" t="s">
        <v>180</v>
      </c>
      <c r="AB37" t="s">
        <v>180</v>
      </c>
      <c r="AC37" t="s">
        <v>180</v>
      </c>
      <c r="AD37" t="s">
        <v>180</v>
      </c>
      <c r="AE37" t="s">
        <v>180</v>
      </c>
      <c r="AF37" t="s">
        <v>180</v>
      </c>
      <c r="AG37" t="s">
        <v>180</v>
      </c>
      <c r="AH37" t="s">
        <v>180</v>
      </c>
      <c r="AI37" t="s">
        <v>180</v>
      </c>
      <c r="AJ37" t="s">
        <v>180</v>
      </c>
      <c r="AK37" t="s">
        <v>180</v>
      </c>
      <c r="AL37" t="s">
        <v>180</v>
      </c>
      <c r="AM37" t="s">
        <v>180</v>
      </c>
      <c r="AN37" t="s">
        <v>180</v>
      </c>
      <c r="AO37">
        <v>8.7279480880825968</v>
      </c>
      <c r="AP37">
        <v>2.4730427663992969</v>
      </c>
      <c r="AQ37">
        <v>0.87231630320049025</v>
      </c>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c r="A38" t="s">
        <v>523</v>
      </c>
      <c r="B38">
        <v>2006</v>
      </c>
      <c r="C38" t="s">
        <v>526</v>
      </c>
      <c r="D38">
        <v>71</v>
      </c>
      <c r="E38" t="s">
        <v>150</v>
      </c>
      <c r="F38" t="s">
        <v>17</v>
      </c>
      <c r="G38" t="s">
        <v>180</v>
      </c>
      <c r="H38">
        <v>32.047443939772641</v>
      </c>
      <c r="I38">
        <v>28.929884303438389</v>
      </c>
      <c r="J38">
        <v>28.409410493228432</v>
      </c>
      <c r="K38">
        <v>4.2475486996446081</v>
      </c>
      <c r="L38">
        <v>0.14666665105557991</v>
      </c>
      <c r="M38">
        <v>10.73075900914532</v>
      </c>
      <c r="N38">
        <v>2.646919394175971</v>
      </c>
      <c r="O38">
        <v>0.38422648047452729</v>
      </c>
      <c r="P38">
        <v>0</v>
      </c>
      <c r="Q38">
        <v>0</v>
      </c>
      <c r="R38">
        <v>33.810455333749587</v>
      </c>
      <c r="S38">
        <v>33.630282751116347</v>
      </c>
      <c r="T38">
        <v>28.820599855126861</v>
      </c>
      <c r="U38">
        <v>32.02475224244867</v>
      </c>
      <c r="V38">
        <v>14.80093958217287</v>
      </c>
      <c r="W38" t="s">
        <v>146</v>
      </c>
      <c r="X38" t="s">
        <v>147</v>
      </c>
      <c r="Y38" t="s">
        <v>148</v>
      </c>
      <c r="Z38" t="s">
        <v>180</v>
      </c>
      <c r="AA38" t="s">
        <v>180</v>
      </c>
      <c r="AB38" t="s">
        <v>180</v>
      </c>
      <c r="AC38" t="s">
        <v>180</v>
      </c>
      <c r="AD38" t="s">
        <v>180</v>
      </c>
      <c r="AE38" t="s">
        <v>180</v>
      </c>
      <c r="AF38" t="s">
        <v>180</v>
      </c>
      <c r="AG38" t="s">
        <v>180</v>
      </c>
      <c r="AH38" t="s">
        <v>180</v>
      </c>
      <c r="AI38" t="s">
        <v>180</v>
      </c>
      <c r="AJ38" t="s">
        <v>180</v>
      </c>
      <c r="AK38" t="s">
        <v>180</v>
      </c>
      <c r="AL38" t="s">
        <v>180</v>
      </c>
      <c r="AM38" t="s">
        <v>180</v>
      </c>
      <c r="AN38" t="s">
        <v>180</v>
      </c>
      <c r="AO38">
        <v>28.432972666897719</v>
      </c>
      <c r="AP38">
        <v>4.6002040029161044</v>
      </c>
      <c r="AQ38">
        <v>0.077612249433897398</v>
      </c>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c r="A39" t="s">
        <v>523</v>
      </c>
      <c r="B39">
        <v>2006</v>
      </c>
      <c r="C39" t="s">
        <v>526</v>
      </c>
      <c r="D39">
        <v>72</v>
      </c>
      <c r="E39" t="s">
        <v>150</v>
      </c>
      <c r="F39" t="s">
        <v>164</v>
      </c>
      <c r="G39" t="s">
        <v>180</v>
      </c>
      <c r="H39">
        <v>0</v>
      </c>
      <c r="I39">
        <v>0</v>
      </c>
      <c r="J39">
        <v>0.051304307875946198</v>
      </c>
      <c r="K39">
        <v>0.16495958284455209</v>
      </c>
      <c r="L39">
        <v>0.55711354454167183</v>
      </c>
      <c r="M39">
        <v>0</v>
      </c>
      <c r="N39">
        <v>0.43313226450152242</v>
      </c>
      <c r="O39">
        <v>0.88314527402513321</v>
      </c>
      <c r="P39">
        <v>0.57645331430552127</v>
      </c>
      <c r="Q39">
        <v>0</v>
      </c>
      <c r="R39">
        <v>0</v>
      </c>
      <c r="S39">
        <v>0</v>
      </c>
      <c r="T39">
        <v>0</v>
      </c>
      <c r="U39">
        <v>0.082889301145894503</v>
      </c>
      <c r="V39">
        <v>0</v>
      </c>
      <c r="W39" t="s">
        <v>146</v>
      </c>
      <c r="X39" t="s">
        <v>147</v>
      </c>
      <c r="Y39" t="s">
        <v>148</v>
      </c>
      <c r="Z39" t="s">
        <v>180</v>
      </c>
      <c r="AA39" t="s">
        <v>180</v>
      </c>
      <c r="AB39" t="s">
        <v>180</v>
      </c>
      <c r="AC39" t="s">
        <v>180</v>
      </c>
      <c r="AD39" t="s">
        <v>180</v>
      </c>
      <c r="AE39" t="s">
        <v>180</v>
      </c>
      <c r="AF39" t="s">
        <v>180</v>
      </c>
      <c r="AG39" t="s">
        <v>180</v>
      </c>
      <c r="AH39" t="s">
        <v>180</v>
      </c>
      <c r="AI39" t="s">
        <v>180</v>
      </c>
      <c r="AJ39" t="s">
        <v>180</v>
      </c>
      <c r="AK39" t="s">
        <v>180</v>
      </c>
      <c r="AL39" t="s">
        <v>180</v>
      </c>
      <c r="AM39" t="s">
        <v>180</v>
      </c>
      <c r="AN39" t="s">
        <v>180</v>
      </c>
      <c r="AO39">
        <v>0.22779973659362721</v>
      </c>
      <c r="AP39">
        <v>0.080167919996441198</v>
      </c>
      <c r="AQ39">
        <v>0</v>
      </c>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c r="A40" t="s">
        <v>523</v>
      </c>
      <c r="B40">
        <v>2006</v>
      </c>
      <c r="C40" t="s">
        <v>526</v>
      </c>
      <c r="D40">
        <v>73</v>
      </c>
      <c r="E40" t="s">
        <v>150</v>
      </c>
      <c r="F40" t="s">
        <v>47</v>
      </c>
      <c r="G40" t="s">
        <v>180</v>
      </c>
      <c r="H40">
        <v>2.7207544109453572</v>
      </c>
      <c r="I40">
        <v>5.3180638334323929</v>
      </c>
      <c r="J40">
        <v>4.8065086119782929</v>
      </c>
      <c r="K40">
        <v>2.494487040235851</v>
      </c>
      <c r="L40">
        <v>0.70152061198214422</v>
      </c>
      <c r="M40">
        <v>3.9238657274451141</v>
      </c>
      <c r="N40">
        <v>2.7725002030442569</v>
      </c>
      <c r="O40">
        <v>2.395246864144549</v>
      </c>
      <c r="P40">
        <v>0</v>
      </c>
      <c r="Q40">
        <v>0</v>
      </c>
      <c r="R40">
        <v>2.6823095788838192</v>
      </c>
      <c r="S40">
        <v>3.687520144752598</v>
      </c>
      <c r="T40">
        <v>7.2295546610092121</v>
      </c>
      <c r="U40">
        <v>4.0294827171982659</v>
      </c>
      <c r="V40">
        <v>2.6960258392666909</v>
      </c>
      <c r="W40" t="s">
        <v>146</v>
      </c>
      <c r="X40" t="s">
        <v>147</v>
      </c>
      <c r="Y40" t="s">
        <v>148</v>
      </c>
      <c r="Z40" t="s">
        <v>180</v>
      </c>
      <c r="AA40" t="s">
        <v>180</v>
      </c>
      <c r="AB40" t="s">
        <v>180</v>
      </c>
      <c r="AC40" t="s">
        <v>180</v>
      </c>
      <c r="AD40" t="s">
        <v>180</v>
      </c>
      <c r="AE40" t="s">
        <v>180</v>
      </c>
      <c r="AF40" t="s">
        <v>180</v>
      </c>
      <c r="AG40" t="s">
        <v>180</v>
      </c>
      <c r="AH40" t="s">
        <v>180</v>
      </c>
      <c r="AI40" t="s">
        <v>180</v>
      </c>
      <c r="AJ40" t="s">
        <v>180</v>
      </c>
      <c r="AK40" t="s">
        <v>180</v>
      </c>
      <c r="AL40" t="s">
        <v>180</v>
      </c>
      <c r="AM40" t="s">
        <v>180</v>
      </c>
      <c r="AN40" t="s">
        <v>180</v>
      </c>
      <c r="AO40">
        <v>4.6910845677589474</v>
      </c>
      <c r="AP40">
        <v>0</v>
      </c>
      <c r="AQ40">
        <v>0.77323667345294578</v>
      </c>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c r="A41" t="s">
        <v>523</v>
      </c>
      <c r="B41">
        <v>2006</v>
      </c>
      <c r="C41" t="s">
        <v>526</v>
      </c>
      <c r="D41">
        <v>74</v>
      </c>
      <c r="E41" t="s">
        <v>150</v>
      </c>
      <c r="F41" t="s">
        <v>165</v>
      </c>
      <c r="G41" t="s">
        <v>180</v>
      </c>
      <c r="H41">
        <v>0.30855149922464048</v>
      </c>
      <c r="I41">
        <v>0.2633638239322707</v>
      </c>
      <c r="J41">
        <v>0.28396131824003412</v>
      </c>
      <c r="K41">
        <v>0.41085722150166648</v>
      </c>
      <c r="L41">
        <v>0</v>
      </c>
      <c r="M41">
        <v>0.18597267332735509</v>
      </c>
      <c r="N41">
        <v>0.10956007816765161</v>
      </c>
      <c r="O41">
        <v>0.96725893927810735</v>
      </c>
      <c r="P41">
        <v>0</v>
      </c>
      <c r="Q41">
        <v>0</v>
      </c>
      <c r="R41">
        <v>0.49869882568566942</v>
      </c>
      <c r="S41">
        <v>0.28901835165238848</v>
      </c>
      <c r="T41">
        <v>0.022133278016473801</v>
      </c>
      <c r="U41">
        <v>0.45877931495142049</v>
      </c>
      <c r="V41">
        <v>0</v>
      </c>
      <c r="W41" t="s">
        <v>146</v>
      </c>
      <c r="X41" t="s">
        <v>147</v>
      </c>
      <c r="Y41" t="s">
        <v>148</v>
      </c>
      <c r="Z41" t="s">
        <v>180</v>
      </c>
      <c r="AA41" t="s">
        <v>180</v>
      </c>
      <c r="AB41" t="s">
        <v>180</v>
      </c>
      <c r="AC41" t="s">
        <v>180</v>
      </c>
      <c r="AD41" t="s">
        <v>180</v>
      </c>
      <c r="AE41" t="s">
        <v>180</v>
      </c>
      <c r="AF41" t="s">
        <v>180</v>
      </c>
      <c r="AG41" t="s">
        <v>180</v>
      </c>
      <c r="AH41" t="s">
        <v>180</v>
      </c>
      <c r="AI41" t="s">
        <v>180</v>
      </c>
      <c r="AJ41" t="s">
        <v>180</v>
      </c>
      <c r="AK41" t="s">
        <v>180</v>
      </c>
      <c r="AL41" t="s">
        <v>180</v>
      </c>
      <c r="AM41" t="s">
        <v>180</v>
      </c>
      <c r="AN41" t="s">
        <v>180</v>
      </c>
      <c r="AO41">
        <v>0.37725562613567171</v>
      </c>
      <c r="AP41">
        <v>0.1064884478336417</v>
      </c>
      <c r="AQ41">
        <v>0</v>
      </c>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c r="A42" t="s">
        <v>523</v>
      </c>
      <c r="B42">
        <v>2006</v>
      </c>
      <c r="C42" t="s">
        <v>526</v>
      </c>
      <c r="D42">
        <v>122</v>
      </c>
      <c r="E42" t="s">
        <v>18</v>
      </c>
      <c r="F42" t="s">
        <v>14</v>
      </c>
      <c r="G42" t="s">
        <v>543</v>
      </c>
      <c r="H42">
        <v>9.6066630169291187</v>
      </c>
      <c r="I42">
        <v>7.3468217845911994</v>
      </c>
      <c r="J42">
        <v>18.549219341118999</v>
      </c>
      <c r="K42">
        <v>65.014637966682713</v>
      </c>
      <c r="L42">
        <v>86.221211037583799</v>
      </c>
      <c r="M42">
        <v>55.435016653489953</v>
      </c>
      <c r="N42">
        <v>73.541038763691631</v>
      </c>
      <c r="O42">
        <v>87.127994662103376</v>
      </c>
      <c r="P42">
        <v>89.313241680712849</v>
      </c>
      <c r="Q42">
        <v>82.21708718677219</v>
      </c>
      <c r="R42">
        <v>2.738515096094555</v>
      </c>
      <c r="S42">
        <v>2.519054692682924</v>
      </c>
      <c r="T42">
        <v>5.5390057571148006</v>
      </c>
      <c r="U42">
        <v>8.6903775455177321</v>
      </c>
      <c r="V42">
        <v>43.452523678514517</v>
      </c>
      <c r="W42" t="s">
        <v>146</v>
      </c>
      <c r="X42" t="s">
        <v>147</v>
      </c>
      <c r="Y42" t="s">
        <v>148</v>
      </c>
      <c r="Z42" t="s">
        <v>180</v>
      </c>
      <c r="AA42" t="s">
        <v>180</v>
      </c>
      <c r="AB42" t="s">
        <v>180</v>
      </c>
      <c r="AC42" t="s">
        <v>180</v>
      </c>
      <c r="AD42" t="s">
        <v>180</v>
      </c>
      <c r="AE42" t="s">
        <v>180</v>
      </c>
      <c r="AF42" t="s">
        <v>180</v>
      </c>
      <c r="AG42" t="s">
        <v>180</v>
      </c>
      <c r="AH42" t="s">
        <v>180</v>
      </c>
      <c r="AI42" t="s">
        <v>180</v>
      </c>
      <c r="AJ42" t="s">
        <v>180</v>
      </c>
      <c r="AK42" t="s">
        <v>180</v>
      </c>
      <c r="AL42" t="s">
        <v>180</v>
      </c>
      <c r="AM42" t="s">
        <v>180</v>
      </c>
      <c r="AN42" t="s">
        <v>180</v>
      </c>
      <c r="AO42">
        <v>35.275938075962507</v>
      </c>
      <c r="AP42">
        <v>43.685283668446793</v>
      </c>
      <c r="AQ42">
        <v>39.969942241340519</v>
      </c>
      <c r="AR42"/>
      <c r="AS42"/>
      <c r="AT42"/>
      <c r="AU42"/>
      <c r="AV42"/>
      <c r="AW42"/>
      <c r="AX42"/>
      <c r="AY42"/>
      <c r="AZ42"/>
      <c r="BA42"/>
      <c r="BB42"/>
      <c r="BC42"/>
      <c r="BD42"/>
      <c r="BE42"/>
      <c r="BF42"/>
      <c r="BG42">
        <v>652.16973261762848</v>
      </c>
      <c r="BH42">
        <v>499.12841753741509</v>
      </c>
      <c r="BI42">
        <v>1260.637058106747</v>
      </c>
      <c r="BJ42">
        <v>4415.2274577215567</v>
      </c>
      <c r="BK42">
        <v>5853.9593665317389</v>
      </c>
      <c r="BL42">
        <v>1435.499953597877</v>
      </c>
      <c r="BM42">
        <v>1902.079684324626</v>
      </c>
      <c r="BN42">
        <v>2258.069924418623</v>
      </c>
      <c r="BO42">
        <v>2314.2481850300142</v>
      </c>
      <c r="BP42">
        <v>2126.2071932398289</v>
      </c>
      <c r="BQ42">
        <v>115.0250781918805</v>
      </c>
      <c r="BR42">
        <v>105.86564785911629</v>
      </c>
      <c r="BS42">
        <v>232.8259247136732</v>
      </c>
      <c r="BT42">
        <v>365.55980113278139</v>
      </c>
      <c r="BU42">
        <v>1825.74064000667</v>
      </c>
      <c r="BV42">
        <v>7693.3062026885054</v>
      </c>
      <c r="BW42">
        <v>1544.1369836097861</v>
      </c>
      <c r="BX42">
        <v>3443.6788462167769</v>
      </c>
      <c r="BY42"/>
      <c r="BZ42"/>
      <c r="CA42"/>
      <c r="CB42"/>
      <c r="CC42"/>
      <c r="CD42"/>
      <c r="CE42"/>
      <c r="CF42"/>
      <c r="CG42"/>
      <c r="CH42"/>
      <c r="CI42"/>
      <c r="CJ42"/>
      <c r="CK42"/>
      <c r="CL42"/>
      <c r="CM42"/>
    </row>
    <row r="43">
      <c r="A43" t="s">
        <v>523</v>
      </c>
      <c r="B43">
        <v>2006</v>
      </c>
      <c r="C43" t="s">
        <v>526</v>
      </c>
      <c r="D43">
        <v>123</v>
      </c>
      <c r="E43" t="s">
        <v>18</v>
      </c>
      <c r="F43" t="s">
        <v>52</v>
      </c>
      <c r="G43" t="s">
        <v>180</v>
      </c>
      <c r="H43">
        <v>90.393336983070867</v>
      </c>
      <c r="I43">
        <v>92.653178215408872</v>
      </c>
      <c r="J43">
        <v>81.450780658881044</v>
      </c>
      <c r="K43">
        <v>34.985362033317607</v>
      </c>
      <c r="L43">
        <v>13.77878896241635</v>
      </c>
      <c r="M43">
        <v>44.564983346509997</v>
      </c>
      <c r="N43">
        <v>26.4589612363085</v>
      </c>
      <c r="O43">
        <v>12.87200533789653</v>
      </c>
      <c r="P43">
        <v>10.686758319287121</v>
      </c>
      <c r="Q43">
        <v>17.78291281322775</v>
      </c>
      <c r="R43">
        <v>97.261484903905483</v>
      </c>
      <c r="S43">
        <v>97.480945307317072</v>
      </c>
      <c r="T43">
        <v>94.460994242885192</v>
      </c>
      <c r="U43">
        <v>91.309622454482238</v>
      </c>
      <c r="V43">
        <v>56.547476321485597</v>
      </c>
      <c r="W43" t="s">
        <v>146</v>
      </c>
      <c r="X43" t="s">
        <v>147</v>
      </c>
      <c r="Y43" t="s">
        <v>148</v>
      </c>
      <c r="Z43" t="s">
        <v>180</v>
      </c>
      <c r="AA43" t="s">
        <v>180</v>
      </c>
      <c r="AB43" t="s">
        <v>180</v>
      </c>
      <c r="AC43" t="s">
        <v>180</v>
      </c>
      <c r="AD43" t="s">
        <v>180</v>
      </c>
      <c r="AE43" t="s">
        <v>180</v>
      </c>
      <c r="AF43" t="s">
        <v>180</v>
      </c>
      <c r="AG43" t="s">
        <v>180</v>
      </c>
      <c r="AH43" t="s">
        <v>180</v>
      </c>
      <c r="AI43" t="s">
        <v>180</v>
      </c>
      <c r="AJ43" t="s">
        <v>180</v>
      </c>
      <c r="AK43" t="s">
        <v>180</v>
      </c>
      <c r="AL43" t="s">
        <v>180</v>
      </c>
      <c r="AM43" t="s">
        <v>180</v>
      </c>
      <c r="AN43" t="s">
        <v>180</v>
      </c>
      <c r="AO43">
        <v>64.724061924037358</v>
      </c>
      <c r="AP43">
        <v>56.314716331552987</v>
      </c>
      <c r="AQ43">
        <v>60.030057758659161</v>
      </c>
      <c r="AR43"/>
      <c r="AS43"/>
      <c r="AT43"/>
      <c r="AU43"/>
      <c r="AV43"/>
      <c r="AW43"/>
      <c r="AX43"/>
      <c r="AY43"/>
      <c r="AZ43"/>
      <c r="BA43"/>
      <c r="BB43"/>
      <c r="BC43"/>
      <c r="BD43"/>
      <c r="BE43"/>
      <c r="BF43"/>
      <c r="BG43">
        <v>6136.5531721866446</v>
      </c>
      <c r="BH43">
        <v>6294.6721151535876</v>
      </c>
      <c r="BI43">
        <v>5535.5360579889239</v>
      </c>
      <c r="BJ43">
        <v>2375.9008109372498</v>
      </c>
      <c r="BK43">
        <v>935.50612123554436</v>
      </c>
      <c r="BL43">
        <v>1154.0184415544461</v>
      </c>
      <c r="BM43">
        <v>684.3397031367806</v>
      </c>
      <c r="BN43">
        <v>333.59987491026737</v>
      </c>
      <c r="BO43">
        <v>276.91091017252182</v>
      </c>
      <c r="BP43">
        <v>459.88198358752862</v>
      </c>
      <c r="BQ43">
        <v>4085.2467536457389</v>
      </c>
      <c r="BR43">
        <v>4096.7286096861171</v>
      </c>
      <c r="BS43">
        <v>3970.5624616336499</v>
      </c>
      <c r="BT43">
        <v>3840.9294937003001</v>
      </c>
      <c r="BU43">
        <v>2375.9500454745639</v>
      </c>
      <c r="BV43">
        <v>14115.62822202299</v>
      </c>
      <c r="BW43">
        <v>1990.547591930899</v>
      </c>
      <c r="BX43">
        <v>5171.9924635480966</v>
      </c>
      <c r="BY43"/>
      <c r="BZ43"/>
      <c r="CA43"/>
      <c r="CB43"/>
      <c r="CC43"/>
      <c r="CD43"/>
      <c r="CE43"/>
      <c r="CF43"/>
      <c r="CG43"/>
      <c r="CH43"/>
      <c r="CI43"/>
      <c r="CJ43"/>
      <c r="CK43"/>
      <c r="CL43"/>
      <c r="CM43"/>
    </row>
    <row r="44">
      <c r="A44" t="s">
        <v>523</v>
      </c>
      <c r="B44">
        <v>2006</v>
      </c>
      <c r="C44" t="s">
        <v>526</v>
      </c>
      <c r="D44">
        <v>124</v>
      </c>
      <c r="E44" t="s">
        <v>51</v>
      </c>
      <c r="F44" t="s">
        <v>15</v>
      </c>
      <c r="G44" t="s">
        <v>544</v>
      </c>
      <c r="H44">
        <v>5.5961760974488728</v>
      </c>
      <c r="I44">
        <v>4.0035074882767798</v>
      </c>
      <c r="J44">
        <v>10.779683815555639</v>
      </c>
      <c r="K44">
        <v>35.023014194919483</v>
      </c>
      <c r="L44">
        <v>59.276649132802312</v>
      </c>
      <c r="M44">
        <v>32.257205474509917</v>
      </c>
      <c r="N44">
        <v>40.986444798622962</v>
      </c>
      <c r="O44">
        <v>48.344920363159879</v>
      </c>
      <c r="P44">
        <v>55.310029052800417</v>
      </c>
      <c r="Q44">
        <v>70.365829100971368</v>
      </c>
      <c r="R44">
        <v>1.6774019672997129</v>
      </c>
      <c r="S44">
        <v>0.96278524090131523</v>
      </c>
      <c r="T44">
        <v>3.3358651545634639</v>
      </c>
      <c r="U44">
        <v>4.1607707451171612</v>
      </c>
      <c r="V44">
        <v>22.80228040022774</v>
      </c>
      <c r="W44" t="s">
        <v>146</v>
      </c>
      <c r="X44" t="s">
        <v>147</v>
      </c>
      <c r="Y44" t="s">
        <v>148</v>
      </c>
      <c r="Z44" t="s">
        <v>180</v>
      </c>
      <c r="AA44" t="s">
        <v>180</v>
      </c>
      <c r="AB44" t="s">
        <v>180</v>
      </c>
      <c r="AC44" t="s">
        <v>180</v>
      </c>
      <c r="AD44" t="s">
        <v>180</v>
      </c>
      <c r="AE44" t="s">
        <v>180</v>
      </c>
      <c r="AF44" t="s">
        <v>180</v>
      </c>
      <c r="AG44" t="s">
        <v>180</v>
      </c>
      <c r="AH44" t="s">
        <v>180</v>
      </c>
      <c r="AI44" t="s">
        <v>180</v>
      </c>
      <c r="AJ44" t="s">
        <v>180</v>
      </c>
      <c r="AK44" t="s">
        <v>180</v>
      </c>
      <c r="AL44" t="s">
        <v>180</v>
      </c>
      <c r="AM44" t="s">
        <v>180</v>
      </c>
      <c r="AN44" t="s">
        <v>180</v>
      </c>
      <c r="AO44">
        <v>20.72393460862121</v>
      </c>
      <c r="AP44">
        <v>20.58284400339484</v>
      </c>
      <c r="AQ44">
        <v>29.408056044063539</v>
      </c>
      <c r="AR44"/>
      <c r="AS44"/>
      <c r="AT44"/>
      <c r="AU44"/>
      <c r="AV44"/>
      <c r="AW44"/>
      <c r="AX44"/>
      <c r="AY44"/>
      <c r="AZ44"/>
      <c r="BA44"/>
      <c r="BB44"/>
      <c r="BC44"/>
      <c r="BD44"/>
      <c r="BE44"/>
      <c r="BF44"/>
      <c r="BG44">
        <v>379.90888852069372</v>
      </c>
      <c r="BH44">
        <v>271.42153511273841</v>
      </c>
      <c r="BI44">
        <v>730.55737023011648</v>
      </c>
      <c r="BJ44">
        <v>2366.4428523288061</v>
      </c>
      <c r="BK44">
        <v>4009.6847490860468</v>
      </c>
      <c r="BL44">
        <v>835.30626952451701</v>
      </c>
      <c r="BM44">
        <v>1057.783211592923</v>
      </c>
      <c r="BN44">
        <v>1247.5208784314241</v>
      </c>
      <c r="BO44">
        <v>1428.5726889428381</v>
      </c>
      <c r="BP44">
        <v>1811.4149880264281</v>
      </c>
      <c r="BQ44">
        <v>70.455442339179896</v>
      </c>
      <c r="BR44">
        <v>40.461957246611718</v>
      </c>
      <c r="BS44">
        <v>139.7454424258558</v>
      </c>
      <c r="BT44">
        <v>174.3284247825288</v>
      </c>
      <c r="BU44">
        <v>952.42609196609408</v>
      </c>
      <c r="BV44">
        <v>4517.2167963783832</v>
      </c>
      <c r="BW44">
        <v>719.80138524263702</v>
      </c>
      <c r="BX44">
        <v>2520.997213657382</v>
      </c>
      <c r="BY44"/>
      <c r="BZ44"/>
      <c r="CA44"/>
      <c r="CB44"/>
      <c r="CC44"/>
      <c r="CD44"/>
      <c r="CE44"/>
      <c r="CF44"/>
      <c r="CG44"/>
      <c r="CH44"/>
      <c r="CI44"/>
      <c r="CJ44"/>
      <c r="CK44"/>
      <c r="CL44"/>
      <c r="CM44"/>
    </row>
    <row r="45">
      <c r="A45" t="s">
        <v>523</v>
      </c>
      <c r="B45">
        <v>2006</v>
      </c>
      <c r="C45" t="s">
        <v>526</v>
      </c>
      <c r="D45">
        <v>125</v>
      </c>
      <c r="E45" t="s">
        <v>51</v>
      </c>
      <c r="F45" t="s">
        <v>16</v>
      </c>
      <c r="G45" t="s">
        <v>545</v>
      </c>
      <c r="H45">
        <v>4.0104869194802486</v>
      </c>
      <c r="I45">
        <v>3.149154739512344</v>
      </c>
      <c r="J45">
        <v>7.5411341156465097</v>
      </c>
      <c r="K45">
        <v>29.813995181711999</v>
      </c>
      <c r="L45">
        <v>26.893418695421069</v>
      </c>
      <c r="M45">
        <v>23.177811178980011</v>
      </c>
      <c r="N45">
        <v>32.497109148236412</v>
      </c>
      <c r="O45">
        <v>38.727152205296477</v>
      </c>
      <c r="P45">
        <v>33.96881506537072</v>
      </c>
      <c r="Q45">
        <v>11.769696287944219</v>
      </c>
      <c r="R45">
        <v>1.061113128794843</v>
      </c>
      <c r="S45">
        <v>1.5562694517816089</v>
      </c>
      <c r="T45">
        <v>1.8827900669911319</v>
      </c>
      <c r="U45">
        <v>4.1661295215367291</v>
      </c>
      <c r="V45">
        <v>20.31448255824284</v>
      </c>
      <c r="W45" t="s">
        <v>146</v>
      </c>
      <c r="X45" t="s">
        <v>147</v>
      </c>
      <c r="Y45" t="s">
        <v>148</v>
      </c>
      <c r="Z45" t="s">
        <v>180</v>
      </c>
      <c r="AA45" t="s">
        <v>180</v>
      </c>
      <c r="AB45" t="s">
        <v>180</v>
      </c>
      <c r="AC45" t="s">
        <v>180</v>
      </c>
      <c r="AD45" t="s">
        <v>180</v>
      </c>
      <c r="AE45" t="s">
        <v>180</v>
      </c>
      <c r="AF45" t="s">
        <v>180</v>
      </c>
      <c r="AG45" t="s">
        <v>180</v>
      </c>
      <c r="AH45" t="s">
        <v>180</v>
      </c>
      <c r="AI45" t="s">
        <v>180</v>
      </c>
      <c r="AJ45" t="s">
        <v>180</v>
      </c>
      <c r="AK45" t="s">
        <v>180</v>
      </c>
      <c r="AL45" t="s">
        <v>180</v>
      </c>
      <c r="AM45" t="s">
        <v>180</v>
      </c>
      <c r="AN45" t="s">
        <v>180</v>
      </c>
      <c r="AO45">
        <v>14.516863117238231</v>
      </c>
      <c r="AP45">
        <v>22.497106374533079</v>
      </c>
      <c r="AQ45">
        <v>10.259372621262891</v>
      </c>
      <c r="AR45"/>
      <c r="AS45"/>
      <c r="AT45"/>
      <c r="AU45"/>
      <c r="AV45"/>
      <c r="AW45"/>
      <c r="AX45"/>
      <c r="AY45"/>
      <c r="AZ45"/>
      <c r="BA45"/>
      <c r="BB45"/>
      <c r="BC45"/>
      <c r="BD45"/>
      <c r="BE45"/>
      <c r="BF45"/>
      <c r="BG45">
        <v>272.26084409693499</v>
      </c>
      <c r="BH45">
        <v>213.4998913350112</v>
      </c>
      <c r="BI45">
        <v>511.07538981145478</v>
      </c>
      <c r="BJ45">
        <v>2014.478691196214</v>
      </c>
      <c r="BK45">
        <v>1819.167115067956</v>
      </c>
      <c r="BL45">
        <v>600.19368407335901</v>
      </c>
      <c r="BM45">
        <v>838.68939233934645</v>
      </c>
      <c r="BN45">
        <v>999.33830845886894</v>
      </c>
      <c r="BO45">
        <v>877.36206813078252</v>
      </c>
      <c r="BP45">
        <v>302.98519228570939</v>
      </c>
      <c r="BQ45">
        <v>44.5696358527006</v>
      </c>
      <c r="BR45">
        <v>65.403690612504604</v>
      </c>
      <c r="BS45">
        <v>78.873491198151683</v>
      </c>
      <c r="BT45">
        <v>174.55294737923299</v>
      </c>
      <c r="BU45">
        <v>848.51352117691545</v>
      </c>
      <c r="BV45">
        <v>3164.2552026117019</v>
      </c>
      <c r="BW45">
        <v>786.74493814698303</v>
      </c>
      <c r="BX45">
        <v>879.48179074888515</v>
      </c>
      <c r="BY45"/>
      <c r="BZ45"/>
      <c r="CA45"/>
      <c r="CB45"/>
      <c r="CC45"/>
      <c r="CD45"/>
      <c r="CE45"/>
      <c r="CF45"/>
      <c r="CG45"/>
      <c r="CH45"/>
      <c r="CI45"/>
      <c r="CJ45"/>
      <c r="CK45"/>
      <c r="CL45"/>
      <c r="CM45"/>
    </row>
    <row r="46">
      <c r="A46" t="s">
        <v>523</v>
      </c>
      <c r="B46">
        <v>2006</v>
      </c>
      <c r="C46" t="s">
        <v>526</v>
      </c>
      <c r="D46">
        <v>126</v>
      </c>
      <c r="E46" t="s">
        <v>51</v>
      </c>
      <c r="F46" t="s">
        <v>22</v>
      </c>
      <c r="G46" t="s">
        <v>546</v>
      </c>
      <c r="H46">
        <v>5.3670181874620253</v>
      </c>
      <c r="I46">
        <v>3.569426328298305</v>
      </c>
      <c r="J46">
        <v>6.3435015218931294</v>
      </c>
      <c r="K46">
        <v>15.87063977562542</v>
      </c>
      <c r="L46">
        <v>13.459107677504241</v>
      </c>
      <c r="M46">
        <v>16.71119399359614</v>
      </c>
      <c r="N46">
        <v>17.163368900768791</v>
      </c>
      <c r="O46">
        <v>11.944019881134951</v>
      </c>
      <c r="P46">
        <v>10.68458532532239</v>
      </c>
      <c r="Q46">
        <v>17.86447461108434</v>
      </c>
      <c r="R46">
        <v>3.4709638881577671</v>
      </c>
      <c r="S46">
        <v>2.651038470072804</v>
      </c>
      <c r="T46">
        <v>2.3256427568789779</v>
      </c>
      <c r="U46">
        <v>4.218616762477609</v>
      </c>
      <c r="V46">
        <v>13.596124934018221</v>
      </c>
      <c r="W46" t="s">
        <v>146</v>
      </c>
      <c r="X46" t="s">
        <v>147</v>
      </c>
      <c r="Y46" t="s">
        <v>148</v>
      </c>
      <c r="Z46" t="s">
        <v>180</v>
      </c>
      <c r="AA46" t="s">
        <v>180</v>
      </c>
      <c r="AB46" t="s">
        <v>180</v>
      </c>
      <c r="AC46" t="s">
        <v>180</v>
      </c>
      <c r="AD46" t="s">
        <v>180</v>
      </c>
      <c r="AE46" t="s">
        <v>180</v>
      </c>
      <c r="AF46" t="s">
        <v>180</v>
      </c>
      <c r="AG46" t="s">
        <v>180</v>
      </c>
      <c r="AH46" t="s">
        <v>180</v>
      </c>
      <c r="AI46" t="s">
        <v>180</v>
      </c>
      <c r="AJ46" t="s">
        <v>180</v>
      </c>
      <c r="AK46" t="s">
        <v>180</v>
      </c>
      <c r="AL46" t="s">
        <v>180</v>
      </c>
      <c r="AM46" t="s">
        <v>180</v>
      </c>
      <c r="AN46" t="s">
        <v>180</v>
      </c>
      <c r="AO46">
        <v>6.4761315210033308</v>
      </c>
      <c r="AP46">
        <v>6.9424520246183894</v>
      </c>
      <c r="AQ46">
        <v>15.918800286865469</v>
      </c>
      <c r="AR46"/>
      <c r="AS46"/>
      <c r="AT46"/>
      <c r="AU46"/>
      <c r="AV46"/>
      <c r="AW46"/>
      <c r="AX46"/>
      <c r="AY46"/>
      <c r="AZ46"/>
      <c r="BA46"/>
      <c r="BB46"/>
      <c r="BC46"/>
      <c r="BD46"/>
      <c r="BE46"/>
      <c r="BF46"/>
      <c r="BG46">
        <v>364.35199299724582</v>
      </c>
      <c r="BH46">
        <v>241.99259682552949</v>
      </c>
      <c r="BI46">
        <v>429.90980711303081</v>
      </c>
      <c r="BJ46">
        <v>1072.350936155636</v>
      </c>
      <c r="BK46">
        <v>910.42222494543353</v>
      </c>
      <c r="BL46">
        <v>432.73944251376219</v>
      </c>
      <c r="BM46">
        <v>442.95433689870242</v>
      </c>
      <c r="BN46">
        <v>308.2105433660073</v>
      </c>
      <c r="BO46">
        <v>275.96634913830638</v>
      </c>
      <c r="BP46">
        <v>459.88198358752862</v>
      </c>
      <c r="BQ46">
        <v>145.78991848754649</v>
      </c>
      <c r="BR46">
        <v>111.4123905085947</v>
      </c>
      <c r="BS46">
        <v>97.42539369133145</v>
      </c>
      <c r="BT46">
        <v>176.75206350336521</v>
      </c>
      <c r="BU46">
        <v>567.89513634173204</v>
      </c>
      <c r="BV46">
        <v>1411.608878077715</v>
      </c>
      <c r="BW46">
        <v>242.7840673269765</v>
      </c>
      <c r="BX46">
        <v>1364.634612632183</v>
      </c>
      <c r="BY46"/>
      <c r="BZ46"/>
      <c r="CA46"/>
      <c r="CB46"/>
      <c r="CC46"/>
      <c r="CD46"/>
      <c r="CE46"/>
      <c r="CF46"/>
      <c r="CG46"/>
      <c r="CH46"/>
      <c r="CI46"/>
      <c r="CJ46"/>
      <c r="CK46"/>
      <c r="CL46"/>
      <c r="CM46"/>
    </row>
    <row r="47">
      <c r="A47" t="s">
        <v>523</v>
      </c>
      <c r="B47">
        <v>2006</v>
      </c>
      <c r="C47" t="s">
        <v>526</v>
      </c>
      <c r="D47">
        <v>127</v>
      </c>
      <c r="E47" t="s">
        <v>51</v>
      </c>
      <c r="F47" t="s">
        <v>19</v>
      </c>
      <c r="G47" t="s">
        <v>547</v>
      </c>
      <c r="H47">
        <v>85.026318795608859</v>
      </c>
      <c r="I47">
        <v>89.277911443912629</v>
      </c>
      <c r="J47">
        <v>75.335680546904726</v>
      </c>
      <c r="K47">
        <v>19.292350847743371</v>
      </c>
      <c r="L47">
        <v>0.37082449427262959</v>
      </c>
      <c r="M47">
        <v>27.85378935291385</v>
      </c>
      <c r="N47">
        <v>9.3530771523719451</v>
      </c>
      <c r="O47">
        <v>0.98390755040865963</v>
      </c>
      <c r="P47">
        <v>0.036570556506476698</v>
      </c>
      <c r="Q47">
        <v>0</v>
      </c>
      <c r="R47">
        <v>93.790521015747672</v>
      </c>
      <c r="S47">
        <v>94.829906837244252</v>
      </c>
      <c r="T47">
        <v>92.455702021566424</v>
      </c>
      <c r="U47">
        <v>87.454482970868426</v>
      </c>
      <c r="V47">
        <v>43.287112107511213</v>
      </c>
      <c r="W47" t="s">
        <v>146</v>
      </c>
      <c r="X47" t="s">
        <v>147</v>
      </c>
      <c r="Y47" t="s">
        <v>148</v>
      </c>
      <c r="Z47" t="s">
        <v>180</v>
      </c>
      <c r="AA47" t="s">
        <v>180</v>
      </c>
      <c r="AB47" t="s">
        <v>180</v>
      </c>
      <c r="AC47" t="s">
        <v>180</v>
      </c>
      <c r="AD47" t="s">
        <v>180</v>
      </c>
      <c r="AE47" t="s">
        <v>180</v>
      </c>
      <c r="AF47" t="s">
        <v>180</v>
      </c>
      <c r="AG47" t="s">
        <v>180</v>
      </c>
      <c r="AH47" t="s">
        <v>180</v>
      </c>
      <c r="AI47" t="s">
        <v>180</v>
      </c>
      <c r="AJ47" t="s">
        <v>180</v>
      </c>
      <c r="AK47" t="s">
        <v>180</v>
      </c>
      <c r="AL47" t="s">
        <v>180</v>
      </c>
      <c r="AM47" t="s">
        <v>180</v>
      </c>
      <c r="AN47" t="s">
        <v>180</v>
      </c>
      <c r="AO47">
        <v>58.283070753137011</v>
      </c>
      <c r="AP47">
        <v>49.977597597453418</v>
      </c>
      <c r="AQ47">
        <v>44.413771047807927</v>
      </c>
      <c r="AR47"/>
      <c r="AS47"/>
      <c r="AT47"/>
      <c r="AU47"/>
      <c r="AV47"/>
      <c r="AW47"/>
      <c r="AX47"/>
      <c r="AY47"/>
      <c r="AZ47"/>
      <c r="BA47"/>
      <c r="BB47"/>
      <c r="BC47"/>
      <c r="BD47"/>
      <c r="BE47"/>
      <c r="BF47"/>
      <c r="BG47">
        <v>5772.201179189401</v>
      </c>
      <c r="BH47">
        <v>6052.6795183280583</v>
      </c>
      <c r="BI47">
        <v>5105.62625087589</v>
      </c>
      <c r="BJ47">
        <v>1303.5498747816109</v>
      </c>
      <c r="BK47">
        <v>25.083896290110971</v>
      </c>
      <c r="BL47">
        <v>721.27899904068374</v>
      </c>
      <c r="BM47">
        <v>241.38536623807829</v>
      </c>
      <c r="BN47">
        <v>25.38933154426018</v>
      </c>
      <c r="BO47">
        <v>0.94456103421533621</v>
      </c>
      <c r="BP47">
        <v>0</v>
      </c>
      <c r="BQ47">
        <v>3939.4568351581911</v>
      </c>
      <c r="BR47">
        <v>3985.3162191775218</v>
      </c>
      <c r="BS47">
        <v>3873.137067942318</v>
      </c>
      <c r="BT47">
        <v>3664.1774301969331</v>
      </c>
      <c r="BU47">
        <v>1808.0549091328301</v>
      </c>
      <c r="BV47">
        <v>12704.01934394524</v>
      </c>
      <c r="BW47">
        <v>1747.763524603922</v>
      </c>
      <c r="BX47">
        <v>3807.3578509159202</v>
      </c>
      <c r="BY47"/>
      <c r="BZ47"/>
      <c r="CA47"/>
      <c r="CB47"/>
      <c r="CC47"/>
      <c r="CD47"/>
      <c r="CE47"/>
      <c r="CF47"/>
      <c r="CG47"/>
      <c r="CH47"/>
      <c r="CI47"/>
      <c r="CJ47"/>
      <c r="CK47"/>
      <c r="CL47"/>
      <c r="CM47"/>
    </row>
    <row r="48">
      <c r="A48" t="s">
        <v>523</v>
      </c>
      <c r="B48">
        <v>2006</v>
      </c>
      <c r="C48" t="s">
        <v>526</v>
      </c>
      <c r="D48">
        <v>128</v>
      </c>
      <c r="E48" t="s">
        <v>166</v>
      </c>
      <c r="F48" t="s">
        <v>50</v>
      </c>
      <c r="G48" t="s">
        <v>548</v>
      </c>
      <c r="H48">
        <v>41.746930358781832</v>
      </c>
      <c r="I48">
        <v>44.027728966110338</v>
      </c>
      <c r="J48">
        <v>41.161558091809972</v>
      </c>
      <c r="K48">
        <v>45.982989450555252</v>
      </c>
      <c r="L48">
        <v>31.20969888178811</v>
      </c>
      <c r="M48">
        <v>41.810776974883133</v>
      </c>
      <c r="N48">
        <v>44.22364924230137</v>
      </c>
      <c r="O48">
        <v>44.477122299861513</v>
      </c>
      <c r="P48">
        <v>38.04800050996289</v>
      </c>
      <c r="Q48">
        <v>14.32960492090865</v>
      </c>
      <c r="R48">
        <v>38.747755318497767</v>
      </c>
      <c r="S48">
        <v>61.779899273409647</v>
      </c>
      <c r="T48">
        <v>36.078069676161967</v>
      </c>
      <c r="U48">
        <v>50.032177498516617</v>
      </c>
      <c r="V48">
        <v>47.115045667527063</v>
      </c>
      <c r="W48" t="s">
        <v>146</v>
      </c>
      <c r="X48" t="s">
        <v>147</v>
      </c>
      <c r="Y48" t="s">
        <v>148</v>
      </c>
      <c r="Z48" t="s">
        <v>180</v>
      </c>
      <c r="AA48" t="s">
        <v>180</v>
      </c>
      <c r="AB48" t="s">
        <v>180</v>
      </c>
      <c r="AC48" t="s">
        <v>180</v>
      </c>
      <c r="AD48" t="s">
        <v>180</v>
      </c>
      <c r="AE48" t="s">
        <v>180</v>
      </c>
      <c r="AF48" t="s">
        <v>180</v>
      </c>
      <c r="AG48" t="s">
        <v>180</v>
      </c>
      <c r="AH48" t="s">
        <v>180</v>
      </c>
      <c r="AI48" t="s">
        <v>180</v>
      </c>
      <c r="AJ48" t="s">
        <v>180</v>
      </c>
      <c r="AK48" t="s">
        <v>180</v>
      </c>
      <c r="AL48" t="s">
        <v>180</v>
      </c>
      <c r="AM48" t="s">
        <v>180</v>
      </c>
      <c r="AN48" t="s">
        <v>180</v>
      </c>
      <c r="AO48">
        <v>41.193344231779093</v>
      </c>
      <c r="AP48">
        <v>52.22175554329209</v>
      </c>
      <c r="AQ48">
        <v>25.863467752904029</v>
      </c>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523</v>
      </c>
      <c r="B49">
        <v>2006</v>
      </c>
      <c r="C49" t="s">
        <v>526</v>
      </c>
      <c r="D49">
        <v>129</v>
      </c>
      <c r="E49" t="s">
        <v>166</v>
      </c>
      <c r="F49" t="s">
        <v>49</v>
      </c>
      <c r="G49" t="s">
        <v>180</v>
      </c>
      <c r="H49">
        <v>58.253069641218197</v>
      </c>
      <c r="I49">
        <v>55.972271033889697</v>
      </c>
      <c r="J49">
        <v>58.838441908190042</v>
      </c>
      <c r="K49">
        <v>54.017010549444663</v>
      </c>
      <c r="L49">
        <v>68.790301118211957</v>
      </c>
      <c r="M49">
        <v>58.189223025116831</v>
      </c>
      <c r="N49">
        <v>55.77635075769858</v>
      </c>
      <c r="O49">
        <v>55.522877700138537</v>
      </c>
      <c r="P49">
        <v>61.951999490037139</v>
      </c>
      <c r="Q49">
        <v>85.670395079091335</v>
      </c>
      <c r="R49">
        <v>61.252244681502219</v>
      </c>
      <c r="S49">
        <v>38.220100726590367</v>
      </c>
      <c r="T49">
        <v>63.921930323838041</v>
      </c>
      <c r="U49">
        <v>49.967822501483369</v>
      </c>
      <c r="V49">
        <v>52.88495433247278</v>
      </c>
      <c r="W49" t="s">
        <v>146</v>
      </c>
      <c r="X49" t="s">
        <v>147</v>
      </c>
      <c r="Y49" t="s">
        <v>148</v>
      </c>
      <c r="Z49" t="s">
        <v>180</v>
      </c>
      <c r="AA49" t="s">
        <v>180</v>
      </c>
      <c r="AB49" t="s">
        <v>180</v>
      </c>
      <c r="AC49" t="s">
        <v>180</v>
      </c>
      <c r="AD49" t="s">
        <v>180</v>
      </c>
      <c r="AE49" t="s">
        <v>180</v>
      </c>
      <c r="AF49" t="s">
        <v>180</v>
      </c>
      <c r="AG49" t="s">
        <v>180</v>
      </c>
      <c r="AH49" t="s">
        <v>180</v>
      </c>
      <c r="AI49" t="s">
        <v>180</v>
      </c>
      <c r="AJ49" t="s">
        <v>180</v>
      </c>
      <c r="AK49" t="s">
        <v>180</v>
      </c>
      <c r="AL49" t="s">
        <v>180</v>
      </c>
      <c r="AM49" t="s">
        <v>180</v>
      </c>
      <c r="AN49" t="s">
        <v>180</v>
      </c>
      <c r="AO49">
        <v>58.806655768221113</v>
      </c>
      <c r="AP49">
        <v>47.778244456707789</v>
      </c>
      <c r="AQ49">
        <v>74.136532247096156</v>
      </c>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523</v>
      </c>
      <c r="B50">
        <v>2006</v>
      </c>
      <c r="C50" t="s">
        <v>526</v>
      </c>
      <c r="D50">
        <v>130</v>
      </c>
      <c r="E50" t="s">
        <v>48</v>
      </c>
      <c r="F50" t="s">
        <v>43</v>
      </c>
      <c r="G50" t="s">
        <v>180</v>
      </c>
      <c r="H50">
        <v>20.754210737413409</v>
      </c>
      <c r="I50">
        <v>36.697640375422282</v>
      </c>
      <c r="J50">
        <v>46.195477912826767</v>
      </c>
      <c r="K50">
        <v>54.824866325078062</v>
      </c>
      <c r="L50">
        <v>54.712910144306427</v>
      </c>
      <c r="M50">
        <v>35.602538768731257</v>
      </c>
      <c r="N50">
        <v>48.253781564342113</v>
      </c>
      <c r="O50">
        <v>53.390543933571621</v>
      </c>
      <c r="P50">
        <v>58.920470552904433</v>
      </c>
      <c r="Q50">
        <v>51.656601393906811</v>
      </c>
      <c r="R50">
        <v>2.7655081949320159</v>
      </c>
      <c r="S50">
        <v>23.021423691883939</v>
      </c>
      <c r="T50">
        <v>49.461392208408547</v>
      </c>
      <c r="U50">
        <v>42.732713771241009</v>
      </c>
      <c r="V50">
        <v>59.433521097955463</v>
      </c>
      <c r="W50" t="s">
        <v>146</v>
      </c>
      <c r="X50" t="s">
        <v>147</v>
      </c>
      <c r="Y50" t="s">
        <v>148</v>
      </c>
      <c r="Z50" t="s">
        <v>180</v>
      </c>
      <c r="AA50" t="s">
        <v>180</v>
      </c>
      <c r="AB50" t="s">
        <v>180</v>
      </c>
      <c r="AC50" t="s">
        <v>180</v>
      </c>
      <c r="AD50" t="s">
        <v>180</v>
      </c>
      <c r="AE50" t="s">
        <v>180</v>
      </c>
      <c r="AF50" t="s">
        <v>180</v>
      </c>
      <c r="AG50" t="s">
        <v>180</v>
      </c>
      <c r="AH50" t="s">
        <v>180</v>
      </c>
      <c r="AI50" t="s">
        <v>180</v>
      </c>
      <c r="AJ50" t="s">
        <v>180</v>
      </c>
      <c r="AK50" t="s">
        <v>180</v>
      </c>
      <c r="AL50" t="s">
        <v>180</v>
      </c>
      <c r="AM50" t="s">
        <v>180</v>
      </c>
      <c r="AN50" t="s">
        <v>180</v>
      </c>
      <c r="AO50">
        <v>43.773967356926697</v>
      </c>
      <c r="AP50">
        <v>67.99812006882884</v>
      </c>
      <c r="AQ50">
        <v>50.706943660252207</v>
      </c>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523</v>
      </c>
      <c r="B51">
        <v>2006</v>
      </c>
      <c r="C51" t="s">
        <v>526</v>
      </c>
      <c r="D51">
        <v>135</v>
      </c>
      <c r="E51" t="s">
        <v>46</v>
      </c>
      <c r="F51" t="s">
        <v>45</v>
      </c>
      <c r="G51" t="s">
        <v>549</v>
      </c>
      <c r="H51">
        <v>0.16219710645654309</v>
      </c>
      <c r="I51">
        <v>0.39117980050488149</v>
      </c>
      <c r="J51">
        <v>0.5247769018553573</v>
      </c>
      <c r="K51">
        <v>5.2722644844986686</v>
      </c>
      <c r="L51">
        <v>33.702466875521587</v>
      </c>
      <c r="M51">
        <v>2.5078820460644669</v>
      </c>
      <c r="N51">
        <v>6.077968618469864</v>
      </c>
      <c r="O51">
        <v>29.381784958463712</v>
      </c>
      <c r="P51">
        <v>38.108693940853328</v>
      </c>
      <c r="Q51">
        <v>27.114202962718021</v>
      </c>
      <c r="R51">
        <v>0</v>
      </c>
      <c r="S51">
        <v>0.061481121638373798</v>
      </c>
      <c r="T51">
        <v>0.18568546696501789</v>
      </c>
      <c r="U51">
        <v>0</v>
      </c>
      <c r="V51">
        <v>0.8770165194025481</v>
      </c>
      <c r="W51" t="s">
        <v>146</v>
      </c>
      <c r="X51" t="s">
        <v>147</v>
      </c>
      <c r="Y51" t="s">
        <v>148</v>
      </c>
      <c r="Z51" t="s">
        <v>180</v>
      </c>
      <c r="AA51" t="s">
        <v>180</v>
      </c>
      <c r="AB51" t="s">
        <v>180</v>
      </c>
      <c r="AC51" t="s">
        <v>180</v>
      </c>
      <c r="AD51" t="s">
        <v>180</v>
      </c>
      <c r="AE51" t="s">
        <v>180</v>
      </c>
      <c r="AF51" t="s">
        <v>180</v>
      </c>
      <c r="AG51" t="s">
        <v>180</v>
      </c>
      <c r="AH51" t="s">
        <v>180</v>
      </c>
      <c r="AI51" t="s">
        <v>180</v>
      </c>
      <c r="AJ51" t="s">
        <v>180</v>
      </c>
      <c r="AK51" t="s">
        <v>180</v>
      </c>
      <c r="AL51" t="s">
        <v>180</v>
      </c>
      <c r="AM51" t="s">
        <v>180</v>
      </c>
      <c r="AN51" t="s">
        <v>180</v>
      </c>
      <c r="AO51">
        <v>11.513658783583869</v>
      </c>
      <c r="AP51">
        <v>3.6061944898524412</v>
      </c>
      <c r="AQ51">
        <v>0.94062943847768921</v>
      </c>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523</v>
      </c>
      <c r="B52">
        <v>2006</v>
      </c>
      <c r="C52" t="s">
        <v>526</v>
      </c>
      <c r="D52">
        <v>136</v>
      </c>
      <c r="E52" t="s">
        <v>46</v>
      </c>
      <c r="F52" t="s">
        <v>44</v>
      </c>
      <c r="G52" t="s">
        <v>550</v>
      </c>
      <c r="H52">
        <v>0.098205144912979006</v>
      </c>
      <c r="I52">
        <v>0</v>
      </c>
      <c r="J52">
        <v>0.1956318299212523</v>
      </c>
      <c r="K52">
        <v>0.5646985479780674</v>
      </c>
      <c r="L52">
        <v>1.9291772115553389</v>
      </c>
      <c r="M52">
        <v>0.97236784224189377</v>
      </c>
      <c r="N52">
        <v>1.049589482418436</v>
      </c>
      <c r="O52">
        <v>0.28816986035589548</v>
      </c>
      <c r="P52">
        <v>2.578833843159865</v>
      </c>
      <c r="Q52">
        <v>2.1921410354131541</v>
      </c>
      <c r="R52">
        <v>0</v>
      </c>
      <c r="S52">
        <v>0</v>
      </c>
      <c r="T52">
        <v>0</v>
      </c>
      <c r="U52">
        <v>0</v>
      </c>
      <c r="V52">
        <v>0.1424504125860156</v>
      </c>
      <c r="W52" t="s">
        <v>146</v>
      </c>
      <c r="X52" t="s">
        <v>147</v>
      </c>
      <c r="Y52" t="s">
        <v>148</v>
      </c>
      <c r="Z52" t="s">
        <v>180</v>
      </c>
      <c r="AA52" t="s">
        <v>180</v>
      </c>
      <c r="AB52" t="s">
        <v>180</v>
      </c>
      <c r="AC52" t="s">
        <v>180</v>
      </c>
      <c r="AD52" t="s">
        <v>180</v>
      </c>
      <c r="AE52" t="s">
        <v>180</v>
      </c>
      <c r="AF52" t="s">
        <v>180</v>
      </c>
      <c r="AG52" t="s">
        <v>180</v>
      </c>
      <c r="AH52" t="s">
        <v>180</v>
      </c>
      <c r="AI52" t="s">
        <v>180</v>
      </c>
      <c r="AJ52" t="s">
        <v>180</v>
      </c>
      <c r="AK52" t="s">
        <v>180</v>
      </c>
      <c r="AL52" t="s">
        <v>180</v>
      </c>
      <c r="AM52" t="s">
        <v>180</v>
      </c>
      <c r="AN52" t="s">
        <v>180</v>
      </c>
      <c r="AO52">
        <v>0.47267484014864192</v>
      </c>
      <c r="AP52">
        <v>0.93950753535074416</v>
      </c>
      <c r="AQ52">
        <v>0.61514188419214832</v>
      </c>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c r="A53" t="s">
        <v>523</v>
      </c>
      <c r="B53">
        <v>2006</v>
      </c>
      <c r="C53" t="s">
        <v>526</v>
      </c>
      <c r="D53">
        <v>137</v>
      </c>
      <c r="E53" t="s">
        <v>46</v>
      </c>
      <c r="F53" t="s">
        <v>43</v>
      </c>
      <c r="G53" t="s">
        <v>551</v>
      </c>
      <c r="H53">
        <v>9.3462607655595971</v>
      </c>
      <c r="I53">
        <v>6.9556419840863164</v>
      </c>
      <c r="J53">
        <v>17.82881060934238</v>
      </c>
      <c r="K53">
        <v>59.177674934206003</v>
      </c>
      <c r="L53">
        <v>50.589566950506907</v>
      </c>
      <c r="M53">
        <v>51.954766765183578</v>
      </c>
      <c r="N53">
        <v>66.413480662803309</v>
      </c>
      <c r="O53">
        <v>57.458039843283842</v>
      </c>
      <c r="P53">
        <v>48.625713896699658</v>
      </c>
      <c r="Q53">
        <v>52.910743188640971</v>
      </c>
      <c r="R53">
        <v>2.738515096094555</v>
      </c>
      <c r="S53">
        <v>2.4575735710445499</v>
      </c>
      <c r="T53">
        <v>5.3533202901497834</v>
      </c>
      <c r="U53">
        <v>8.6903775455177321</v>
      </c>
      <c r="V53">
        <v>42.433056746525963</v>
      </c>
      <c r="W53" t="s">
        <v>146</v>
      </c>
      <c r="X53" t="s">
        <v>147</v>
      </c>
      <c r="Y53" t="s">
        <v>148</v>
      </c>
      <c r="Z53" t="s">
        <v>180</v>
      </c>
      <c r="AA53" t="s">
        <v>180</v>
      </c>
      <c r="AB53" t="s">
        <v>180</v>
      </c>
      <c r="AC53" t="s">
        <v>180</v>
      </c>
      <c r="AD53" t="s">
        <v>180</v>
      </c>
      <c r="AE53" t="s">
        <v>180</v>
      </c>
      <c r="AF53" t="s">
        <v>180</v>
      </c>
      <c r="AG53" t="s">
        <v>180</v>
      </c>
      <c r="AH53" t="s">
        <v>180</v>
      </c>
      <c r="AI53" t="s">
        <v>180</v>
      </c>
      <c r="AJ53" t="s">
        <v>180</v>
      </c>
      <c r="AK53" t="s">
        <v>180</v>
      </c>
      <c r="AL53" t="s">
        <v>180</v>
      </c>
      <c r="AM53" t="s">
        <v>180</v>
      </c>
      <c r="AN53" t="s">
        <v>180</v>
      </c>
      <c r="AO53">
        <v>23.289604452230051</v>
      </c>
      <c r="AP53">
        <v>39.139581643243552</v>
      </c>
      <c r="AQ53">
        <v>38.414170918670678</v>
      </c>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c r="A54" t="s">
        <v>523</v>
      </c>
      <c r="B54">
        <v>2006</v>
      </c>
      <c r="C54" t="s">
        <v>526</v>
      </c>
      <c r="D54">
        <v>138</v>
      </c>
      <c r="E54" t="s">
        <v>46</v>
      </c>
      <c r="F54" t="s">
        <v>42</v>
      </c>
      <c r="G54" t="s">
        <v>180</v>
      </c>
      <c r="H54">
        <v>5.3670181874620253</v>
      </c>
      <c r="I54">
        <v>3.5619620514480599</v>
      </c>
      <c r="J54">
        <v>6.3257630400093401</v>
      </c>
      <c r="K54">
        <v>15.79046800079686</v>
      </c>
      <c r="L54">
        <v>13.409335780346201</v>
      </c>
      <c r="M54">
        <v>16.71119399359614</v>
      </c>
      <c r="N54">
        <v>17.12616055408812</v>
      </c>
      <c r="O54">
        <v>11.892353857957429</v>
      </c>
      <c r="P54">
        <v>10.650305095092421</v>
      </c>
      <c r="Q54">
        <v>17.78291281322775</v>
      </c>
      <c r="R54">
        <v>3.4709638881577671</v>
      </c>
      <c r="S54">
        <v>2.651038470072804</v>
      </c>
      <c r="T54">
        <v>2.3177823397849879</v>
      </c>
      <c r="U54">
        <v>4.2018902489654124</v>
      </c>
      <c r="V54">
        <v>13.515872034656679</v>
      </c>
      <c r="W54" t="s">
        <v>146</v>
      </c>
      <c r="X54" t="s">
        <v>147</v>
      </c>
      <c r="Y54" t="s">
        <v>148</v>
      </c>
      <c r="Z54" t="s">
        <v>180</v>
      </c>
      <c r="AA54" t="s">
        <v>180</v>
      </c>
      <c r="AB54" t="s">
        <v>180</v>
      </c>
      <c r="AC54" t="s">
        <v>180</v>
      </c>
      <c r="AD54" t="s">
        <v>180</v>
      </c>
      <c r="AE54" t="s">
        <v>180</v>
      </c>
      <c r="AF54" t="s">
        <v>180</v>
      </c>
      <c r="AG54" t="s">
        <v>180</v>
      </c>
      <c r="AH54" t="s">
        <v>180</v>
      </c>
      <c r="AI54" t="s">
        <v>180</v>
      </c>
      <c r="AJ54" t="s">
        <v>180</v>
      </c>
      <c r="AK54" t="s">
        <v>180</v>
      </c>
      <c r="AL54" t="s">
        <v>180</v>
      </c>
      <c r="AM54" t="s">
        <v>180</v>
      </c>
      <c r="AN54" t="s">
        <v>180</v>
      </c>
      <c r="AO54">
        <v>6.4726173713385693</v>
      </c>
      <c r="AP54">
        <v>6.868620442315942</v>
      </c>
      <c r="AQ54">
        <v>15.838981822409149</v>
      </c>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c r="A55" t="s">
        <v>523</v>
      </c>
      <c r="B55">
        <v>2006</v>
      </c>
      <c r="C55" t="s">
        <v>526</v>
      </c>
      <c r="D55">
        <v>139</v>
      </c>
      <c r="E55" t="s">
        <v>46</v>
      </c>
      <c r="F55" t="s">
        <v>19</v>
      </c>
      <c r="G55" t="s">
        <v>180</v>
      </c>
      <c r="H55">
        <v>85.026318795608859</v>
      </c>
      <c r="I55">
        <v>89.091216163960809</v>
      </c>
      <c r="J55">
        <v>75.125017618871667</v>
      </c>
      <c r="K55">
        <v>19.1948940325207</v>
      </c>
      <c r="L55">
        <v>0.36945318207015232</v>
      </c>
      <c r="M55">
        <v>27.85378935291385</v>
      </c>
      <c r="N55">
        <v>9.3328006822203911</v>
      </c>
      <c r="O55">
        <v>0.97965147993909896</v>
      </c>
      <c r="P55">
        <v>0.036453224194692102</v>
      </c>
      <c r="Q55">
        <v>0</v>
      </c>
      <c r="R55">
        <v>93.790521015747672</v>
      </c>
      <c r="S55">
        <v>94.829906837244252</v>
      </c>
      <c r="T55">
        <v>92.143211903100195</v>
      </c>
      <c r="U55">
        <v>87.107732205516783</v>
      </c>
      <c r="V55">
        <v>43.03160428682888</v>
      </c>
      <c r="W55" t="s">
        <v>146</v>
      </c>
      <c r="X55" t="s">
        <v>147</v>
      </c>
      <c r="Y55" t="s">
        <v>148</v>
      </c>
      <c r="Z55" t="s">
        <v>180</v>
      </c>
      <c r="AA55" t="s">
        <v>180</v>
      </c>
      <c r="AB55" t="s">
        <v>180</v>
      </c>
      <c r="AC55" t="s">
        <v>180</v>
      </c>
      <c r="AD55" t="s">
        <v>180</v>
      </c>
      <c r="AE55" t="s">
        <v>180</v>
      </c>
      <c r="AF55" t="s">
        <v>180</v>
      </c>
      <c r="AG55" t="s">
        <v>180</v>
      </c>
      <c r="AH55" t="s">
        <v>180</v>
      </c>
      <c r="AI55" t="s">
        <v>180</v>
      </c>
      <c r="AJ55" t="s">
        <v>180</v>
      </c>
      <c r="AK55" t="s">
        <v>180</v>
      </c>
      <c r="AL55" t="s">
        <v>180</v>
      </c>
      <c r="AM55" t="s">
        <v>180</v>
      </c>
      <c r="AN55" t="s">
        <v>180</v>
      </c>
      <c r="AO55">
        <v>58.251444552698658</v>
      </c>
      <c r="AP55">
        <v>49.446095889237043</v>
      </c>
      <c r="AQ55">
        <v>44.19107593625008</v>
      </c>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c r="A56" t="s">
        <v>523</v>
      </c>
      <c r="B56">
        <v>2006</v>
      </c>
      <c r="C56" t="s">
        <v>526</v>
      </c>
      <c r="D56">
        <v>148</v>
      </c>
      <c r="E56" t="s">
        <v>108</v>
      </c>
      <c r="F56" t="s">
        <v>50</v>
      </c>
      <c r="G56" t="s">
        <v>180</v>
      </c>
      <c r="H56">
        <v>4.0104869194802486</v>
      </c>
      <c r="I56">
        <v>3.1425693219527702</v>
      </c>
      <c r="J56">
        <v>7.5200466656897396</v>
      </c>
      <c r="K56">
        <v>29.663387459386971</v>
      </c>
      <c r="L56">
        <v>26.793966599367639</v>
      </c>
      <c r="M56">
        <v>23.177811178980011</v>
      </c>
      <c r="N56">
        <v>32.426658893959512</v>
      </c>
      <c r="O56">
        <v>38.559630888072441</v>
      </c>
      <c r="P56">
        <v>33.859830133749632</v>
      </c>
      <c r="Q56">
        <v>11.71596072558545</v>
      </c>
      <c r="R56">
        <v>1.061113128794843</v>
      </c>
      <c r="S56">
        <v>1.5562694517816089</v>
      </c>
      <c r="T56">
        <v>1.876426443350657</v>
      </c>
      <c r="U56">
        <v>4.1496111161780442</v>
      </c>
      <c r="V56">
        <v>20.194573677422749</v>
      </c>
      <c r="W56" t="s">
        <v>146</v>
      </c>
      <c r="X56" t="s">
        <v>147</v>
      </c>
      <c r="Y56" t="s">
        <v>148</v>
      </c>
      <c r="Z56" t="s">
        <v>180</v>
      </c>
      <c r="AA56" t="s">
        <v>180</v>
      </c>
      <c r="AB56" t="s">
        <v>180</v>
      </c>
      <c r="AC56" t="s">
        <v>180</v>
      </c>
      <c r="AD56" t="s">
        <v>180</v>
      </c>
      <c r="AE56" t="s">
        <v>180</v>
      </c>
      <c r="AF56" t="s">
        <v>180</v>
      </c>
      <c r="AG56" t="s">
        <v>180</v>
      </c>
      <c r="AH56" t="s">
        <v>180</v>
      </c>
      <c r="AI56" t="s">
        <v>180</v>
      </c>
      <c r="AJ56" t="s">
        <v>180</v>
      </c>
      <c r="AK56" t="s">
        <v>180</v>
      </c>
      <c r="AL56" t="s">
        <v>180</v>
      </c>
      <c r="AM56" t="s">
        <v>180</v>
      </c>
      <c r="AN56" t="s">
        <v>180</v>
      </c>
      <c r="AO56">
        <v>14.50898581741945</v>
      </c>
      <c r="AP56">
        <v>22.25785416868877</v>
      </c>
      <c r="AQ56">
        <v>10.20793109588675</v>
      </c>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c r="A57" t="s">
        <v>523</v>
      </c>
      <c r="B57">
        <v>2006</v>
      </c>
      <c r="C57" t="s">
        <v>526</v>
      </c>
      <c r="D57">
        <v>149</v>
      </c>
      <c r="E57" t="s">
        <v>108</v>
      </c>
      <c r="F57" t="s">
        <v>49</v>
      </c>
      <c r="G57" t="s">
        <v>180</v>
      </c>
      <c r="H57">
        <v>5.5961760974488728</v>
      </c>
      <c r="I57">
        <v>3.9951354739764389</v>
      </c>
      <c r="J57">
        <v>10.749540333219381</v>
      </c>
      <c r="K57">
        <v>34.846092706715531</v>
      </c>
      <c r="L57">
        <v>59.05744356916437</v>
      </c>
      <c r="M57">
        <v>32.257205474509917</v>
      </c>
      <c r="N57">
        <v>40.897590573319476</v>
      </c>
      <c r="O57">
        <v>48.135795646284343</v>
      </c>
      <c r="P57">
        <v>55.132573356371793</v>
      </c>
      <c r="Q57">
        <v>70.044567846213639</v>
      </c>
      <c r="R57">
        <v>1.6774019672997129</v>
      </c>
      <c r="S57">
        <v>0.96278524090131523</v>
      </c>
      <c r="T57">
        <v>3.324590296717556</v>
      </c>
      <c r="U57">
        <v>4.1442735869234228</v>
      </c>
      <c r="V57">
        <v>22.667686968418781</v>
      </c>
      <c r="W57" t="s">
        <v>146</v>
      </c>
      <c r="X57" t="s">
        <v>147</v>
      </c>
      <c r="Y57" t="s">
        <v>148</v>
      </c>
      <c r="Z57" t="s">
        <v>180</v>
      </c>
      <c r="AA57" t="s">
        <v>180</v>
      </c>
      <c r="AB57" t="s">
        <v>180</v>
      </c>
      <c r="AC57" t="s">
        <v>180</v>
      </c>
      <c r="AD57" t="s">
        <v>180</v>
      </c>
      <c r="AE57" t="s">
        <v>180</v>
      </c>
      <c r="AF57" t="s">
        <v>180</v>
      </c>
      <c r="AG57" t="s">
        <v>180</v>
      </c>
      <c r="AH57" t="s">
        <v>180</v>
      </c>
      <c r="AI57" t="s">
        <v>180</v>
      </c>
      <c r="AJ57" t="s">
        <v>180</v>
      </c>
      <c r="AK57" t="s">
        <v>180</v>
      </c>
      <c r="AL57" t="s">
        <v>180</v>
      </c>
      <c r="AM57" t="s">
        <v>180</v>
      </c>
      <c r="AN57" t="s">
        <v>180</v>
      </c>
      <c r="AO57">
        <v>20.712689159448171</v>
      </c>
      <c r="AP57">
        <v>20.36394959322589</v>
      </c>
      <c r="AQ57">
        <v>29.260601095588591</v>
      </c>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c r="A58" t="s">
        <v>523</v>
      </c>
      <c r="B58">
        <v>2006</v>
      </c>
      <c r="C58" t="s">
        <v>526</v>
      </c>
      <c r="D58">
        <v>150</v>
      </c>
      <c r="E58" t="s">
        <v>108</v>
      </c>
      <c r="F58" t="s">
        <v>110</v>
      </c>
      <c r="G58" t="s">
        <v>180</v>
      </c>
      <c r="H58">
        <v>90.393336983070867</v>
      </c>
      <c r="I58">
        <v>92.862295204070847</v>
      </c>
      <c r="J58">
        <v>81.730413001090881</v>
      </c>
      <c r="K58">
        <v>35.490519833897793</v>
      </c>
      <c r="L58">
        <v>14.148589831468231</v>
      </c>
      <c r="M58">
        <v>44.564983346509997</v>
      </c>
      <c r="N58">
        <v>26.675750532721079</v>
      </c>
      <c r="O58">
        <v>13.304573465643189</v>
      </c>
      <c r="P58">
        <v>11.00759650987855</v>
      </c>
      <c r="Q58">
        <v>18.239471428200829</v>
      </c>
      <c r="R58">
        <v>97.261484903905483</v>
      </c>
      <c r="S58">
        <v>97.480945307317072</v>
      </c>
      <c r="T58">
        <v>94.798983259931788</v>
      </c>
      <c r="U58">
        <v>91.706115296898517</v>
      </c>
      <c r="V58">
        <v>57.137739354158533</v>
      </c>
      <c r="W58" t="s">
        <v>146</v>
      </c>
      <c r="X58" t="s">
        <v>147</v>
      </c>
      <c r="Y58" t="s">
        <v>148</v>
      </c>
      <c r="Z58" t="s">
        <v>180</v>
      </c>
      <c r="AA58" t="s">
        <v>180</v>
      </c>
      <c r="AB58" t="s">
        <v>180</v>
      </c>
      <c r="AC58" t="s">
        <v>180</v>
      </c>
      <c r="AD58" t="s">
        <v>180</v>
      </c>
      <c r="AE58" t="s">
        <v>180</v>
      </c>
      <c r="AF58" t="s">
        <v>180</v>
      </c>
      <c r="AG58" t="s">
        <v>180</v>
      </c>
      <c r="AH58" t="s">
        <v>180</v>
      </c>
      <c r="AI58" t="s">
        <v>180</v>
      </c>
      <c r="AJ58" t="s">
        <v>180</v>
      </c>
      <c r="AK58" t="s">
        <v>180</v>
      </c>
      <c r="AL58" t="s">
        <v>180</v>
      </c>
      <c r="AM58" t="s">
        <v>180</v>
      </c>
      <c r="AN58" t="s">
        <v>180</v>
      </c>
      <c r="AO58">
        <v>64.778325023132311</v>
      </c>
      <c r="AP58">
        <v>57.378196238085053</v>
      </c>
      <c r="AQ58">
        <v>60.531467808524397</v>
      </c>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c r="A59" t="s">
        <v>523</v>
      </c>
      <c r="B59">
        <v>2006</v>
      </c>
      <c r="C59" t="s">
        <v>526</v>
      </c>
      <c r="D59">
        <v>151</v>
      </c>
      <c r="E59" t="s">
        <v>109</v>
      </c>
      <c r="F59" t="s">
        <v>50</v>
      </c>
      <c r="G59" t="s">
        <v>180</v>
      </c>
      <c r="H59">
        <v>36.863838875852238</v>
      </c>
      <c r="I59">
        <v>38.908957791123868</v>
      </c>
      <c r="J59">
        <v>42.130181615174209</v>
      </c>
      <c r="K59">
        <v>43.632953137956662</v>
      </c>
      <c r="L59">
        <v>28.849877273710039</v>
      </c>
      <c r="M59">
        <v>42.465060629678952</v>
      </c>
      <c r="N59">
        <v>43.176451763456683</v>
      </c>
      <c r="O59">
        <v>43.422600711736933</v>
      </c>
      <c r="P59">
        <v>35.890897271551587</v>
      </c>
      <c r="Q59">
        <v>12.41179792793443</v>
      </c>
      <c r="R59">
        <v>32.31938986184845</v>
      </c>
      <c r="S59">
        <v>43.21701510425364</v>
      </c>
      <c r="T59">
        <v>29.29068942182791</v>
      </c>
      <c r="U59">
        <v>43.935287143487919</v>
      </c>
      <c r="V59">
        <v>43.331884804578692</v>
      </c>
      <c r="W59" t="s">
        <v>146</v>
      </c>
      <c r="X59" t="s">
        <v>147</v>
      </c>
      <c r="Y59" t="s">
        <v>148</v>
      </c>
      <c r="Z59" t="s">
        <v>180</v>
      </c>
      <c r="AA59" t="s">
        <v>180</v>
      </c>
      <c r="AB59" t="s">
        <v>180</v>
      </c>
      <c r="AC59" t="s">
        <v>180</v>
      </c>
      <c r="AD59" t="s">
        <v>180</v>
      </c>
      <c r="AE59" t="s">
        <v>180</v>
      </c>
      <c r="AF59" t="s">
        <v>180</v>
      </c>
      <c r="AG59" t="s">
        <v>180</v>
      </c>
      <c r="AH59" t="s">
        <v>180</v>
      </c>
      <c r="AI59" t="s">
        <v>180</v>
      </c>
      <c r="AJ59" t="s">
        <v>180</v>
      </c>
      <c r="AK59" t="s">
        <v>180</v>
      </c>
      <c r="AL59" t="s">
        <v>180</v>
      </c>
      <c r="AM59" t="s">
        <v>180</v>
      </c>
      <c r="AN59" t="s">
        <v>180</v>
      </c>
      <c r="AO59">
        <v>40.839789972630683</v>
      </c>
      <c r="AP59">
        <v>48.711320688776567</v>
      </c>
      <c r="AQ59">
        <v>23.5502349161201</v>
      </c>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c r="A60" t="s">
        <v>523</v>
      </c>
      <c r="B60">
        <v>2006</v>
      </c>
      <c r="C60" t="s">
        <v>526</v>
      </c>
      <c r="D60">
        <v>152</v>
      </c>
      <c r="E60" t="s">
        <v>109</v>
      </c>
      <c r="F60" t="s">
        <v>49</v>
      </c>
      <c r="G60" t="s">
        <v>180</v>
      </c>
      <c r="H60">
        <v>61.411774487379212</v>
      </c>
      <c r="I60">
        <v>54.59746439192218</v>
      </c>
      <c r="J60">
        <v>55.513543984199202</v>
      </c>
      <c r="K60">
        <v>55.174412096632473</v>
      </c>
      <c r="L60">
        <v>70.758004931479746</v>
      </c>
      <c r="M60">
        <v>57.152362387667146</v>
      </c>
      <c r="N60">
        <v>55.903985349599793</v>
      </c>
      <c r="O60">
        <v>56.140551575432603</v>
      </c>
      <c r="P60">
        <v>63.733447763218251</v>
      </c>
      <c r="Q60">
        <v>87.131643457092423</v>
      </c>
      <c r="R60">
        <v>62.903113757057142</v>
      </c>
      <c r="S60">
        <v>51.240517902106113</v>
      </c>
      <c r="T60">
        <v>60.413033716366492</v>
      </c>
      <c r="U60">
        <v>49.14838733101795</v>
      </c>
      <c r="V60">
        <v>54.997648092039519</v>
      </c>
      <c r="W60" t="s">
        <v>146</v>
      </c>
      <c r="X60" t="s">
        <v>147</v>
      </c>
      <c r="Y60" t="s">
        <v>148</v>
      </c>
      <c r="Z60" t="s">
        <v>180</v>
      </c>
      <c r="AA60" t="s">
        <v>180</v>
      </c>
      <c r="AB60" t="s">
        <v>180</v>
      </c>
      <c r="AC60" t="s">
        <v>180</v>
      </c>
      <c r="AD60" t="s">
        <v>180</v>
      </c>
      <c r="AE60" t="s">
        <v>180</v>
      </c>
      <c r="AF60" t="s">
        <v>180</v>
      </c>
      <c r="AG60" t="s">
        <v>180</v>
      </c>
      <c r="AH60" t="s">
        <v>180</v>
      </c>
      <c r="AI60" t="s">
        <v>180</v>
      </c>
      <c r="AJ60" t="s">
        <v>180</v>
      </c>
      <c r="AK60" t="s">
        <v>180</v>
      </c>
      <c r="AL60" t="s">
        <v>180</v>
      </c>
      <c r="AM60" t="s">
        <v>180</v>
      </c>
      <c r="AN60" t="s">
        <v>180</v>
      </c>
      <c r="AO60">
        <v>58.467237114631018</v>
      </c>
      <c r="AP60">
        <v>48.01412830646612</v>
      </c>
      <c r="AQ60">
        <v>74.872271573626435</v>
      </c>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c r="A61" t="s">
        <v>523</v>
      </c>
      <c r="B61">
        <v>2006</v>
      </c>
      <c r="C61" t="s">
        <v>526</v>
      </c>
      <c r="D61">
        <v>153</v>
      </c>
      <c r="E61" t="s">
        <v>167</v>
      </c>
      <c r="F61" t="s">
        <v>168</v>
      </c>
      <c r="G61" t="s">
        <v>180</v>
      </c>
      <c r="H61">
        <v>0.16219710645654309</v>
      </c>
      <c r="I61">
        <v>0.39117980050488149</v>
      </c>
      <c r="J61">
        <v>0.5247769018553573</v>
      </c>
      <c r="K61">
        <v>5.2722644844986686</v>
      </c>
      <c r="L61">
        <v>33.702466875521587</v>
      </c>
      <c r="M61">
        <v>2.5078820460644669</v>
      </c>
      <c r="N61">
        <v>6.077968618469864</v>
      </c>
      <c r="O61">
        <v>29.381784958463712</v>
      </c>
      <c r="P61">
        <v>38.108693940853328</v>
      </c>
      <c r="Q61">
        <v>27.114202962718021</v>
      </c>
      <c r="R61">
        <v>0</v>
      </c>
      <c r="S61">
        <v>0.061481121638373798</v>
      </c>
      <c r="T61">
        <v>0.18568546696501789</v>
      </c>
      <c r="U61">
        <v>0</v>
      </c>
      <c r="V61">
        <v>0.8770165194025481</v>
      </c>
      <c r="W61" t="s">
        <v>146</v>
      </c>
      <c r="X61" t="s">
        <v>147</v>
      </c>
      <c r="Y61" t="s">
        <v>148</v>
      </c>
      <c r="Z61" t="s">
        <v>180</v>
      </c>
      <c r="AA61" t="s">
        <v>180</v>
      </c>
      <c r="AB61" t="s">
        <v>180</v>
      </c>
      <c r="AC61" t="s">
        <v>180</v>
      </c>
      <c r="AD61" t="s">
        <v>180</v>
      </c>
      <c r="AE61" t="s">
        <v>180</v>
      </c>
      <c r="AF61" t="s">
        <v>180</v>
      </c>
      <c r="AG61" t="s">
        <v>180</v>
      </c>
      <c r="AH61" t="s">
        <v>180</v>
      </c>
      <c r="AI61" t="s">
        <v>180</v>
      </c>
      <c r="AJ61" t="s">
        <v>180</v>
      </c>
      <c r="AK61" t="s">
        <v>180</v>
      </c>
      <c r="AL61" t="s">
        <v>180</v>
      </c>
      <c r="AM61" t="s">
        <v>180</v>
      </c>
      <c r="AN61" t="s">
        <v>180</v>
      </c>
      <c r="AO61">
        <v>11.513658783583869</v>
      </c>
      <c r="AP61">
        <v>3.6061944898524412</v>
      </c>
      <c r="AQ61">
        <v>0.94062943847768921</v>
      </c>
      <c r="AR61"/>
      <c r="AS61"/>
      <c r="AT61"/>
      <c r="AU61"/>
      <c r="AV61"/>
      <c r="AW61"/>
      <c r="AX61"/>
      <c r="AY61"/>
      <c r="AZ61"/>
      <c r="BA61"/>
      <c r="BB61"/>
      <c r="BC61"/>
      <c r="BD61"/>
      <c r="BE61"/>
      <c r="BF61"/>
      <c r="BG61">
        <v>11.01111211694511</v>
      </c>
      <c r="BH61">
        <v>26.575975370480229</v>
      </c>
      <c r="BI61">
        <v>35.66474672337354</v>
      </c>
      <c r="BJ61">
        <v>358.04624380524638</v>
      </c>
      <c r="BK61">
        <v>2288.2173570397358</v>
      </c>
      <c r="BL61">
        <v>64.942066911561867</v>
      </c>
      <c r="BM61">
        <v>157.20175871192461</v>
      </c>
      <c r="BN61">
        <v>761.47884727226324</v>
      </c>
      <c r="BO61">
        <v>987.45688911131879</v>
      </c>
      <c r="BP61">
        <v>701.19746820185401</v>
      </c>
      <c r="BQ61">
        <v>0</v>
      </c>
      <c r="BR61">
        <v>2.5838020874486962</v>
      </c>
      <c r="BS61">
        <v>7.8050813535423602</v>
      </c>
      <c r="BT61">
        <v>0</v>
      </c>
      <c r="BU61">
        <v>36.849521405868543</v>
      </c>
      <c r="BV61">
        <v>2511.0062939968439</v>
      </c>
      <c r="BW61">
        <v>127.4676003968126</v>
      </c>
      <c r="BX61">
        <v>81.041540662124973</v>
      </c>
      <c r="BY61"/>
      <c r="BZ61"/>
      <c r="CA61"/>
      <c r="CB61"/>
      <c r="CC61"/>
      <c r="CD61"/>
      <c r="CE61"/>
      <c r="CF61"/>
      <c r="CG61"/>
      <c r="CH61"/>
      <c r="CI61"/>
      <c r="CJ61"/>
      <c r="CK61"/>
      <c r="CL61"/>
      <c r="CM61"/>
    </row>
    <row r="62">
      <c r="A62" t="s">
        <v>523</v>
      </c>
      <c r="B62">
        <v>2006</v>
      </c>
      <c r="C62" t="s">
        <v>526</v>
      </c>
      <c r="D62">
        <v>154</v>
      </c>
      <c r="E62" t="s">
        <v>167</v>
      </c>
      <c r="F62" t="s">
        <v>169</v>
      </c>
      <c r="G62" t="s">
        <v>180</v>
      </c>
      <c r="H62">
        <v>0.098205144912979006</v>
      </c>
      <c r="I62">
        <v>0</v>
      </c>
      <c r="J62">
        <v>0.1956318299212523</v>
      </c>
      <c r="K62">
        <v>0.5646985479780674</v>
      </c>
      <c r="L62">
        <v>1.9291772115553389</v>
      </c>
      <c r="M62">
        <v>0.97236784224189377</v>
      </c>
      <c r="N62">
        <v>1.049589482418436</v>
      </c>
      <c r="O62">
        <v>0.28816986035589548</v>
      </c>
      <c r="P62">
        <v>2.578833843159865</v>
      </c>
      <c r="Q62">
        <v>2.1921410354131541</v>
      </c>
      <c r="R62">
        <v>0</v>
      </c>
      <c r="S62">
        <v>0</v>
      </c>
      <c r="T62">
        <v>0</v>
      </c>
      <c r="U62">
        <v>0</v>
      </c>
      <c r="V62">
        <v>0.1424504125860156</v>
      </c>
      <c r="W62" t="s">
        <v>146</v>
      </c>
      <c r="X62" t="s">
        <v>147</v>
      </c>
      <c r="Y62" t="s">
        <v>148</v>
      </c>
      <c r="Z62" t="s">
        <v>180</v>
      </c>
      <c r="AA62" t="s">
        <v>180</v>
      </c>
      <c r="AB62" t="s">
        <v>180</v>
      </c>
      <c r="AC62" t="s">
        <v>180</v>
      </c>
      <c r="AD62" t="s">
        <v>180</v>
      </c>
      <c r="AE62" t="s">
        <v>180</v>
      </c>
      <c r="AF62" t="s">
        <v>180</v>
      </c>
      <c r="AG62" t="s">
        <v>180</v>
      </c>
      <c r="AH62" t="s">
        <v>180</v>
      </c>
      <c r="AI62" t="s">
        <v>180</v>
      </c>
      <c r="AJ62" t="s">
        <v>180</v>
      </c>
      <c r="AK62" t="s">
        <v>180</v>
      </c>
      <c r="AL62" t="s">
        <v>180</v>
      </c>
      <c r="AM62" t="s">
        <v>180</v>
      </c>
      <c r="AN62" t="s">
        <v>180</v>
      </c>
      <c r="AO62">
        <v>0.47267484014864192</v>
      </c>
      <c r="AP62">
        <v>0.93950753535074416</v>
      </c>
      <c r="AQ62">
        <v>0.61514188419214832</v>
      </c>
      <c r="AR62"/>
      <c r="AS62"/>
      <c r="AT62"/>
      <c r="AU62"/>
      <c r="AV62"/>
      <c r="AW62"/>
      <c r="AX62"/>
      <c r="AY62"/>
      <c r="AZ62"/>
      <c r="BA62"/>
      <c r="BB62"/>
      <c r="BC62"/>
      <c r="BD62"/>
      <c r="BE62"/>
      <c r="BF62"/>
      <c r="BG62">
        <v>6.6668751664036341</v>
      </c>
      <c r="BH62">
        <v>0</v>
      </c>
      <c r="BI62">
        <v>13.29547783163415</v>
      </c>
      <c r="BJ62">
        <v>38.349402724444232</v>
      </c>
      <c r="BK62">
        <v>130.98082097642069</v>
      </c>
      <c r="BL62">
        <v>25.179644143399571</v>
      </c>
      <c r="BM62">
        <v>27.146785862026238</v>
      </c>
      <c r="BN62">
        <v>7.4684112416119888</v>
      </c>
      <c r="BO62">
        <v>66.821687677197957</v>
      </c>
      <c r="BP62">
        <v>56.690722057610799</v>
      </c>
      <c r="BQ62">
        <v>0</v>
      </c>
      <c r="BR62">
        <v>0</v>
      </c>
      <c r="BS62">
        <v>0</v>
      </c>
      <c r="BT62">
        <v>0</v>
      </c>
      <c r="BU62">
        <v>5.9853257170561971</v>
      </c>
      <c r="BV62">
        <v>103.0853459301273</v>
      </c>
      <c r="BW62">
        <v>33.208627938085272</v>
      </c>
      <c r="BX62">
        <v>52.998602830690167</v>
      </c>
      <c r="BY62"/>
      <c r="BZ62"/>
      <c r="CA62"/>
      <c r="CB62"/>
      <c r="CC62"/>
      <c r="CD62"/>
      <c r="CE62"/>
      <c r="CF62"/>
      <c r="CG62"/>
      <c r="CH62"/>
      <c r="CI62"/>
      <c r="CJ62"/>
      <c r="CK62"/>
      <c r="CL62"/>
      <c r="CM62"/>
    </row>
    <row r="63">
      <c r="A63" t="s">
        <v>523</v>
      </c>
      <c r="B63">
        <v>2006</v>
      </c>
      <c r="C63" t="s">
        <v>526</v>
      </c>
      <c r="D63">
        <v>155</v>
      </c>
      <c r="E63" t="s">
        <v>167</v>
      </c>
      <c r="F63" t="s">
        <v>170</v>
      </c>
      <c r="G63" t="s">
        <v>180</v>
      </c>
      <c r="H63">
        <v>8.0206905873307477</v>
      </c>
      <c r="I63">
        <v>5.0533659037468839</v>
      </c>
      <c r="J63">
        <v>12.791111848781931</v>
      </c>
      <c r="K63">
        <v>41.090638085730077</v>
      </c>
      <c r="L63">
        <v>34.81760725729027</v>
      </c>
      <c r="M63">
        <v>42.877319970412337</v>
      </c>
      <c r="N63">
        <v>51.499051409974619</v>
      </c>
      <c r="O63">
        <v>44.037436070126688</v>
      </c>
      <c r="P63">
        <v>33.349954992426007</v>
      </c>
      <c r="Q63">
        <v>34.714884382087533</v>
      </c>
      <c r="R63">
        <v>2.6538430768942001</v>
      </c>
      <c r="S63">
        <v>1.750443389939206</v>
      </c>
      <c r="T63">
        <v>3.3416829999019759</v>
      </c>
      <c r="U63">
        <v>5.99948198167536</v>
      </c>
      <c r="V63">
        <v>23.51902452497318</v>
      </c>
      <c r="W63" t="s">
        <v>146</v>
      </c>
      <c r="X63" t="s">
        <v>147</v>
      </c>
      <c r="Y63" t="s">
        <v>148</v>
      </c>
      <c r="Z63" t="s">
        <v>180</v>
      </c>
      <c r="AA63" t="s">
        <v>180</v>
      </c>
      <c r="AB63" t="s">
        <v>180</v>
      </c>
      <c r="AC63" t="s">
        <v>180</v>
      </c>
      <c r="AD63" t="s">
        <v>180</v>
      </c>
      <c r="AE63" t="s">
        <v>180</v>
      </c>
      <c r="AF63" t="s">
        <v>180</v>
      </c>
      <c r="AG63" t="s">
        <v>180</v>
      </c>
      <c r="AH63" t="s">
        <v>180</v>
      </c>
      <c r="AI63" t="s">
        <v>180</v>
      </c>
      <c r="AJ63" t="s">
        <v>180</v>
      </c>
      <c r="AK63" t="s">
        <v>180</v>
      </c>
      <c r="AL63" t="s">
        <v>180</v>
      </c>
      <c r="AM63" t="s">
        <v>180</v>
      </c>
      <c r="AN63" t="s">
        <v>180</v>
      </c>
      <c r="AO63">
        <v>18.5413514233813</v>
      </c>
      <c r="AP63">
        <v>25.563261561125341</v>
      </c>
      <c r="AQ63">
        <v>22.799380608091329</v>
      </c>
      <c r="AR63"/>
      <c r="AS63"/>
      <c r="AT63"/>
      <c r="AU63"/>
      <c r="AV63"/>
      <c r="AW63"/>
      <c r="AX63"/>
      <c r="AY63"/>
      <c r="AZ63"/>
      <c r="BA63"/>
      <c r="BB63"/>
      <c r="BC63"/>
      <c r="BD63"/>
      <c r="BE63"/>
      <c r="BF63"/>
      <c r="BG63">
        <v>544.502459025603</v>
      </c>
      <c r="BH63">
        <v>343.31559968758108</v>
      </c>
      <c r="BI63">
        <v>869.30610471664488</v>
      </c>
      <c r="BJ63">
        <v>2790.5179388122879</v>
      </c>
      <c r="BK63">
        <v>2363.9294284000762</v>
      </c>
      <c r="BL63">
        <v>1110.3160879821489</v>
      </c>
      <c r="BM63">
        <v>1331.9814500262989</v>
      </c>
      <c r="BN63">
        <v>1141.304931028242</v>
      </c>
      <c r="BO63">
        <v>864.15039203219897</v>
      </c>
      <c r="BP63">
        <v>897.75786775329698</v>
      </c>
      <c r="BQ63">
        <v>111.4686232199598</v>
      </c>
      <c r="BR63">
        <v>73.564033387165182</v>
      </c>
      <c r="BS63">
        <v>140.46391512642251</v>
      </c>
      <c r="BT63">
        <v>252.36756730461369</v>
      </c>
      <c r="BU63">
        <v>988.19666278184366</v>
      </c>
      <c r="BV63">
        <v>4043.671173380545</v>
      </c>
      <c r="BW63">
        <v>903.58066340622031</v>
      </c>
      <c r="BX63">
        <v>1964.319693855427</v>
      </c>
      <c r="BY63"/>
      <c r="BZ63"/>
      <c r="CA63"/>
      <c r="CB63"/>
      <c r="CC63"/>
      <c r="CD63"/>
      <c r="CE63"/>
      <c r="CF63"/>
      <c r="CG63"/>
      <c r="CH63"/>
      <c r="CI63"/>
      <c r="CJ63"/>
      <c r="CK63"/>
      <c r="CL63"/>
      <c r="CM63"/>
    </row>
    <row r="64">
      <c r="A64" t="s">
        <v>523</v>
      </c>
      <c r="B64">
        <v>2006</v>
      </c>
      <c r="C64" t="s">
        <v>526</v>
      </c>
      <c r="D64">
        <v>156</v>
      </c>
      <c r="E64" t="s">
        <v>167</v>
      </c>
      <c r="F64" t="s">
        <v>171</v>
      </c>
      <c r="G64" t="s">
        <v>180</v>
      </c>
      <c r="H64">
        <v>0</v>
      </c>
      <c r="I64">
        <v>0</v>
      </c>
      <c r="J64">
        <v>0.053135654752327399</v>
      </c>
      <c r="K64">
        <v>0.1071531299110078</v>
      </c>
      <c r="L64">
        <v>0.26917259273755839</v>
      </c>
      <c r="M64">
        <v>0</v>
      </c>
      <c r="N64">
        <v>0.28135060119857341</v>
      </c>
      <c r="O64">
        <v>0</v>
      </c>
      <c r="P64">
        <v>0</v>
      </c>
      <c r="Q64">
        <v>0.70668020461944425</v>
      </c>
      <c r="R64">
        <v>0</v>
      </c>
      <c r="S64">
        <v>0</v>
      </c>
      <c r="T64">
        <v>0</v>
      </c>
      <c r="U64">
        <v>0.085848098740552797</v>
      </c>
      <c r="V64">
        <v>0</v>
      </c>
      <c r="W64" t="s">
        <v>146</v>
      </c>
      <c r="X64" t="s">
        <v>147</v>
      </c>
      <c r="Y64" t="s">
        <v>148</v>
      </c>
      <c r="Z64" t="s">
        <v>180</v>
      </c>
      <c r="AA64" t="s">
        <v>180</v>
      </c>
      <c r="AB64" t="s">
        <v>180</v>
      </c>
      <c r="AC64" t="s">
        <v>180</v>
      </c>
      <c r="AD64" t="s">
        <v>180</v>
      </c>
      <c r="AE64" t="s">
        <v>180</v>
      </c>
      <c r="AF64" t="s">
        <v>180</v>
      </c>
      <c r="AG64" t="s">
        <v>180</v>
      </c>
      <c r="AH64" t="s">
        <v>180</v>
      </c>
      <c r="AI64" t="s">
        <v>180</v>
      </c>
      <c r="AJ64" t="s">
        <v>180</v>
      </c>
      <c r="AK64" t="s">
        <v>180</v>
      </c>
      <c r="AL64" t="s">
        <v>180</v>
      </c>
      <c r="AM64" t="s">
        <v>180</v>
      </c>
      <c r="AN64" t="s">
        <v>180</v>
      </c>
      <c r="AO64">
        <v>0.049924940702930402</v>
      </c>
      <c r="AP64">
        <v>0</v>
      </c>
      <c r="AQ64">
        <v>0.21211789110074081</v>
      </c>
      <c r="AR64"/>
      <c r="AS64"/>
      <c r="AT64"/>
      <c r="AU64"/>
      <c r="AV64"/>
      <c r="AW64"/>
      <c r="AX64"/>
      <c r="AY64"/>
      <c r="AZ64"/>
      <c r="BA64"/>
      <c r="BB64"/>
      <c r="BC64"/>
      <c r="BD64"/>
      <c r="BE64"/>
      <c r="BF64"/>
      <c r="BG64">
        <v>0</v>
      </c>
      <c r="BH64">
        <v>0</v>
      </c>
      <c r="BI64">
        <v>3.611191083339087</v>
      </c>
      <c r="BJ64">
        <v>7.2769064961391194</v>
      </c>
      <c r="BK64">
        <v>18.275380286444889</v>
      </c>
      <c r="BL64">
        <v>0</v>
      </c>
      <c r="BM64">
        <v>7.2769064961391194</v>
      </c>
      <c r="BN64">
        <v>0</v>
      </c>
      <c r="BO64">
        <v>0</v>
      </c>
      <c r="BP64">
        <v>18.275380286444889</v>
      </c>
      <c r="BQ64">
        <v>0</v>
      </c>
      <c r="BR64">
        <v>0</v>
      </c>
      <c r="BS64">
        <v>0</v>
      </c>
      <c r="BT64">
        <v>3.611191083339087</v>
      </c>
      <c r="BU64">
        <v>0</v>
      </c>
      <c r="BV64">
        <v>10.88809757947821</v>
      </c>
      <c r="BW64">
        <v>0</v>
      </c>
      <c r="BX64">
        <v>18.275380286444889</v>
      </c>
      <c r="BY64"/>
      <c r="BZ64"/>
      <c r="CA64"/>
      <c r="CB64"/>
      <c r="CC64"/>
      <c r="CD64"/>
      <c r="CE64"/>
      <c r="CF64"/>
      <c r="CG64"/>
      <c r="CH64"/>
      <c r="CI64"/>
      <c r="CJ64"/>
      <c r="CK64"/>
      <c r="CL64"/>
      <c r="CM64"/>
    </row>
    <row r="65">
      <c r="A65" t="s">
        <v>523</v>
      </c>
      <c r="B65">
        <v>2006</v>
      </c>
      <c r="C65" t="s">
        <v>526</v>
      </c>
      <c r="D65">
        <v>157</v>
      </c>
      <c r="E65" t="s">
        <v>167</v>
      </c>
      <c r="F65" t="s">
        <v>172</v>
      </c>
      <c r="G65" t="s">
        <v>180</v>
      </c>
      <c r="H65">
        <v>0</v>
      </c>
      <c r="I65">
        <v>0.038031762560818999</v>
      </c>
      <c r="J65">
        <v>0.085507179793243598</v>
      </c>
      <c r="K65">
        <v>3.0402352281237199</v>
      </c>
      <c r="L65">
        <v>2.2807632529827311</v>
      </c>
      <c r="M65">
        <v>0.10892271851788771</v>
      </c>
      <c r="N65">
        <v>1.573972985694807</v>
      </c>
      <c r="O65">
        <v>1.150512878170443</v>
      </c>
      <c r="P65">
        <v>1.80990823688323</v>
      </c>
      <c r="Q65">
        <v>3.5667527327480499</v>
      </c>
      <c r="R65">
        <v>0</v>
      </c>
      <c r="S65">
        <v>0</v>
      </c>
      <c r="T65">
        <v>0.061469506264063702</v>
      </c>
      <c r="U65">
        <v>0.13814883524315741</v>
      </c>
      <c r="V65">
        <v>3.542223826103633</v>
      </c>
      <c r="W65" t="s">
        <v>146</v>
      </c>
      <c r="X65" t="s">
        <v>147</v>
      </c>
      <c r="Y65" t="s">
        <v>148</v>
      </c>
      <c r="Z65" t="s">
        <v>180</v>
      </c>
      <c r="AA65" t="s">
        <v>180</v>
      </c>
      <c r="AB65" t="s">
        <v>180</v>
      </c>
      <c r="AC65" t="s">
        <v>180</v>
      </c>
      <c r="AD65" t="s">
        <v>180</v>
      </c>
      <c r="AE65" t="s">
        <v>180</v>
      </c>
      <c r="AF65" t="s">
        <v>180</v>
      </c>
      <c r="AG65" t="s">
        <v>180</v>
      </c>
      <c r="AH65" t="s">
        <v>180</v>
      </c>
      <c r="AI65" t="s">
        <v>180</v>
      </c>
      <c r="AJ65" t="s">
        <v>180</v>
      </c>
      <c r="AK65" t="s">
        <v>180</v>
      </c>
      <c r="AL65" t="s">
        <v>180</v>
      </c>
      <c r="AM65" t="s">
        <v>180</v>
      </c>
      <c r="AN65" t="s">
        <v>180</v>
      </c>
      <c r="AO65">
        <v>0.075794730401466795</v>
      </c>
      <c r="AP65">
        <v>7.2973179834485986</v>
      </c>
      <c r="AQ65">
        <v>1.1054940041056851</v>
      </c>
      <c r="AR65"/>
      <c r="AS65"/>
      <c r="AT65"/>
      <c r="AU65"/>
      <c r="AV65"/>
      <c r="AW65"/>
      <c r="AX65"/>
      <c r="AY65"/>
      <c r="AZ65"/>
      <c r="BA65"/>
      <c r="BB65"/>
      <c r="BC65"/>
      <c r="BD65"/>
      <c r="BE65"/>
      <c r="BF65"/>
      <c r="BG65">
        <v>0</v>
      </c>
      <c r="BH65">
        <v>2.5838020874486962</v>
      </c>
      <c r="BI65">
        <v>5.8112159654400104</v>
      </c>
      <c r="BJ65">
        <v>206.46627401083279</v>
      </c>
      <c r="BK65">
        <v>154.85163391894071</v>
      </c>
      <c r="BL65">
        <v>2.8205738325206888</v>
      </c>
      <c r="BM65">
        <v>40.709542455415608</v>
      </c>
      <c r="BN65">
        <v>29.817494800933009</v>
      </c>
      <c r="BO65">
        <v>46.897601894819687</v>
      </c>
      <c r="BP65">
        <v>92.239406385791398</v>
      </c>
      <c r="BQ65">
        <v>0</v>
      </c>
      <c r="BR65">
        <v>0</v>
      </c>
      <c r="BS65">
        <v>2.5838020874486962</v>
      </c>
      <c r="BT65">
        <v>5.8112159654400104</v>
      </c>
      <c r="BU65">
        <v>148.8332885602932</v>
      </c>
      <c r="BV65">
        <v>16.530023050642789</v>
      </c>
      <c r="BW65">
        <v>257.93717318911467</v>
      </c>
      <c r="BX65">
        <v>95.245729742904729</v>
      </c>
      <c r="BY65"/>
      <c r="BZ65"/>
      <c r="CA65"/>
      <c r="CB65"/>
      <c r="CC65"/>
      <c r="CD65"/>
      <c r="CE65"/>
      <c r="CF65"/>
      <c r="CG65"/>
      <c r="CH65"/>
      <c r="CI65"/>
      <c r="CJ65"/>
      <c r="CK65"/>
      <c r="CL65"/>
      <c r="CM65"/>
    </row>
    <row r="66">
      <c r="A66" t="s">
        <v>523</v>
      </c>
      <c r="B66">
        <v>2006</v>
      </c>
      <c r="C66" t="s">
        <v>526</v>
      </c>
      <c r="D66">
        <v>158</v>
      </c>
      <c r="E66" t="s">
        <v>167</v>
      </c>
      <c r="F66" t="s">
        <v>173</v>
      </c>
      <c r="G66" t="s">
        <v>180</v>
      </c>
      <c r="H66">
        <v>1.325570178228852</v>
      </c>
      <c r="I66">
        <v>1.8642443177786141</v>
      </c>
      <c r="J66">
        <v>4.9521915807672139</v>
      </c>
      <c r="K66">
        <v>15.046801620352189</v>
      </c>
      <c r="L66">
        <v>13.49119644023391</v>
      </c>
      <c r="M66">
        <v>8.9685240762533507</v>
      </c>
      <c r="N66">
        <v>13.34045626713387</v>
      </c>
      <c r="O66">
        <v>12.27009089498673</v>
      </c>
      <c r="P66">
        <v>13.465850667390409</v>
      </c>
      <c r="Q66">
        <v>14.62910607380547</v>
      </c>
      <c r="R66">
        <v>0.084672019200355594</v>
      </c>
      <c r="S66">
        <v>0.7071301811053452</v>
      </c>
      <c r="T66">
        <v>1.9501677839837419</v>
      </c>
      <c r="U66">
        <v>2.5527467285992169</v>
      </c>
      <c r="V66">
        <v>15.37180839544906</v>
      </c>
      <c r="W66" t="s">
        <v>146</v>
      </c>
      <c r="X66" t="s">
        <v>147</v>
      </c>
      <c r="Y66" t="s">
        <v>148</v>
      </c>
      <c r="Z66" t="s">
        <v>180</v>
      </c>
      <c r="AA66" t="s">
        <v>180</v>
      </c>
      <c r="AB66" t="s">
        <v>180</v>
      </c>
      <c r="AC66" t="s">
        <v>180</v>
      </c>
      <c r="AD66" t="s">
        <v>180</v>
      </c>
      <c r="AE66" t="s">
        <v>180</v>
      </c>
      <c r="AF66" t="s">
        <v>180</v>
      </c>
      <c r="AG66" t="s">
        <v>180</v>
      </c>
      <c r="AH66" t="s">
        <v>180</v>
      </c>
      <c r="AI66" t="s">
        <v>180</v>
      </c>
      <c r="AJ66" t="s">
        <v>180</v>
      </c>
      <c r="AK66" t="s">
        <v>180</v>
      </c>
      <c r="AL66" t="s">
        <v>180</v>
      </c>
      <c r="AM66" t="s">
        <v>180</v>
      </c>
      <c r="AN66" t="s">
        <v>180</v>
      </c>
      <c r="AO66">
        <v>4.6724582984472987</v>
      </c>
      <c r="AP66">
        <v>6.2790020986695643</v>
      </c>
      <c r="AQ66">
        <v>14.509296306473759</v>
      </c>
      <c r="AR66"/>
      <c r="AS66"/>
      <c r="AT66"/>
      <c r="AU66"/>
      <c r="AV66"/>
      <c r="AW66"/>
      <c r="AX66"/>
      <c r="AY66"/>
      <c r="AZ66"/>
      <c r="BA66"/>
      <c r="BB66"/>
      <c r="BC66"/>
      <c r="BD66"/>
      <c r="BE66"/>
      <c r="BF66"/>
      <c r="BG66">
        <v>89.989286308676967</v>
      </c>
      <c r="BH66">
        <v>126.65304039190519</v>
      </c>
      <c r="BI66">
        <v>336.55951286965438</v>
      </c>
      <c r="BJ66">
        <v>1021.847598368746</v>
      </c>
      <c r="BK66">
        <v>915.98012619656822</v>
      </c>
      <c r="BL66">
        <v>232.24158072824559</v>
      </c>
      <c r="BM66">
        <v>345.04014726896042</v>
      </c>
      <c r="BN66">
        <v>318.00024007557528</v>
      </c>
      <c r="BO66">
        <v>348.92161431447789</v>
      </c>
      <c r="BP66">
        <v>378.32172884127709</v>
      </c>
      <c r="BQ66">
        <v>3.5564549719206782</v>
      </c>
      <c r="BR66">
        <v>29.717812384502452</v>
      </c>
      <c r="BS66">
        <v>81.973126146259588</v>
      </c>
      <c r="BT66">
        <v>107.3810178627278</v>
      </c>
      <c r="BU66">
        <v>645.87584154160481</v>
      </c>
      <c r="BV66">
        <v>1019.0133663303631</v>
      </c>
      <c r="BW66">
        <v>221.94291867954951</v>
      </c>
      <c r="BX66">
        <v>1250.0732791256389</v>
      </c>
      <c r="BY66"/>
      <c r="BZ66"/>
      <c r="CA66"/>
      <c r="CB66"/>
      <c r="CC66"/>
      <c r="CD66"/>
      <c r="CE66"/>
      <c r="CF66"/>
      <c r="CG66"/>
      <c r="CH66"/>
      <c r="CI66"/>
      <c r="CJ66"/>
      <c r="CK66"/>
      <c r="CL66"/>
      <c r="CM66"/>
    </row>
    <row r="67">
      <c r="A67" t="s">
        <v>523</v>
      </c>
      <c r="B67">
        <v>2006</v>
      </c>
      <c r="C67" t="s">
        <v>526</v>
      </c>
      <c r="D67">
        <v>159</v>
      </c>
      <c r="E67" t="s">
        <v>167</v>
      </c>
      <c r="F67" t="s">
        <v>174</v>
      </c>
      <c r="G67" t="s">
        <v>180</v>
      </c>
      <c r="H67">
        <v>5.0614237431504874</v>
      </c>
      <c r="I67">
        <v>3.281370772370626</v>
      </c>
      <c r="J67">
        <v>5.8674785168926578</v>
      </c>
      <c r="K67">
        <v>14.903534877191049</v>
      </c>
      <c r="L67">
        <v>13.054801032209539</v>
      </c>
      <c r="M67">
        <v>16.419180998367239</v>
      </c>
      <c r="N67">
        <v>15.99388252982741</v>
      </c>
      <c r="O67">
        <v>11.71606422905508</v>
      </c>
      <c r="P67">
        <v>10.650305095092421</v>
      </c>
      <c r="Q67">
        <v>17.028794607636879</v>
      </c>
      <c r="R67">
        <v>2.97704442609975</v>
      </c>
      <c r="S67">
        <v>2.3644877629866161</v>
      </c>
      <c r="T67">
        <v>2.0554485729475749</v>
      </c>
      <c r="U67">
        <v>3.6061432300133509</v>
      </c>
      <c r="V67">
        <v>12.90981376997034</v>
      </c>
      <c r="W67" t="s">
        <v>146</v>
      </c>
      <c r="X67" t="s">
        <v>147</v>
      </c>
      <c r="Y67" t="s">
        <v>148</v>
      </c>
      <c r="Z67" t="s">
        <v>180</v>
      </c>
      <c r="AA67" t="s">
        <v>180</v>
      </c>
      <c r="AB67" t="s">
        <v>180</v>
      </c>
      <c r="AC67" t="s">
        <v>180</v>
      </c>
      <c r="AD67" t="s">
        <v>180</v>
      </c>
      <c r="AE67" t="s">
        <v>180</v>
      </c>
      <c r="AF67" t="s">
        <v>180</v>
      </c>
      <c r="AG67" t="s">
        <v>180</v>
      </c>
      <c r="AH67" t="s">
        <v>180</v>
      </c>
      <c r="AI67" t="s">
        <v>180</v>
      </c>
      <c r="AJ67" t="s">
        <v>180</v>
      </c>
      <c r="AK67" t="s">
        <v>180</v>
      </c>
      <c r="AL67" t="s">
        <v>180</v>
      </c>
      <c r="AM67" t="s">
        <v>180</v>
      </c>
      <c r="AN67" t="s">
        <v>180</v>
      </c>
      <c r="AO67">
        <v>6.0989543767130492</v>
      </c>
      <c r="AP67">
        <v>6.3894084826950763</v>
      </c>
      <c r="AQ67">
        <v>15.17939522582758</v>
      </c>
      <c r="AR67"/>
      <c r="AS67"/>
      <c r="AT67"/>
      <c r="AU67"/>
      <c r="AV67"/>
      <c r="AW67"/>
      <c r="AX67"/>
      <c r="AY67"/>
      <c r="AZ67"/>
      <c r="BA67"/>
      <c r="BB67"/>
      <c r="BC67"/>
      <c r="BD67"/>
      <c r="BE67"/>
      <c r="BF67"/>
      <c r="BG67">
        <v>343.60603296045912</v>
      </c>
      <c r="BH67">
        <v>222.92978501288241</v>
      </c>
      <c r="BI67">
        <v>398.76399755774759</v>
      </c>
      <c r="BJ67">
        <v>1012.118170074343</v>
      </c>
      <c r="BK67">
        <v>886.35121057855213</v>
      </c>
      <c r="BL67">
        <v>425.17771228607472</v>
      </c>
      <c r="BM67">
        <v>413.66887855925847</v>
      </c>
      <c r="BN67">
        <v>303.64169829439612</v>
      </c>
      <c r="BO67">
        <v>275.96634913830638</v>
      </c>
      <c r="BP67">
        <v>440.37981429225829</v>
      </c>
      <c r="BQ67">
        <v>125.0439584507597</v>
      </c>
      <c r="BR67">
        <v>99.369826947635261</v>
      </c>
      <c r="BS67">
        <v>86.398486602620181</v>
      </c>
      <c r="BT67">
        <v>151.69202892685959</v>
      </c>
      <c r="BU67">
        <v>542.43044268581673</v>
      </c>
      <c r="BV67">
        <v>1330.116960610422</v>
      </c>
      <c r="BW67">
        <v>225.84543610611141</v>
      </c>
      <c r="BX67">
        <v>1307.80679946745</v>
      </c>
      <c r="BY67"/>
      <c r="BZ67"/>
      <c r="CA67"/>
      <c r="CB67"/>
      <c r="CC67"/>
      <c r="CD67"/>
      <c r="CE67"/>
      <c r="CF67"/>
      <c r="CG67"/>
      <c r="CH67"/>
      <c r="CI67"/>
      <c r="CJ67"/>
      <c r="CK67"/>
      <c r="CL67"/>
      <c r="CM67"/>
    </row>
    <row r="68">
      <c r="A68" t="s">
        <v>523</v>
      </c>
      <c r="B68">
        <v>2006</v>
      </c>
      <c r="C68" t="s">
        <v>526</v>
      </c>
      <c r="D68">
        <v>160</v>
      </c>
      <c r="E68" t="s">
        <v>167</v>
      </c>
      <c r="F68" t="s">
        <v>175</v>
      </c>
      <c r="G68" t="s">
        <v>180</v>
      </c>
      <c r="H68">
        <v>85.026318795608859</v>
      </c>
      <c r="I68">
        <v>89.091216163960809</v>
      </c>
      <c r="J68">
        <v>75.125017618871667</v>
      </c>
      <c r="K68">
        <v>19.1948940325207</v>
      </c>
      <c r="L68">
        <v>0.36945318207015232</v>
      </c>
      <c r="M68">
        <v>27.85378935291385</v>
      </c>
      <c r="N68">
        <v>9.3328006822203911</v>
      </c>
      <c r="O68">
        <v>0.97965147993909896</v>
      </c>
      <c r="P68">
        <v>0.036453224194692102</v>
      </c>
      <c r="Q68">
        <v>0</v>
      </c>
      <c r="R68">
        <v>93.790521015747672</v>
      </c>
      <c r="S68">
        <v>94.829906837244252</v>
      </c>
      <c r="T68">
        <v>92.143211903100195</v>
      </c>
      <c r="U68">
        <v>87.107732205516783</v>
      </c>
      <c r="V68">
        <v>43.03160428682888</v>
      </c>
      <c r="W68" t="s">
        <v>146</v>
      </c>
      <c r="X68" t="s">
        <v>147</v>
      </c>
      <c r="Y68" t="s">
        <v>148</v>
      </c>
      <c r="Z68" t="s">
        <v>180</v>
      </c>
      <c r="AA68" t="s">
        <v>180</v>
      </c>
      <c r="AB68" t="s">
        <v>180</v>
      </c>
      <c r="AC68" t="s">
        <v>180</v>
      </c>
      <c r="AD68" t="s">
        <v>180</v>
      </c>
      <c r="AE68" t="s">
        <v>180</v>
      </c>
      <c r="AF68" t="s">
        <v>180</v>
      </c>
      <c r="AG68" t="s">
        <v>180</v>
      </c>
      <c r="AH68" t="s">
        <v>180</v>
      </c>
      <c r="AI68" t="s">
        <v>180</v>
      </c>
      <c r="AJ68" t="s">
        <v>180</v>
      </c>
      <c r="AK68" t="s">
        <v>180</v>
      </c>
      <c r="AL68" t="s">
        <v>180</v>
      </c>
      <c r="AM68" t="s">
        <v>180</v>
      </c>
      <c r="AN68" t="s">
        <v>180</v>
      </c>
      <c r="AO68">
        <v>58.251444552698658</v>
      </c>
      <c r="AP68">
        <v>49.446095889237043</v>
      </c>
      <c r="AQ68">
        <v>44.19107593625008</v>
      </c>
      <c r="AR68"/>
      <c r="AS68"/>
      <c r="AT68"/>
      <c r="AU68"/>
      <c r="AV68"/>
      <c r="AW68"/>
      <c r="AX68"/>
      <c r="AY68"/>
      <c r="AZ68"/>
      <c r="BA68"/>
      <c r="BB68"/>
      <c r="BC68"/>
      <c r="BD68"/>
      <c r="BE68"/>
      <c r="BF68"/>
      <c r="BG68">
        <v>5772.201179189401</v>
      </c>
      <c r="BH68">
        <v>6052.6795183280583</v>
      </c>
      <c r="BI68">
        <v>5105.62625087589</v>
      </c>
      <c r="BJ68">
        <v>1303.5498747816109</v>
      </c>
      <c r="BK68">
        <v>25.083896290110971</v>
      </c>
      <c r="BL68">
        <v>721.27899904068374</v>
      </c>
      <c r="BM68">
        <v>241.38536623807829</v>
      </c>
      <c r="BN68">
        <v>25.38933154426018</v>
      </c>
      <c r="BO68">
        <v>0.94456103421533621</v>
      </c>
      <c r="BP68">
        <v>0</v>
      </c>
      <c r="BQ68">
        <v>3939.4568351581911</v>
      </c>
      <c r="BR68">
        <v>3985.3162191775218</v>
      </c>
      <c r="BS68">
        <v>3873.137067942318</v>
      </c>
      <c r="BT68">
        <v>3664.1774301969331</v>
      </c>
      <c r="BU68">
        <v>1808.0549091328301</v>
      </c>
      <c r="BV68">
        <v>12704.01934394524</v>
      </c>
      <c r="BW68">
        <v>1747.763524603922</v>
      </c>
      <c r="BX68">
        <v>3807.3578509159202</v>
      </c>
      <c r="BY68"/>
      <c r="BZ68"/>
      <c r="CA68"/>
      <c r="CB68"/>
      <c r="CC68"/>
      <c r="CD68"/>
      <c r="CE68"/>
      <c r="CF68"/>
      <c r="CG68"/>
      <c r="CH68"/>
      <c r="CI68"/>
      <c r="CJ68"/>
      <c r="CK68"/>
      <c r="CL68"/>
      <c r="CM68"/>
    </row>
    <row r="69">
      <c r="A69" t="s">
        <v>523</v>
      </c>
      <c r="B69">
        <v>2006</v>
      </c>
      <c r="C69" t="s">
        <v>526</v>
      </c>
      <c r="D69">
        <v>161</v>
      </c>
      <c r="E69" t="s">
        <v>167</v>
      </c>
      <c r="F69" t="s">
        <v>47</v>
      </c>
      <c r="G69" t="s">
        <v>180</v>
      </c>
      <c r="H69">
        <v>0.30559444431153882</v>
      </c>
      <c r="I69">
        <v>0.17180349031202161</v>
      </c>
      <c r="J69">
        <v>0.19321994194506989</v>
      </c>
      <c r="K69">
        <v>0.2320563689106685</v>
      </c>
      <c r="L69">
        <v>0</v>
      </c>
      <c r="M69">
        <v>0.080289684199433303</v>
      </c>
      <c r="N69">
        <v>0.32154354422694098</v>
      </c>
      <c r="O69">
        <v>0</v>
      </c>
      <c r="P69">
        <v>0</v>
      </c>
      <c r="Q69">
        <v>0</v>
      </c>
      <c r="R69">
        <v>0.4939194620580169</v>
      </c>
      <c r="S69">
        <v>0.1106873017770036</v>
      </c>
      <c r="T69">
        <v>0.11755116719603111</v>
      </c>
      <c r="U69">
        <v>0.31217390153675822</v>
      </c>
      <c r="V69">
        <v>0.17713776806602191</v>
      </c>
      <c r="W69" t="s">
        <v>146</v>
      </c>
      <c r="X69" t="s">
        <v>147</v>
      </c>
      <c r="Y69" t="s">
        <v>148</v>
      </c>
      <c r="Z69" t="s">
        <v>180</v>
      </c>
      <c r="AA69" t="s">
        <v>180</v>
      </c>
      <c r="AB69" t="s">
        <v>180</v>
      </c>
      <c r="AC69" t="s">
        <v>180</v>
      </c>
      <c r="AD69" t="s">
        <v>180</v>
      </c>
      <c r="AE69" t="s">
        <v>180</v>
      </c>
      <c r="AF69" t="s">
        <v>180</v>
      </c>
      <c r="AG69" t="s">
        <v>180</v>
      </c>
      <c r="AH69" t="s">
        <v>180</v>
      </c>
      <c r="AI69" t="s">
        <v>180</v>
      </c>
      <c r="AJ69" t="s">
        <v>180</v>
      </c>
      <c r="AK69" t="s">
        <v>180</v>
      </c>
      <c r="AL69" t="s">
        <v>180</v>
      </c>
      <c r="AM69" t="s">
        <v>180</v>
      </c>
      <c r="AN69" t="s">
        <v>180</v>
      </c>
      <c r="AO69">
        <v>0.1746838548626167</v>
      </c>
      <c r="AP69">
        <v>0.34216686188360751</v>
      </c>
      <c r="AQ69">
        <v>0.12903866509798631</v>
      </c>
      <c r="AR69"/>
      <c r="AS69"/>
      <c r="AT69"/>
      <c r="AU69"/>
      <c r="AV69"/>
      <c r="AW69"/>
      <c r="AX69"/>
      <c r="AY69"/>
      <c r="AZ69"/>
      <c r="BA69"/>
      <c r="BB69"/>
      <c r="BC69"/>
      <c r="BD69"/>
      <c r="BE69"/>
      <c r="BF69"/>
      <c r="BG69">
        <v>20.74596003678678</v>
      </c>
      <c r="BH69">
        <v>11.67198643999985</v>
      </c>
      <c r="BI69">
        <v>13.131561749406499</v>
      </c>
      <c r="BJ69">
        <v>15.75924566831552</v>
      </c>
      <c r="BK69">
        <v>0</v>
      </c>
      <c r="BL69">
        <v>2.0791161417540338</v>
      </c>
      <c r="BM69">
        <v>8.316464567016137</v>
      </c>
      <c r="BN69">
        <v>0</v>
      </c>
      <c r="BO69">
        <v>0</v>
      </c>
      <c r="BP69">
        <v>0</v>
      </c>
      <c r="BQ69">
        <v>20.74596003678678</v>
      </c>
      <c r="BR69">
        <v>4.6517381883121152</v>
      </c>
      <c r="BS69">
        <v>4.9411321099336982</v>
      </c>
      <c r="BT69">
        <v>13.131561749406499</v>
      </c>
      <c r="BU69">
        <v>7.442781101299385</v>
      </c>
      <c r="BV69">
        <v>38.09668735754633</v>
      </c>
      <c r="BW69">
        <v>12.094519289611499</v>
      </c>
      <c r="BX69">
        <v>11.117547247350821</v>
      </c>
      <c r="BY69"/>
      <c r="BZ69"/>
      <c r="CA69"/>
      <c r="CB69"/>
      <c r="CC69"/>
      <c r="CD69"/>
      <c r="CE69"/>
      <c r="CF69"/>
      <c r="CG69"/>
      <c r="CH69"/>
      <c r="CI69"/>
      <c r="CJ69"/>
      <c r="CK69"/>
      <c r="CL69"/>
      <c r="CM69"/>
    </row>
    <row r="70">
      <c r="A70" t="s">
        <v>523</v>
      </c>
      <c r="B70">
        <v>2006</v>
      </c>
      <c r="C70" t="s">
        <v>526</v>
      </c>
      <c r="D70">
        <v>162</v>
      </c>
      <c r="E70" t="s">
        <v>167</v>
      </c>
      <c r="F70" t="s">
        <v>165</v>
      </c>
      <c r="G70" t="s">
        <v>180</v>
      </c>
      <c r="H70">
        <v>0</v>
      </c>
      <c r="I70">
        <v>0.1087877887654117</v>
      </c>
      <c r="J70">
        <v>0.21192892641928529</v>
      </c>
      <c r="K70">
        <v>0.54772362478413583</v>
      </c>
      <c r="L70">
        <v>0.085362155399106604</v>
      </c>
      <c r="M70">
        <v>0.2117233110294611</v>
      </c>
      <c r="N70">
        <v>0.529383878835194</v>
      </c>
      <c r="O70">
        <v>0.17628962890235139</v>
      </c>
      <c r="P70">
        <v>0</v>
      </c>
      <c r="Q70">
        <v>0.047438000971429098</v>
      </c>
      <c r="R70">
        <v>0</v>
      </c>
      <c r="S70">
        <v>0.17586340530918471</v>
      </c>
      <c r="T70">
        <v>0.1447825996413814</v>
      </c>
      <c r="U70">
        <v>0.19772501867475001</v>
      </c>
      <c r="V70">
        <v>0.42892049662032239</v>
      </c>
      <c r="W70" t="s">
        <v>146</v>
      </c>
      <c r="X70" t="s">
        <v>147</v>
      </c>
      <c r="Y70" t="s">
        <v>148</v>
      </c>
      <c r="Z70" t="s">
        <v>180</v>
      </c>
      <c r="AA70" t="s">
        <v>180</v>
      </c>
      <c r="AB70" t="s">
        <v>180</v>
      </c>
      <c r="AC70" t="s">
        <v>180</v>
      </c>
      <c r="AD70" t="s">
        <v>180</v>
      </c>
      <c r="AE70" t="s">
        <v>180</v>
      </c>
      <c r="AF70" t="s">
        <v>180</v>
      </c>
      <c r="AG70" t="s">
        <v>180</v>
      </c>
      <c r="AH70" t="s">
        <v>180</v>
      </c>
      <c r="AI70" t="s">
        <v>180</v>
      </c>
      <c r="AJ70" t="s">
        <v>180</v>
      </c>
      <c r="AK70" t="s">
        <v>180</v>
      </c>
      <c r="AL70" t="s">
        <v>180</v>
      </c>
      <c r="AM70" t="s">
        <v>180</v>
      </c>
      <c r="AN70" t="s">
        <v>180</v>
      </c>
      <c r="AO70">
        <v>0.149054199059974</v>
      </c>
      <c r="AP70">
        <v>0.13704509773725901</v>
      </c>
      <c r="AQ70">
        <v>0.31843004038284201</v>
      </c>
      <c r="AR70"/>
      <c r="AS70"/>
      <c r="AT70"/>
      <c r="AU70"/>
      <c r="AV70"/>
      <c r="AW70"/>
      <c r="AX70"/>
      <c r="AY70"/>
      <c r="AZ70"/>
      <c r="BA70"/>
      <c r="BB70"/>
      <c r="BC70"/>
      <c r="BD70"/>
      <c r="BE70"/>
      <c r="BF70"/>
      <c r="BG70">
        <v>0</v>
      </c>
      <c r="BH70">
        <v>7.3908253726472974</v>
      </c>
      <c r="BI70">
        <v>14.40305672253764</v>
      </c>
      <c r="BJ70">
        <v>37.196613916838032</v>
      </c>
      <c r="BK70">
        <v>5.7956340804366082</v>
      </c>
      <c r="BL70">
        <v>5.4826140859334664</v>
      </c>
      <c r="BM70">
        <v>13.69208727628865</v>
      </c>
      <c r="BN70">
        <v>4.5688450716112214</v>
      </c>
      <c r="BO70">
        <v>0</v>
      </c>
      <c r="BP70">
        <v>1.226789008825387</v>
      </c>
      <c r="BQ70">
        <v>0</v>
      </c>
      <c r="BR70">
        <v>7.3908253726472974</v>
      </c>
      <c r="BS70">
        <v>6.0857749787775672</v>
      </c>
      <c r="BT70">
        <v>8.3172817437600699</v>
      </c>
      <c r="BU70">
        <v>18.021912554615909</v>
      </c>
      <c r="BV70">
        <v>32.507132530268699</v>
      </c>
      <c r="BW70">
        <v>4.8441119312535612</v>
      </c>
      <c r="BX70">
        <v>27.434885630937309</v>
      </c>
      <c r="BY70"/>
      <c r="BZ70"/>
      <c r="CA70"/>
      <c r="CB70"/>
      <c r="CC70"/>
      <c r="CD70"/>
      <c r="CE70"/>
      <c r="CF70"/>
      <c r="CG70"/>
      <c r="CH70"/>
      <c r="CI70"/>
      <c r="CJ70"/>
      <c r="CK70"/>
      <c r="CL70"/>
      <c r="CM70"/>
    </row>
    <row r="71">
      <c r="A71" t="s">
        <v>523</v>
      </c>
      <c r="B71">
        <v>2016</v>
      </c>
      <c r="C71" t="s">
        <v>527</v>
      </c>
      <c r="D71">
        <v>16</v>
      </c>
      <c r="E71" t="s">
        <v>13</v>
      </c>
      <c r="F71" t="s">
        <v>14</v>
      </c>
      <c r="G71" t="s">
        <v>533</v>
      </c>
      <c r="H71">
        <v>81.196772025349404</v>
      </c>
      <c r="I71">
        <v>91.686781546585308</v>
      </c>
      <c r="J71">
        <v>93.912245083206514</v>
      </c>
      <c r="K71">
        <v>94.011674044228144</v>
      </c>
      <c r="L71">
        <v>98.97099326424491</v>
      </c>
      <c r="M71">
        <v>97.309163812237898</v>
      </c>
      <c r="N71">
        <v>97.194541789827355</v>
      </c>
      <c r="O71">
        <v>93.744665039485952</v>
      </c>
      <c r="P71">
        <v>97.818307765222087</v>
      </c>
      <c r="Q71">
        <v>98.824395846987869</v>
      </c>
      <c r="R71">
        <v>46.162333163261842</v>
      </c>
      <c r="S71">
        <v>83.911405716816716</v>
      </c>
      <c r="T71">
        <v>87.344242567482326</v>
      </c>
      <c r="U71">
        <v>89.604010543863325</v>
      </c>
      <c r="V71">
        <v>90.876852169595182</v>
      </c>
      <c r="W71" t="s">
        <v>290</v>
      </c>
      <c r="X71" t="s">
        <v>291</v>
      </c>
      <c r="Y71" t="s">
        <v>292</v>
      </c>
      <c r="Z71" t="s">
        <v>293</v>
      </c>
      <c r="AA71" t="s">
        <v>294</v>
      </c>
      <c r="AB71" t="s">
        <v>295</v>
      </c>
      <c r="AC71" t="s">
        <v>296</v>
      </c>
      <c r="AD71" t="s">
        <v>297</v>
      </c>
      <c r="AE71" t="s">
        <v>298</v>
      </c>
      <c r="AF71" t="s">
        <v>180</v>
      </c>
      <c r="AG71" t="s">
        <v>180</v>
      </c>
      <c r="AH71" t="s">
        <v>180</v>
      </c>
      <c r="AI71" t="s">
        <v>180</v>
      </c>
      <c r="AJ71" t="s">
        <v>180</v>
      </c>
      <c r="AK71" t="s">
        <v>180</v>
      </c>
      <c r="AL71" t="s">
        <v>180</v>
      </c>
      <c r="AM71" t="s">
        <v>180</v>
      </c>
      <c r="AN71" t="s">
        <v>180</v>
      </c>
      <c r="AO71">
        <v>61.451037563665572</v>
      </c>
      <c r="AP71">
        <v>93.630299166901764</v>
      </c>
      <c r="AQ71">
        <v>80.351399103416838</v>
      </c>
      <c r="AR71">
        <v>83.4791814188725</v>
      </c>
      <c r="AS71">
        <v>82.265096999837127</v>
      </c>
      <c r="AT71">
        <v>46.465104336855283</v>
      </c>
      <c r="AU71">
        <v>94.664828203317882</v>
      </c>
      <c r="AV71">
        <v>89.356739829739354</v>
      </c>
      <c r="AW71">
        <v>84.187392984170657</v>
      </c>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523</v>
      </c>
      <c r="B72">
        <v>2016</v>
      </c>
      <c r="C72" t="s">
        <v>527</v>
      </c>
      <c r="D72">
        <v>17</v>
      </c>
      <c r="E72" t="s">
        <v>13</v>
      </c>
      <c r="F72" t="s">
        <v>52</v>
      </c>
      <c r="G72" t="s">
        <v>180</v>
      </c>
      <c r="H72">
        <v>18.8032279746506</v>
      </c>
      <c r="I72">
        <v>8.3132184534146916</v>
      </c>
      <c r="J72">
        <v>6.0877549167934859</v>
      </c>
      <c r="K72">
        <v>5.988325955771856</v>
      </c>
      <c r="L72">
        <v>1.0290067357550901</v>
      </c>
      <c r="M72">
        <v>2.6908361877621019</v>
      </c>
      <c r="N72">
        <v>2.8054582101726449</v>
      </c>
      <c r="O72">
        <v>6.2553349605140482</v>
      </c>
      <c r="P72">
        <v>2.1816922347779131</v>
      </c>
      <c r="Q72">
        <v>1.1756041530121311</v>
      </c>
      <c r="R72">
        <v>53.837666836738158</v>
      </c>
      <c r="S72">
        <v>16.08859428318328</v>
      </c>
      <c r="T72">
        <v>12.655757432517669</v>
      </c>
      <c r="U72">
        <v>10.395989456136681</v>
      </c>
      <c r="V72">
        <v>9.1231478304048181</v>
      </c>
      <c r="W72" t="s">
        <v>290</v>
      </c>
      <c r="X72" t="s">
        <v>291</v>
      </c>
      <c r="Y72" t="s">
        <v>292</v>
      </c>
      <c r="Z72" t="s">
        <v>293</v>
      </c>
      <c r="AA72" t="s">
        <v>294</v>
      </c>
      <c r="AB72" t="s">
        <v>295</v>
      </c>
      <c r="AC72" t="s">
        <v>296</v>
      </c>
      <c r="AD72" t="s">
        <v>297</v>
      </c>
      <c r="AE72" t="s">
        <v>298</v>
      </c>
      <c r="AF72" t="s">
        <v>180</v>
      </c>
      <c r="AG72" t="s">
        <v>180</v>
      </c>
      <c r="AH72" t="s">
        <v>180</v>
      </c>
      <c r="AI72" t="s">
        <v>180</v>
      </c>
      <c r="AJ72" t="s">
        <v>180</v>
      </c>
      <c r="AK72" t="s">
        <v>180</v>
      </c>
      <c r="AL72" t="s">
        <v>180</v>
      </c>
      <c r="AM72" t="s">
        <v>180</v>
      </c>
      <c r="AN72" t="s">
        <v>180</v>
      </c>
      <c r="AO72">
        <v>38.548962436334428</v>
      </c>
      <c r="AP72">
        <v>6.3697008330982356</v>
      </c>
      <c r="AQ72">
        <v>19.648600896583162</v>
      </c>
      <c r="AR72">
        <v>16.5208185811275</v>
      </c>
      <c r="AS72">
        <v>17.73490300016287</v>
      </c>
      <c r="AT72">
        <v>53.534895663144717</v>
      </c>
      <c r="AU72">
        <v>5.3351717966821184</v>
      </c>
      <c r="AV72">
        <v>10.64326017026065</v>
      </c>
      <c r="AW72">
        <v>15.812607015829339</v>
      </c>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523</v>
      </c>
      <c r="B73">
        <v>2016</v>
      </c>
      <c r="C73" t="s">
        <v>527</v>
      </c>
      <c r="D73">
        <v>18</v>
      </c>
      <c r="E73" t="s">
        <v>61</v>
      </c>
      <c r="F73" t="s">
        <v>15</v>
      </c>
      <c r="G73" t="s">
        <v>534</v>
      </c>
      <c r="H73">
        <v>46.290410231510741</v>
      </c>
      <c r="I73">
        <v>60.536540394408391</v>
      </c>
      <c r="J73">
        <v>88.181996758319656</v>
      </c>
      <c r="K73">
        <v>92.574664633601842</v>
      </c>
      <c r="L73">
        <v>94.994345538013292</v>
      </c>
      <c r="M73">
        <v>92.65476723721622</v>
      </c>
      <c r="N73">
        <v>96.091235707152393</v>
      </c>
      <c r="O73">
        <v>91.385557250525665</v>
      </c>
      <c r="P73">
        <v>94.143022126919405</v>
      </c>
      <c r="Q73">
        <v>95.484422990826729</v>
      </c>
      <c r="R73">
        <v>16.14156176213265</v>
      </c>
      <c r="S73">
        <v>54.289711335564633</v>
      </c>
      <c r="T73">
        <v>48.80308151036845</v>
      </c>
      <c r="U73">
        <v>70.194007585822192</v>
      </c>
      <c r="V73">
        <v>86.01905274503666</v>
      </c>
      <c r="W73" t="s">
        <v>290</v>
      </c>
      <c r="X73" t="s">
        <v>291</v>
      </c>
      <c r="Y73" t="s">
        <v>292</v>
      </c>
      <c r="Z73" t="s">
        <v>293</v>
      </c>
      <c r="AA73" t="s">
        <v>294</v>
      </c>
      <c r="AB73" t="s">
        <v>295</v>
      </c>
      <c r="AC73" t="s">
        <v>296</v>
      </c>
      <c r="AD73" t="s">
        <v>297</v>
      </c>
      <c r="AE73" t="s">
        <v>298</v>
      </c>
      <c r="AF73" t="s">
        <v>180</v>
      </c>
      <c r="AG73" t="s">
        <v>180</v>
      </c>
      <c r="AH73" t="s">
        <v>180</v>
      </c>
      <c r="AI73" t="s">
        <v>180</v>
      </c>
      <c r="AJ73" t="s">
        <v>180</v>
      </c>
      <c r="AK73" t="s">
        <v>180</v>
      </c>
      <c r="AL73" t="s">
        <v>180</v>
      </c>
      <c r="AM73" t="s">
        <v>180</v>
      </c>
      <c r="AN73" t="s">
        <v>180</v>
      </c>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523</v>
      </c>
      <c r="B74">
        <v>2016</v>
      </c>
      <c r="C74" t="s">
        <v>527</v>
      </c>
      <c r="D74">
        <v>19</v>
      </c>
      <c r="E74" t="s">
        <v>61</v>
      </c>
      <c r="F74" t="s">
        <v>16</v>
      </c>
      <c r="G74" t="s">
        <v>535</v>
      </c>
      <c r="H74">
        <v>34.906361793838563</v>
      </c>
      <c r="I74">
        <v>31.150241152176921</v>
      </c>
      <c r="J74">
        <v>5.7302483248868317</v>
      </c>
      <c r="K74">
        <v>1.4370094106263069</v>
      </c>
      <c r="L74">
        <v>3.9766477262315938</v>
      </c>
      <c r="M74">
        <v>4.6543965750216811</v>
      </c>
      <c r="N74">
        <v>1.103306082674899</v>
      </c>
      <c r="O74">
        <v>2.3591077889602992</v>
      </c>
      <c r="P74">
        <v>3.675285638302678</v>
      </c>
      <c r="Q74">
        <v>3.3399728561611202</v>
      </c>
      <c r="R74">
        <v>30.020771401129181</v>
      </c>
      <c r="S74">
        <v>29.621694381252109</v>
      </c>
      <c r="T74">
        <v>38.541161057113847</v>
      </c>
      <c r="U74">
        <v>19.41000295804109</v>
      </c>
      <c r="V74">
        <v>4.8577994245584888</v>
      </c>
      <c r="W74" t="s">
        <v>290</v>
      </c>
      <c r="X74" t="s">
        <v>291</v>
      </c>
      <c r="Y74" t="s">
        <v>292</v>
      </c>
      <c r="Z74" t="s">
        <v>293</v>
      </c>
      <c r="AA74" t="s">
        <v>294</v>
      </c>
      <c r="AB74" t="s">
        <v>295</v>
      </c>
      <c r="AC74" t="s">
        <v>296</v>
      </c>
      <c r="AD74" t="s">
        <v>297</v>
      </c>
      <c r="AE74" t="s">
        <v>298</v>
      </c>
      <c r="AF74" t="s">
        <v>180</v>
      </c>
      <c r="AG74" t="s">
        <v>180</v>
      </c>
      <c r="AH74" t="s">
        <v>180</v>
      </c>
      <c r="AI74" t="s">
        <v>180</v>
      </c>
      <c r="AJ74" t="s">
        <v>180</v>
      </c>
      <c r="AK74" t="s">
        <v>180</v>
      </c>
      <c r="AL74" t="s">
        <v>180</v>
      </c>
      <c r="AM74" t="s">
        <v>180</v>
      </c>
      <c r="AN74" t="s">
        <v>180</v>
      </c>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523</v>
      </c>
      <c r="B75">
        <v>2016</v>
      </c>
      <c r="C75" t="s">
        <v>527</v>
      </c>
      <c r="D75">
        <v>20</v>
      </c>
      <c r="E75" t="s">
        <v>61</v>
      </c>
      <c r="F75" t="s">
        <v>22</v>
      </c>
      <c r="G75" t="s">
        <v>536</v>
      </c>
      <c r="H75">
        <v>8.591214676692573</v>
      </c>
      <c r="I75">
        <v>2.7814261383151262</v>
      </c>
      <c r="J75">
        <v>1.2746096455701801</v>
      </c>
      <c r="K75">
        <v>0.92708040449139162</v>
      </c>
      <c r="L75">
        <v>0.47693853460806679</v>
      </c>
      <c r="M75">
        <v>1.09904564936086</v>
      </c>
      <c r="N75">
        <v>1.0360983580930989</v>
      </c>
      <c r="O75">
        <v>0.054621194082471902</v>
      </c>
      <c r="P75">
        <v>0.11760421159827671</v>
      </c>
      <c r="Q75">
        <v>0.83707242088611622</v>
      </c>
      <c r="R75">
        <v>21.02668340797857</v>
      </c>
      <c r="S75">
        <v>8.7337783902137005</v>
      </c>
      <c r="T75">
        <v>5.4692010728007716</v>
      </c>
      <c r="U75">
        <v>3.3685544751987919</v>
      </c>
      <c r="V75">
        <v>2.3125317800899841</v>
      </c>
      <c r="W75" t="s">
        <v>290</v>
      </c>
      <c r="X75" t="s">
        <v>291</v>
      </c>
      <c r="Y75" t="s">
        <v>292</v>
      </c>
      <c r="Z75" t="s">
        <v>293</v>
      </c>
      <c r="AA75" t="s">
        <v>294</v>
      </c>
      <c r="AB75" t="s">
        <v>295</v>
      </c>
      <c r="AC75" t="s">
        <v>296</v>
      </c>
      <c r="AD75" t="s">
        <v>297</v>
      </c>
      <c r="AE75" t="s">
        <v>298</v>
      </c>
      <c r="AF75" t="s">
        <v>180</v>
      </c>
      <c r="AG75" t="s">
        <v>180</v>
      </c>
      <c r="AH75" t="s">
        <v>180</v>
      </c>
      <c r="AI75" t="s">
        <v>180</v>
      </c>
      <c r="AJ75" t="s">
        <v>180</v>
      </c>
      <c r="AK75" t="s">
        <v>180</v>
      </c>
      <c r="AL75" t="s">
        <v>180</v>
      </c>
      <c r="AM75" t="s">
        <v>180</v>
      </c>
      <c r="AN75" t="s">
        <v>180</v>
      </c>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523</v>
      </c>
      <c r="B76">
        <v>2016</v>
      </c>
      <c r="C76" t="s">
        <v>527</v>
      </c>
      <c r="D76">
        <v>21</v>
      </c>
      <c r="E76" t="s">
        <v>61</v>
      </c>
      <c r="F76" t="s">
        <v>17</v>
      </c>
      <c r="G76" t="s">
        <v>537</v>
      </c>
      <c r="H76">
        <v>10.212013297958119</v>
      </c>
      <c r="I76">
        <v>5.5317923150995663</v>
      </c>
      <c r="J76">
        <v>4.8131452712233278</v>
      </c>
      <c r="K76">
        <v>5.061245551280467</v>
      </c>
      <c r="L76">
        <v>0.55206820114705024</v>
      </c>
      <c r="M76">
        <v>1.591790538401239</v>
      </c>
      <c r="N76">
        <v>1.769359852079603</v>
      </c>
      <c r="O76">
        <v>6.2007137664315586</v>
      </c>
      <c r="P76">
        <v>2.0640880231796301</v>
      </c>
      <c r="Q76">
        <v>0.33853173212602278</v>
      </c>
      <c r="R76">
        <v>32.810983428759592</v>
      </c>
      <c r="S76">
        <v>7.3548158929695493</v>
      </c>
      <c r="T76">
        <v>7.1865563597169331</v>
      </c>
      <c r="U76">
        <v>7.0274349809379224</v>
      </c>
      <c r="V76">
        <v>6.8106160503148603</v>
      </c>
      <c r="W76" t="s">
        <v>290</v>
      </c>
      <c r="X76" t="s">
        <v>291</v>
      </c>
      <c r="Y76" t="s">
        <v>292</v>
      </c>
      <c r="Z76" t="s">
        <v>293</v>
      </c>
      <c r="AA76" t="s">
        <v>294</v>
      </c>
      <c r="AB76" t="s">
        <v>295</v>
      </c>
      <c r="AC76" t="s">
        <v>296</v>
      </c>
      <c r="AD76" t="s">
        <v>297</v>
      </c>
      <c r="AE76" t="s">
        <v>298</v>
      </c>
      <c r="AF76" t="s">
        <v>180</v>
      </c>
      <c r="AG76" t="s">
        <v>180</v>
      </c>
      <c r="AH76" t="s">
        <v>180</v>
      </c>
      <c r="AI76" t="s">
        <v>180</v>
      </c>
      <c r="AJ76" t="s">
        <v>180</v>
      </c>
      <c r="AK76" t="s">
        <v>180</v>
      </c>
      <c r="AL76" t="s">
        <v>180</v>
      </c>
      <c r="AM76" t="s">
        <v>180</v>
      </c>
      <c r="AN76" t="s">
        <v>180</v>
      </c>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c r="A77" t="s">
        <v>523</v>
      </c>
      <c r="B77">
        <v>2016</v>
      </c>
      <c r="C77" t="s">
        <v>527</v>
      </c>
      <c r="D77">
        <v>29</v>
      </c>
      <c r="E77" t="s">
        <v>58</v>
      </c>
      <c r="F77" t="s">
        <v>50</v>
      </c>
      <c r="G77" t="s">
        <v>538</v>
      </c>
      <c r="H77">
        <v>36.278871569528377</v>
      </c>
      <c r="I77">
        <v>50.11253885085744</v>
      </c>
      <c r="J77">
        <v>53.961065128654297</v>
      </c>
      <c r="K77">
        <v>58.768452456203363</v>
      </c>
      <c r="L77">
        <v>73.41086055139354</v>
      </c>
      <c r="M77">
        <v>65.570859709281663</v>
      </c>
      <c r="N77">
        <v>66.493992804870217</v>
      </c>
      <c r="O77">
        <v>58.414245729510597</v>
      </c>
      <c r="P77">
        <v>61.694265304867088</v>
      </c>
      <c r="Q77">
        <v>78.387234552065365</v>
      </c>
      <c r="R77">
        <v>7.866708922829182</v>
      </c>
      <c r="S77">
        <v>13.745141876211431</v>
      </c>
      <c r="T77">
        <v>30.059527824233751</v>
      </c>
      <c r="U77">
        <v>33.577176710821973</v>
      </c>
      <c r="V77">
        <v>28.009003465365669</v>
      </c>
      <c r="W77" t="s">
        <v>290</v>
      </c>
      <c r="X77" t="s">
        <v>291</v>
      </c>
      <c r="Y77" t="s">
        <v>292</v>
      </c>
      <c r="Z77" t="s">
        <v>293</v>
      </c>
      <c r="AA77" t="s">
        <v>294</v>
      </c>
      <c r="AB77" t="s">
        <v>295</v>
      </c>
      <c r="AC77" t="s">
        <v>296</v>
      </c>
      <c r="AD77" t="s">
        <v>297</v>
      </c>
      <c r="AE77" t="s">
        <v>298</v>
      </c>
      <c r="AF77" t="s">
        <v>180</v>
      </c>
      <c r="AG77" t="s">
        <v>180</v>
      </c>
      <c r="AH77" t="s">
        <v>180</v>
      </c>
      <c r="AI77" t="s">
        <v>180</v>
      </c>
      <c r="AJ77" t="s">
        <v>180</v>
      </c>
      <c r="AK77" t="s">
        <v>180</v>
      </c>
      <c r="AL77" t="s">
        <v>180</v>
      </c>
      <c r="AM77" t="s">
        <v>180</v>
      </c>
      <c r="AN77" t="s">
        <v>180</v>
      </c>
      <c r="AO77">
        <v>49.543291805107692</v>
      </c>
      <c r="AP77">
        <v>87.862359290049142</v>
      </c>
      <c r="AQ77">
        <v>58.556632719691443</v>
      </c>
      <c r="AR77">
        <v>80.378390861306656</v>
      </c>
      <c r="AS77">
        <v>80.18278099198055</v>
      </c>
      <c r="AT77">
        <v>17.51521090745868</v>
      </c>
      <c r="AU77">
        <v>4.8247685755157743</v>
      </c>
      <c r="AV77">
        <v>57.058225067939453</v>
      </c>
      <c r="AW77">
        <v>40.349209248028266</v>
      </c>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c r="A78" t="s">
        <v>523</v>
      </c>
      <c r="B78">
        <v>2016</v>
      </c>
      <c r="C78" t="s">
        <v>527</v>
      </c>
      <c r="D78">
        <v>30</v>
      </c>
      <c r="E78" t="s">
        <v>58</v>
      </c>
      <c r="F78" t="s">
        <v>49</v>
      </c>
      <c r="G78" t="s">
        <v>180</v>
      </c>
      <c r="H78">
        <v>63.721128430471623</v>
      </c>
      <c r="I78">
        <v>49.88746114914256</v>
      </c>
      <c r="J78">
        <v>46.038934871345703</v>
      </c>
      <c r="K78">
        <v>41.231547543796637</v>
      </c>
      <c r="L78">
        <v>26.58913944860646</v>
      </c>
      <c r="M78">
        <v>34.429140290718337</v>
      </c>
      <c r="N78">
        <v>33.506007195129783</v>
      </c>
      <c r="O78">
        <v>41.585754270489403</v>
      </c>
      <c r="P78">
        <v>38.305734695132912</v>
      </c>
      <c r="Q78">
        <v>21.612765447934631</v>
      </c>
      <c r="R78">
        <v>92.133291077170824</v>
      </c>
      <c r="S78">
        <v>86.25485812378858</v>
      </c>
      <c r="T78">
        <v>69.940472175766246</v>
      </c>
      <c r="U78">
        <v>66.422823289178041</v>
      </c>
      <c r="V78">
        <v>71.990996534634334</v>
      </c>
      <c r="W78" t="s">
        <v>290</v>
      </c>
      <c r="X78" t="s">
        <v>291</v>
      </c>
      <c r="Y78" t="s">
        <v>292</v>
      </c>
      <c r="Z78" t="s">
        <v>293</v>
      </c>
      <c r="AA78" t="s">
        <v>294</v>
      </c>
      <c r="AB78" t="s">
        <v>295</v>
      </c>
      <c r="AC78" t="s">
        <v>296</v>
      </c>
      <c r="AD78" t="s">
        <v>297</v>
      </c>
      <c r="AE78" t="s">
        <v>298</v>
      </c>
      <c r="AF78" t="s">
        <v>180</v>
      </c>
      <c r="AG78" t="s">
        <v>180</v>
      </c>
      <c r="AH78" t="s">
        <v>180</v>
      </c>
      <c r="AI78" t="s">
        <v>180</v>
      </c>
      <c r="AJ78" t="s">
        <v>180</v>
      </c>
      <c r="AK78" t="s">
        <v>180</v>
      </c>
      <c r="AL78" t="s">
        <v>180</v>
      </c>
      <c r="AM78" t="s">
        <v>180</v>
      </c>
      <c r="AN78" t="s">
        <v>180</v>
      </c>
      <c r="AO78">
        <v>50.456708194892308</v>
      </c>
      <c r="AP78">
        <v>12.13764070995086</v>
      </c>
      <c r="AQ78">
        <v>41.443367280308557</v>
      </c>
      <c r="AR78">
        <v>19.621609138693341</v>
      </c>
      <c r="AS78">
        <v>19.81721900801945</v>
      </c>
      <c r="AT78">
        <v>82.48478909254132</v>
      </c>
      <c r="AU78">
        <v>95.175231424484224</v>
      </c>
      <c r="AV78">
        <v>42.941774932060547</v>
      </c>
      <c r="AW78">
        <v>59.650790751971734</v>
      </c>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c r="A79" t="s">
        <v>523</v>
      </c>
      <c r="B79">
        <v>2016</v>
      </c>
      <c r="C79" t="s">
        <v>527</v>
      </c>
      <c r="D79">
        <v>31</v>
      </c>
      <c r="E79" t="s">
        <v>103</v>
      </c>
      <c r="F79" t="s">
        <v>50</v>
      </c>
      <c r="G79" t="s">
        <v>539</v>
      </c>
      <c r="H79">
        <v>27.961159936736621</v>
      </c>
      <c r="I79">
        <v>40.3503351945768</v>
      </c>
      <c r="J79">
        <v>31.321317256266688</v>
      </c>
      <c r="K79">
        <v>52.017258963185483</v>
      </c>
      <c r="L79">
        <v>68.42814034518014</v>
      </c>
      <c r="M79">
        <v>61.601010496665353</v>
      </c>
      <c r="N79">
        <v>59.169877013995013</v>
      </c>
      <c r="O79">
        <v>50.599619958359973</v>
      </c>
      <c r="P79">
        <v>56.359986634749532</v>
      </c>
      <c r="Q79">
        <v>73.551475373606479</v>
      </c>
      <c r="R79">
        <v>6.5671998917357426</v>
      </c>
      <c r="S79">
        <v>7.1895508789365303</v>
      </c>
      <c r="T79">
        <v>4.4642028483192187</v>
      </c>
      <c r="U79">
        <v>22.432518833617369</v>
      </c>
      <c r="V79">
        <v>22.697167023510829</v>
      </c>
      <c r="W79" t="s">
        <v>290</v>
      </c>
      <c r="X79" t="s">
        <v>291</v>
      </c>
      <c r="Y79" t="s">
        <v>292</v>
      </c>
      <c r="Z79" t="s">
        <v>293</v>
      </c>
      <c r="AA79" t="s">
        <v>294</v>
      </c>
      <c r="AB79" t="s">
        <v>295</v>
      </c>
      <c r="AC79" t="s">
        <v>296</v>
      </c>
      <c r="AD79" t="s">
        <v>297</v>
      </c>
      <c r="AE79" t="s">
        <v>298</v>
      </c>
      <c r="AF79" t="s">
        <v>180</v>
      </c>
      <c r="AG79" t="s">
        <v>180</v>
      </c>
      <c r="AH79" t="s">
        <v>180</v>
      </c>
      <c r="AI79" t="s">
        <v>180</v>
      </c>
      <c r="AJ79" t="s">
        <v>180</v>
      </c>
      <c r="AK79" t="s">
        <v>180</v>
      </c>
      <c r="AL79" t="s">
        <v>180</v>
      </c>
      <c r="AM79" t="s">
        <v>180</v>
      </c>
      <c r="AN79" t="s">
        <v>180</v>
      </c>
      <c r="AO79">
        <v>40.955067455465411</v>
      </c>
      <c r="AP79">
        <v>67.987731127206189</v>
      </c>
      <c r="AQ79">
        <v>48.049725829053394</v>
      </c>
      <c r="AR79">
        <v>73.985575821431141</v>
      </c>
      <c r="AS79">
        <v>77.323295126282247</v>
      </c>
      <c r="AT79">
        <v>8.0396432701376028</v>
      </c>
      <c r="AU79">
        <v>1.2586654602380281</v>
      </c>
      <c r="AV79">
        <v>47.595682292813272</v>
      </c>
      <c r="AW79">
        <v>31.952401681469791</v>
      </c>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c r="A80" t="s">
        <v>523</v>
      </c>
      <c r="B80">
        <v>2016</v>
      </c>
      <c r="C80" t="s">
        <v>527</v>
      </c>
      <c r="D80">
        <v>32</v>
      </c>
      <c r="E80" t="s">
        <v>103</v>
      </c>
      <c r="F80" t="s">
        <v>49</v>
      </c>
      <c r="G80" t="s">
        <v>180</v>
      </c>
      <c r="H80">
        <v>72.038840063263379</v>
      </c>
      <c r="I80">
        <v>59.6496648054232</v>
      </c>
      <c r="J80">
        <v>68.678682743733305</v>
      </c>
      <c r="K80">
        <v>47.982741036814517</v>
      </c>
      <c r="L80">
        <v>31.57185965481986</v>
      </c>
      <c r="M80">
        <v>38.398989503334647</v>
      </c>
      <c r="N80">
        <v>40.830122986004987</v>
      </c>
      <c r="O80">
        <v>49.400380041640027</v>
      </c>
      <c r="P80">
        <v>43.640013365250468</v>
      </c>
      <c r="Q80">
        <v>26.448524626393521</v>
      </c>
      <c r="R80">
        <v>93.43280010826426</v>
      </c>
      <c r="S80">
        <v>92.810449121063471</v>
      </c>
      <c r="T80">
        <v>95.535797151680782</v>
      </c>
      <c r="U80">
        <v>77.567481166382635</v>
      </c>
      <c r="V80">
        <v>77.302832976489171</v>
      </c>
      <c r="W80" t="s">
        <v>290</v>
      </c>
      <c r="X80" t="s">
        <v>291</v>
      </c>
      <c r="Y80" t="s">
        <v>292</v>
      </c>
      <c r="Z80" t="s">
        <v>293</v>
      </c>
      <c r="AA80" t="s">
        <v>294</v>
      </c>
      <c r="AB80" t="s">
        <v>295</v>
      </c>
      <c r="AC80" t="s">
        <v>296</v>
      </c>
      <c r="AD80" t="s">
        <v>297</v>
      </c>
      <c r="AE80" t="s">
        <v>298</v>
      </c>
      <c r="AF80" t="s">
        <v>180</v>
      </c>
      <c r="AG80" t="s">
        <v>180</v>
      </c>
      <c r="AH80" t="s">
        <v>180</v>
      </c>
      <c r="AI80" t="s">
        <v>180</v>
      </c>
      <c r="AJ80" t="s">
        <v>180</v>
      </c>
      <c r="AK80" t="s">
        <v>180</v>
      </c>
      <c r="AL80" t="s">
        <v>180</v>
      </c>
      <c r="AM80" t="s">
        <v>180</v>
      </c>
      <c r="AN80" t="s">
        <v>180</v>
      </c>
      <c r="AO80">
        <v>59.044932544534589</v>
      </c>
      <c r="AP80">
        <v>32.012268872793811</v>
      </c>
      <c r="AQ80">
        <v>51.950274170946606</v>
      </c>
      <c r="AR80">
        <v>26.014424178568859</v>
      </c>
      <c r="AS80">
        <v>22.67670487371775</v>
      </c>
      <c r="AT80">
        <v>91.960356729862397</v>
      </c>
      <c r="AU80">
        <v>98.741334539761965</v>
      </c>
      <c r="AV80">
        <v>52.404317707186728</v>
      </c>
      <c r="AW80">
        <v>68.047598318530206</v>
      </c>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c r="A81" t="s">
        <v>523</v>
      </c>
      <c r="B81">
        <v>2016</v>
      </c>
      <c r="C81" t="s">
        <v>527</v>
      </c>
      <c r="D81">
        <v>58</v>
      </c>
      <c r="E81" t="s">
        <v>299</v>
      </c>
      <c r="F81" t="s">
        <v>300</v>
      </c>
      <c r="G81" t="s">
        <v>180</v>
      </c>
      <c r="H81">
        <v>27.961159936736621</v>
      </c>
      <c r="I81">
        <v>40.3503351945768</v>
      </c>
      <c r="J81">
        <v>31.321317256266688</v>
      </c>
      <c r="K81">
        <v>52.017258963185483</v>
      </c>
      <c r="L81">
        <v>68.42814034518014</v>
      </c>
      <c r="M81">
        <v>61.601010496665353</v>
      </c>
      <c r="N81">
        <v>59.169877013995013</v>
      </c>
      <c r="O81">
        <v>50.599619958359973</v>
      </c>
      <c r="P81">
        <v>56.359986634749532</v>
      </c>
      <c r="Q81">
        <v>73.551475373606479</v>
      </c>
      <c r="R81">
        <v>6.5671998917357426</v>
      </c>
      <c r="S81">
        <v>7.1895508789365303</v>
      </c>
      <c r="T81">
        <v>4.4642028483192187</v>
      </c>
      <c r="U81">
        <v>22.432518833617369</v>
      </c>
      <c r="V81">
        <v>22.697167023510829</v>
      </c>
      <c r="W81" t="s">
        <v>290</v>
      </c>
      <c r="X81" t="s">
        <v>291</v>
      </c>
      <c r="Y81" t="s">
        <v>292</v>
      </c>
      <c r="Z81" t="s">
        <v>293</v>
      </c>
      <c r="AA81" t="s">
        <v>294</v>
      </c>
      <c r="AB81" t="s">
        <v>295</v>
      </c>
      <c r="AC81" t="s">
        <v>296</v>
      </c>
      <c r="AD81" t="s">
        <v>297</v>
      </c>
      <c r="AE81" t="s">
        <v>298</v>
      </c>
      <c r="AF81" t="s">
        <v>180</v>
      </c>
      <c r="AG81" t="s">
        <v>180</v>
      </c>
      <c r="AH81" t="s">
        <v>180</v>
      </c>
      <c r="AI81" t="s">
        <v>180</v>
      </c>
      <c r="AJ81" t="s">
        <v>180</v>
      </c>
      <c r="AK81" t="s">
        <v>180</v>
      </c>
      <c r="AL81" t="s">
        <v>180</v>
      </c>
      <c r="AM81" t="s">
        <v>180</v>
      </c>
      <c r="AN81" t="s">
        <v>180</v>
      </c>
      <c r="AO81">
        <v>40.955067455465411</v>
      </c>
      <c r="AP81">
        <v>67.987731127206189</v>
      </c>
      <c r="AQ81">
        <v>48.049725829053394</v>
      </c>
      <c r="AR81">
        <v>73.985575821431141</v>
      </c>
      <c r="AS81">
        <v>77.323295126282247</v>
      </c>
      <c r="AT81">
        <v>8.0396432701376028</v>
      </c>
      <c r="AU81">
        <v>1.2586654602380281</v>
      </c>
      <c r="AV81">
        <v>47.595682292813272</v>
      </c>
      <c r="AW81">
        <v>31.952401681469791</v>
      </c>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c r="A82" t="s">
        <v>523</v>
      </c>
      <c r="B82">
        <v>2016</v>
      </c>
      <c r="C82" t="s">
        <v>527</v>
      </c>
      <c r="D82">
        <v>59</v>
      </c>
      <c r="E82" t="s">
        <v>299</v>
      </c>
      <c r="F82" t="s">
        <v>301</v>
      </c>
      <c r="G82" t="s">
        <v>180</v>
      </c>
      <c r="H82">
        <v>8.3177116327917577</v>
      </c>
      <c r="I82">
        <v>9.7622036562806418</v>
      </c>
      <c r="J82">
        <v>22.63974787238762</v>
      </c>
      <c r="K82">
        <v>6.7511934930178708</v>
      </c>
      <c r="L82">
        <v>4.9827202062134051</v>
      </c>
      <c r="M82">
        <v>3.9698492126163112</v>
      </c>
      <c r="N82">
        <v>7.3241157908752106</v>
      </c>
      <c r="O82">
        <v>7.8146257711506344</v>
      </c>
      <c r="P82">
        <v>5.334278670117568</v>
      </c>
      <c r="Q82">
        <v>4.8357591784588791</v>
      </c>
      <c r="R82">
        <v>1.299509031093439</v>
      </c>
      <c r="S82">
        <v>6.555590997274896</v>
      </c>
      <c r="T82">
        <v>25.595324975914529</v>
      </c>
      <c r="U82">
        <v>11.144657877204599</v>
      </c>
      <c r="V82">
        <v>5.3118364418548394</v>
      </c>
      <c r="W82" t="s">
        <v>290</v>
      </c>
      <c r="X82" t="s">
        <v>291</v>
      </c>
      <c r="Y82" t="s">
        <v>292</v>
      </c>
      <c r="Z82" t="s">
        <v>293</v>
      </c>
      <c r="AA82" t="s">
        <v>294</v>
      </c>
      <c r="AB82" t="s">
        <v>295</v>
      </c>
      <c r="AC82" t="s">
        <v>296</v>
      </c>
      <c r="AD82" t="s">
        <v>297</v>
      </c>
      <c r="AE82" t="s">
        <v>298</v>
      </c>
      <c r="AF82" t="s">
        <v>180</v>
      </c>
      <c r="AG82" t="s">
        <v>180</v>
      </c>
      <c r="AH82" t="s">
        <v>180</v>
      </c>
      <c r="AI82" t="s">
        <v>180</v>
      </c>
      <c r="AJ82" t="s">
        <v>180</v>
      </c>
      <c r="AK82" t="s">
        <v>180</v>
      </c>
      <c r="AL82" t="s">
        <v>180</v>
      </c>
      <c r="AM82" t="s">
        <v>180</v>
      </c>
      <c r="AN82" t="s">
        <v>180</v>
      </c>
      <c r="AO82">
        <v>8.5882243496422728</v>
      </c>
      <c r="AP82">
        <v>19.874628162842949</v>
      </c>
      <c r="AQ82">
        <v>10.506906890638041</v>
      </c>
      <c r="AR82">
        <v>6.3928150398755097</v>
      </c>
      <c r="AS82">
        <v>2.8594858656983089</v>
      </c>
      <c r="AT82">
        <v>9.4755676373210775</v>
      </c>
      <c r="AU82">
        <v>3.566103115277746</v>
      </c>
      <c r="AV82">
        <v>9.4625427751261793</v>
      </c>
      <c r="AW82">
        <v>8.3968075665584809</v>
      </c>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c r="A83" t="s">
        <v>523</v>
      </c>
      <c r="B83">
        <v>2016</v>
      </c>
      <c r="C83" t="s">
        <v>527</v>
      </c>
      <c r="D83">
        <v>60</v>
      </c>
      <c r="E83" t="s">
        <v>299</v>
      </c>
      <c r="F83" t="s">
        <v>302</v>
      </c>
      <c r="G83" t="s">
        <v>180</v>
      </c>
      <c r="H83">
        <v>34.400829374396999</v>
      </c>
      <c r="I83">
        <v>16.676048187221241</v>
      </c>
      <c r="J83">
        <v>10.683816251295291</v>
      </c>
      <c r="K83">
        <v>9.5139203363094218</v>
      </c>
      <c r="L83">
        <v>2.8215220296292758</v>
      </c>
      <c r="M83">
        <v>6.1919430759148391</v>
      </c>
      <c r="N83">
        <v>4.5094531308717913</v>
      </c>
      <c r="O83">
        <v>7.7956378226510816</v>
      </c>
      <c r="P83">
        <v>7.3451199154065989</v>
      </c>
      <c r="Q83">
        <v>2.8008562728712598</v>
      </c>
      <c r="R83">
        <v>58.59819660000516</v>
      </c>
      <c r="S83">
        <v>55.256038303360228</v>
      </c>
      <c r="T83">
        <v>38.215886212272217</v>
      </c>
      <c r="U83">
        <v>33.235808313338282</v>
      </c>
      <c r="V83">
        <v>18.938846404566959</v>
      </c>
      <c r="W83" t="s">
        <v>290</v>
      </c>
      <c r="X83" t="s">
        <v>291</v>
      </c>
      <c r="Y83" t="s">
        <v>292</v>
      </c>
      <c r="Z83" t="s">
        <v>293</v>
      </c>
      <c r="AA83" t="s">
        <v>294</v>
      </c>
      <c r="AB83" t="s">
        <v>295</v>
      </c>
      <c r="AC83" t="s">
        <v>296</v>
      </c>
      <c r="AD83" t="s">
        <v>297</v>
      </c>
      <c r="AE83" t="s">
        <v>298</v>
      </c>
      <c r="AF83" t="s">
        <v>180</v>
      </c>
      <c r="AG83" t="s">
        <v>180</v>
      </c>
      <c r="AH83" t="s">
        <v>180</v>
      </c>
      <c r="AI83" t="s">
        <v>180</v>
      </c>
      <c r="AJ83" t="s">
        <v>180</v>
      </c>
      <c r="AK83" t="s">
        <v>180</v>
      </c>
      <c r="AL83" t="s">
        <v>180</v>
      </c>
      <c r="AM83" t="s">
        <v>180</v>
      </c>
      <c r="AN83" t="s">
        <v>180</v>
      </c>
      <c r="AO83">
        <v>35.437606036893207</v>
      </c>
      <c r="AP83">
        <v>6.7309696819302518</v>
      </c>
      <c r="AQ83">
        <v>20.321036634421571</v>
      </c>
      <c r="AR83">
        <v>15.33193353484906</v>
      </c>
      <c r="AS83">
        <v>6.7483003789739886</v>
      </c>
      <c r="AT83">
        <v>47.298226112871063</v>
      </c>
      <c r="AU83">
        <v>2.8133158143175838</v>
      </c>
      <c r="AV83">
        <v>3.2690090001537668</v>
      </c>
      <c r="AW83">
        <v>10.341886772288939</v>
      </c>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c r="A84" t="s">
        <v>523</v>
      </c>
      <c r="B84">
        <v>2016</v>
      </c>
      <c r="C84" t="s">
        <v>527</v>
      </c>
      <c r="D84">
        <v>61</v>
      </c>
      <c r="E84" t="s">
        <v>299</v>
      </c>
      <c r="F84" t="s">
        <v>303</v>
      </c>
      <c r="G84" t="s">
        <v>180</v>
      </c>
      <c r="H84">
        <v>19.108285758116502</v>
      </c>
      <c r="I84">
        <v>27.679620646821601</v>
      </c>
      <c r="J84">
        <v>30.541973348827032</v>
      </c>
      <c r="K84">
        <v>26.65638165620679</v>
      </c>
      <c r="L84">
        <v>23.215549217830031</v>
      </c>
      <c r="M84">
        <v>26.645406676402342</v>
      </c>
      <c r="N84">
        <v>27.227194212178429</v>
      </c>
      <c r="O84">
        <v>27.5894026814067</v>
      </c>
      <c r="P84">
        <v>28.89652675654667</v>
      </c>
      <c r="Q84">
        <v>18.473377442937419</v>
      </c>
      <c r="R84">
        <v>0.7241110484061104</v>
      </c>
      <c r="S84">
        <v>23.64400392745879</v>
      </c>
      <c r="T84">
        <v>24.538029603777112</v>
      </c>
      <c r="U84">
        <v>26.15957999490179</v>
      </c>
      <c r="V84">
        <v>46.241534079752498</v>
      </c>
      <c r="W84" t="s">
        <v>290</v>
      </c>
      <c r="X84" t="s">
        <v>291</v>
      </c>
      <c r="Y84" t="s">
        <v>292</v>
      </c>
      <c r="Z84" t="s">
        <v>293</v>
      </c>
      <c r="AA84" t="s">
        <v>294</v>
      </c>
      <c r="AB84" t="s">
        <v>295</v>
      </c>
      <c r="AC84" t="s">
        <v>296</v>
      </c>
      <c r="AD84" t="s">
        <v>297</v>
      </c>
      <c r="AE84" t="s">
        <v>298</v>
      </c>
      <c r="AF84" t="s">
        <v>180</v>
      </c>
      <c r="AG84" t="s">
        <v>180</v>
      </c>
      <c r="AH84" t="s">
        <v>180</v>
      </c>
      <c r="AI84" t="s">
        <v>180</v>
      </c>
      <c r="AJ84" t="s">
        <v>180</v>
      </c>
      <c r="AK84" t="s">
        <v>180</v>
      </c>
      <c r="AL84" t="s">
        <v>180</v>
      </c>
      <c r="AM84" t="s">
        <v>180</v>
      </c>
      <c r="AN84" t="s">
        <v>180</v>
      </c>
      <c r="AO84">
        <v>3.833198738546709</v>
      </c>
      <c r="AP84">
        <v>2.9920961301370528</v>
      </c>
      <c r="AQ84">
        <v>16.047535750618991</v>
      </c>
      <c r="AR84">
        <v>3.1007905575658392</v>
      </c>
      <c r="AS84">
        <v>2.082316007856575</v>
      </c>
      <c r="AT84">
        <v>28.949893429396599</v>
      </c>
      <c r="AU84">
        <v>89.840059627802106</v>
      </c>
      <c r="AV84">
        <v>32.298514761799908</v>
      </c>
      <c r="AW84">
        <v>43.838183736142383</v>
      </c>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c r="A85" t="s">
        <v>523</v>
      </c>
      <c r="B85">
        <v>2016</v>
      </c>
      <c r="C85" t="s">
        <v>527</v>
      </c>
      <c r="D85">
        <v>62</v>
      </c>
      <c r="E85" t="s">
        <v>299</v>
      </c>
      <c r="F85" t="s">
        <v>47</v>
      </c>
      <c r="G85" t="s">
        <v>180</v>
      </c>
      <c r="H85">
        <v>10.212013297958119</v>
      </c>
      <c r="I85">
        <v>5.5317923150995663</v>
      </c>
      <c r="J85">
        <v>4.8131452712233278</v>
      </c>
      <c r="K85">
        <v>5.061245551280467</v>
      </c>
      <c r="L85">
        <v>0.55206820114705024</v>
      </c>
      <c r="M85">
        <v>1.591790538401239</v>
      </c>
      <c r="N85">
        <v>1.769359852079603</v>
      </c>
      <c r="O85">
        <v>6.2007137664315586</v>
      </c>
      <c r="P85">
        <v>2.0640880231796301</v>
      </c>
      <c r="Q85">
        <v>0.33853173212602278</v>
      </c>
      <c r="R85">
        <v>32.810983428759592</v>
      </c>
      <c r="S85">
        <v>7.3548158929695493</v>
      </c>
      <c r="T85">
        <v>7.1865563597169331</v>
      </c>
      <c r="U85">
        <v>7.0274349809379224</v>
      </c>
      <c r="V85">
        <v>6.8106160503148603</v>
      </c>
      <c r="W85" t="s">
        <v>290</v>
      </c>
      <c r="X85" t="s">
        <v>291</v>
      </c>
      <c r="Y85" t="s">
        <v>292</v>
      </c>
      <c r="Z85" t="s">
        <v>293</v>
      </c>
      <c r="AA85" t="s">
        <v>294</v>
      </c>
      <c r="AB85" t="s">
        <v>295</v>
      </c>
      <c r="AC85" t="s">
        <v>296</v>
      </c>
      <c r="AD85" t="s">
        <v>297</v>
      </c>
      <c r="AE85" t="s">
        <v>298</v>
      </c>
      <c r="AF85" t="s">
        <v>180</v>
      </c>
      <c r="AG85" t="s">
        <v>180</v>
      </c>
      <c r="AH85" t="s">
        <v>180</v>
      </c>
      <c r="AI85" t="s">
        <v>180</v>
      </c>
      <c r="AJ85" t="s">
        <v>180</v>
      </c>
      <c r="AK85" t="s">
        <v>180</v>
      </c>
      <c r="AL85" t="s">
        <v>180</v>
      </c>
      <c r="AM85" t="s">
        <v>180</v>
      </c>
      <c r="AN85" t="s">
        <v>180</v>
      </c>
      <c r="AO85">
        <v>11.18590341945243</v>
      </c>
      <c r="AP85">
        <v>2.4145748978834058</v>
      </c>
      <c r="AQ85">
        <v>5.0747948952679716</v>
      </c>
      <c r="AR85">
        <v>1.188885046278473</v>
      </c>
      <c r="AS85">
        <v>10.986602621188871</v>
      </c>
      <c r="AT85">
        <v>6.2366695502736773</v>
      </c>
      <c r="AU85">
        <v>2.5218559823645248</v>
      </c>
      <c r="AV85">
        <v>7.3742511701067386</v>
      </c>
      <c r="AW85">
        <v>5.4707202435403994</v>
      </c>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c r="A86" t="s">
        <v>523</v>
      </c>
      <c r="B86">
        <v>2016</v>
      </c>
      <c r="C86" t="s">
        <v>527</v>
      </c>
      <c r="D86">
        <v>122</v>
      </c>
      <c r="E86" t="s">
        <v>18</v>
      </c>
      <c r="F86" t="s">
        <v>14</v>
      </c>
      <c r="G86" t="s">
        <v>543</v>
      </c>
      <c r="H86">
        <v>40.551905599069308</v>
      </c>
      <c r="I86">
        <v>33.320519869799973</v>
      </c>
      <c r="J86">
        <v>71.965849752170172</v>
      </c>
      <c r="K86">
        <v>86.941612427511174</v>
      </c>
      <c r="L86">
        <v>91.082507502027141</v>
      </c>
      <c r="M86">
        <v>72.45137299524842</v>
      </c>
      <c r="N86">
        <v>79.910700733538675</v>
      </c>
      <c r="O86">
        <v>88.131789506020496</v>
      </c>
      <c r="P86">
        <v>86.920276689466576</v>
      </c>
      <c r="Q86">
        <v>90.922898735888438</v>
      </c>
      <c r="R86">
        <v>13.44420296457618</v>
      </c>
      <c r="S86">
        <v>15.53665482206922</v>
      </c>
      <c r="T86">
        <v>26.920970098489772</v>
      </c>
      <c r="U86">
        <v>39.93436047825314</v>
      </c>
      <c r="V86">
        <v>67.97733622664245</v>
      </c>
      <c r="W86" t="s">
        <v>290</v>
      </c>
      <c r="X86" t="s">
        <v>291</v>
      </c>
      <c r="Y86" t="s">
        <v>292</v>
      </c>
      <c r="Z86" t="s">
        <v>293</v>
      </c>
      <c r="AA86" t="s">
        <v>294</v>
      </c>
      <c r="AB86" t="s">
        <v>295</v>
      </c>
      <c r="AC86" t="s">
        <v>296</v>
      </c>
      <c r="AD86" t="s">
        <v>297</v>
      </c>
      <c r="AE86" t="s">
        <v>298</v>
      </c>
      <c r="AF86" t="s">
        <v>180</v>
      </c>
      <c r="AG86" t="s">
        <v>180</v>
      </c>
      <c r="AH86" t="s">
        <v>180</v>
      </c>
      <c r="AI86" t="s">
        <v>180</v>
      </c>
      <c r="AJ86" t="s">
        <v>180</v>
      </c>
      <c r="AK86" t="s">
        <v>180</v>
      </c>
      <c r="AL86" t="s">
        <v>180</v>
      </c>
      <c r="AM86" t="s">
        <v>180</v>
      </c>
      <c r="AN86" t="s">
        <v>180</v>
      </c>
      <c r="AO86">
        <v>25.765038969824559</v>
      </c>
      <c r="AP86">
        <v>79.282803506150714</v>
      </c>
      <c r="AQ86">
        <v>57.647973103020043</v>
      </c>
      <c r="AR86">
        <v>13.55720715917754</v>
      </c>
      <c r="AS86">
        <v>22.602119832333649</v>
      </c>
      <c r="AT86">
        <v>9.412628280980547</v>
      </c>
      <c r="AU86">
        <v>6.9375192126097556</v>
      </c>
      <c r="AV86">
        <v>14.790051704667951</v>
      </c>
      <c r="AW86">
        <v>21.167328523690941</v>
      </c>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523</v>
      </c>
      <c r="B87">
        <v>2016</v>
      </c>
      <c r="C87" t="s">
        <v>527</v>
      </c>
      <c r="D87">
        <v>123</v>
      </c>
      <c r="E87" t="s">
        <v>18</v>
      </c>
      <c r="F87" t="s">
        <v>52</v>
      </c>
      <c r="G87" t="s">
        <v>180</v>
      </c>
      <c r="H87">
        <v>59.448094400930692</v>
      </c>
      <c r="I87">
        <v>66.679480130200034</v>
      </c>
      <c r="J87">
        <v>28.034150247829832</v>
      </c>
      <c r="K87">
        <v>13.058387572488829</v>
      </c>
      <c r="L87">
        <v>8.9174924979728587</v>
      </c>
      <c r="M87">
        <v>27.54862700475158</v>
      </c>
      <c r="N87">
        <v>20.089299266461321</v>
      </c>
      <c r="O87">
        <v>11.8682104939795</v>
      </c>
      <c r="P87">
        <v>13.079723310533421</v>
      </c>
      <c r="Q87">
        <v>9.0771012641115618</v>
      </c>
      <c r="R87">
        <v>86.555797035423822</v>
      </c>
      <c r="S87">
        <v>84.463345177930776</v>
      </c>
      <c r="T87">
        <v>73.079029901510225</v>
      </c>
      <c r="U87">
        <v>60.06563952174686</v>
      </c>
      <c r="V87">
        <v>32.02266377335755</v>
      </c>
      <c r="W87" t="s">
        <v>290</v>
      </c>
      <c r="X87" t="s">
        <v>291</v>
      </c>
      <c r="Y87" t="s">
        <v>292</v>
      </c>
      <c r="Z87" t="s">
        <v>293</v>
      </c>
      <c r="AA87" t="s">
        <v>294</v>
      </c>
      <c r="AB87" t="s">
        <v>295</v>
      </c>
      <c r="AC87" t="s">
        <v>296</v>
      </c>
      <c r="AD87" t="s">
        <v>297</v>
      </c>
      <c r="AE87" t="s">
        <v>298</v>
      </c>
      <c r="AF87" t="s">
        <v>180</v>
      </c>
      <c r="AG87" t="s">
        <v>180</v>
      </c>
      <c r="AH87" t="s">
        <v>180</v>
      </c>
      <c r="AI87" t="s">
        <v>180</v>
      </c>
      <c r="AJ87" t="s">
        <v>180</v>
      </c>
      <c r="AK87" t="s">
        <v>180</v>
      </c>
      <c r="AL87" t="s">
        <v>180</v>
      </c>
      <c r="AM87" t="s">
        <v>180</v>
      </c>
      <c r="AN87" t="s">
        <v>180</v>
      </c>
      <c r="AO87">
        <v>74.234961030175441</v>
      </c>
      <c r="AP87">
        <v>20.71719649384929</v>
      </c>
      <c r="AQ87">
        <v>42.352026896979957</v>
      </c>
      <c r="AR87">
        <v>86.442792840822463</v>
      </c>
      <c r="AS87">
        <v>77.397880167666358</v>
      </c>
      <c r="AT87">
        <v>90.587371719019458</v>
      </c>
      <c r="AU87">
        <v>93.062480787390243</v>
      </c>
      <c r="AV87">
        <v>85.209948295332055</v>
      </c>
      <c r="AW87">
        <v>78.832671476309059</v>
      </c>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523</v>
      </c>
      <c r="B88">
        <v>2016</v>
      </c>
      <c r="C88" t="s">
        <v>527</v>
      </c>
      <c r="D88">
        <v>124</v>
      </c>
      <c r="E88" t="s">
        <v>51</v>
      </c>
      <c r="F88" t="s">
        <v>15</v>
      </c>
      <c r="G88" t="s">
        <v>544</v>
      </c>
      <c r="H88">
        <v>12.40619268291527</v>
      </c>
      <c r="I88">
        <v>19.54647738765529</v>
      </c>
      <c r="J88">
        <v>38.799186084505017</v>
      </c>
      <c r="K88">
        <v>34.422983960290672</v>
      </c>
      <c r="L88">
        <v>33.781952457501397</v>
      </c>
      <c r="M88">
        <v>29.985362117502191</v>
      </c>
      <c r="N88">
        <v>33.959056151363917</v>
      </c>
      <c r="O88">
        <v>33.682977280964522</v>
      </c>
      <c r="P88">
        <v>28.677759965753449</v>
      </c>
      <c r="Q88">
        <v>35.161455731163507</v>
      </c>
      <c r="R88">
        <v>6.2794491322223642</v>
      </c>
      <c r="S88">
        <v>11.59188593035538</v>
      </c>
      <c r="T88">
        <v>18.63189252081558</v>
      </c>
      <c r="U88">
        <v>29.889041534033481</v>
      </c>
      <c r="V88">
        <v>35.613337169898593</v>
      </c>
      <c r="W88" t="s">
        <v>290</v>
      </c>
      <c r="X88" t="s">
        <v>291</v>
      </c>
      <c r="Y88" t="s">
        <v>292</v>
      </c>
      <c r="Z88" t="s">
        <v>293</v>
      </c>
      <c r="AA88" t="s">
        <v>294</v>
      </c>
      <c r="AB88" t="s">
        <v>295</v>
      </c>
      <c r="AC88" t="s">
        <v>296</v>
      </c>
      <c r="AD88" t="s">
        <v>297</v>
      </c>
      <c r="AE88" t="s">
        <v>298</v>
      </c>
      <c r="AF88" t="s">
        <v>180</v>
      </c>
      <c r="AG88" t="s">
        <v>180</v>
      </c>
      <c r="AH88" t="s">
        <v>180</v>
      </c>
      <c r="AI88" t="s">
        <v>180</v>
      </c>
      <c r="AJ88" t="s">
        <v>180</v>
      </c>
      <c r="AK88" t="s">
        <v>180</v>
      </c>
      <c r="AL88" t="s">
        <v>180</v>
      </c>
      <c r="AM88" t="s">
        <v>180</v>
      </c>
      <c r="AN88" t="s">
        <v>180</v>
      </c>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523</v>
      </c>
      <c r="B89">
        <v>2016</v>
      </c>
      <c r="C89" t="s">
        <v>527</v>
      </c>
      <c r="D89">
        <v>125</v>
      </c>
      <c r="E89" t="s">
        <v>51</v>
      </c>
      <c r="F89" t="s">
        <v>16</v>
      </c>
      <c r="G89" t="s">
        <v>545</v>
      </c>
      <c r="H89">
        <v>28.145712916154022</v>
      </c>
      <c r="I89">
        <v>13.774042482144671</v>
      </c>
      <c r="J89">
        <v>33.166663667665127</v>
      </c>
      <c r="K89">
        <v>52.518628467220537</v>
      </c>
      <c r="L89">
        <v>57.300555044525787</v>
      </c>
      <c r="M89">
        <v>42.466010877746193</v>
      </c>
      <c r="N89">
        <v>45.951644582174751</v>
      </c>
      <c r="O89">
        <v>54.448812225055917</v>
      </c>
      <c r="P89">
        <v>58.242516723713123</v>
      </c>
      <c r="Q89">
        <v>55.761443004724818</v>
      </c>
      <c r="R89">
        <v>7.1647538323538136</v>
      </c>
      <c r="S89">
        <v>3.944768891713847</v>
      </c>
      <c r="T89">
        <v>8.2890775776741865</v>
      </c>
      <c r="U89">
        <v>10.045318944219661</v>
      </c>
      <c r="V89">
        <v>32.363999056743872</v>
      </c>
      <c r="W89" t="s">
        <v>290</v>
      </c>
      <c r="X89" t="s">
        <v>291</v>
      </c>
      <c r="Y89" t="s">
        <v>292</v>
      </c>
      <c r="Z89" t="s">
        <v>293</v>
      </c>
      <c r="AA89" t="s">
        <v>294</v>
      </c>
      <c r="AB89" t="s">
        <v>295</v>
      </c>
      <c r="AC89" t="s">
        <v>296</v>
      </c>
      <c r="AD89" t="s">
        <v>297</v>
      </c>
      <c r="AE89" t="s">
        <v>298</v>
      </c>
      <c r="AF89" t="s">
        <v>180</v>
      </c>
      <c r="AG89" t="s">
        <v>180</v>
      </c>
      <c r="AH89" t="s">
        <v>180</v>
      </c>
      <c r="AI89" t="s">
        <v>180</v>
      </c>
      <c r="AJ89" t="s">
        <v>180</v>
      </c>
      <c r="AK89" t="s">
        <v>180</v>
      </c>
      <c r="AL89" t="s">
        <v>180</v>
      </c>
      <c r="AM89" t="s">
        <v>180</v>
      </c>
      <c r="AN89" t="s">
        <v>180</v>
      </c>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523</v>
      </c>
      <c r="B90">
        <v>2016</v>
      </c>
      <c r="C90" t="s">
        <v>527</v>
      </c>
      <c r="D90">
        <v>126</v>
      </c>
      <c r="E90" t="s">
        <v>51</v>
      </c>
      <c r="F90" t="s">
        <v>22</v>
      </c>
      <c r="G90" t="s">
        <v>546</v>
      </c>
      <c r="H90">
        <v>27.138062790122159</v>
      </c>
      <c r="I90">
        <v>56.22889523626921</v>
      </c>
      <c r="J90">
        <v>21.35611329096977</v>
      </c>
      <c r="K90">
        <v>6.4929425068934137</v>
      </c>
      <c r="L90">
        <v>5.6050456010191567</v>
      </c>
      <c r="M90">
        <v>25.367616540833751</v>
      </c>
      <c r="N90">
        <v>17.49241217653196</v>
      </c>
      <c r="O90">
        <v>6.3231176092994303</v>
      </c>
      <c r="P90">
        <v>6.6518113902871931</v>
      </c>
      <c r="Q90">
        <v>6.3956496650606738</v>
      </c>
      <c r="R90">
        <v>11.177803135075081</v>
      </c>
      <c r="S90">
        <v>59.321955352195111</v>
      </c>
      <c r="T90">
        <v>30.73534977509695</v>
      </c>
      <c r="U90">
        <v>44.943203512755893</v>
      </c>
      <c r="V90">
        <v>15.50763198720243</v>
      </c>
      <c r="W90" t="s">
        <v>290</v>
      </c>
      <c r="X90" t="s">
        <v>291</v>
      </c>
      <c r="Y90" t="s">
        <v>292</v>
      </c>
      <c r="Z90" t="s">
        <v>293</v>
      </c>
      <c r="AA90" t="s">
        <v>294</v>
      </c>
      <c r="AB90" t="s">
        <v>295</v>
      </c>
      <c r="AC90" t="s">
        <v>296</v>
      </c>
      <c r="AD90" t="s">
        <v>297</v>
      </c>
      <c r="AE90" t="s">
        <v>298</v>
      </c>
      <c r="AF90" t="s">
        <v>180</v>
      </c>
      <c r="AG90" t="s">
        <v>180</v>
      </c>
      <c r="AH90" t="s">
        <v>180</v>
      </c>
      <c r="AI90" t="s">
        <v>180</v>
      </c>
      <c r="AJ90" t="s">
        <v>180</v>
      </c>
      <c r="AK90" t="s">
        <v>180</v>
      </c>
      <c r="AL90" t="s">
        <v>180</v>
      </c>
      <c r="AM90" t="s">
        <v>180</v>
      </c>
      <c r="AN90" t="s">
        <v>180</v>
      </c>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523</v>
      </c>
      <c r="B91">
        <v>2016</v>
      </c>
      <c r="C91" t="s">
        <v>527</v>
      </c>
      <c r="D91">
        <v>127</v>
      </c>
      <c r="E91" t="s">
        <v>51</v>
      </c>
      <c r="F91" t="s">
        <v>19</v>
      </c>
      <c r="G91" t="s">
        <v>547</v>
      </c>
      <c r="H91">
        <v>32.310031610808537</v>
      </c>
      <c r="I91">
        <v>10.450584893930831</v>
      </c>
      <c r="J91">
        <v>6.6780369568600726</v>
      </c>
      <c r="K91">
        <v>6.5654450655953722</v>
      </c>
      <c r="L91">
        <v>3.3124468969536509</v>
      </c>
      <c r="M91">
        <v>2.1810104639178749</v>
      </c>
      <c r="N91">
        <v>2.5968870899293708</v>
      </c>
      <c r="O91">
        <v>5.5450928846801331</v>
      </c>
      <c r="P91">
        <v>6.4279119202462436</v>
      </c>
      <c r="Q91">
        <v>2.6814515990509848</v>
      </c>
      <c r="R91">
        <v>75.377993900348741</v>
      </c>
      <c r="S91">
        <v>25.141389825735661</v>
      </c>
      <c r="T91">
        <v>42.343680126413282</v>
      </c>
      <c r="U91">
        <v>15.122436008990981</v>
      </c>
      <c r="V91">
        <v>16.51503178615512</v>
      </c>
      <c r="W91" t="s">
        <v>290</v>
      </c>
      <c r="X91" t="s">
        <v>291</v>
      </c>
      <c r="Y91" t="s">
        <v>292</v>
      </c>
      <c r="Z91" t="s">
        <v>293</v>
      </c>
      <c r="AA91" t="s">
        <v>294</v>
      </c>
      <c r="AB91" t="s">
        <v>295</v>
      </c>
      <c r="AC91" t="s">
        <v>296</v>
      </c>
      <c r="AD91" t="s">
        <v>297</v>
      </c>
      <c r="AE91" t="s">
        <v>298</v>
      </c>
      <c r="AF91" t="s">
        <v>180</v>
      </c>
      <c r="AG91" t="s">
        <v>180</v>
      </c>
      <c r="AH91" t="s">
        <v>180</v>
      </c>
      <c r="AI91" t="s">
        <v>180</v>
      </c>
      <c r="AJ91" t="s">
        <v>180</v>
      </c>
      <c r="AK91" t="s">
        <v>180</v>
      </c>
      <c r="AL91" t="s">
        <v>180</v>
      </c>
      <c r="AM91" t="s">
        <v>180</v>
      </c>
      <c r="AN91" t="s">
        <v>180</v>
      </c>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523</v>
      </c>
      <c r="B92">
        <v>2016</v>
      </c>
      <c r="C92" t="s">
        <v>527</v>
      </c>
      <c r="D92">
        <v>135</v>
      </c>
      <c r="E92" t="s">
        <v>46</v>
      </c>
      <c r="F92" t="s">
        <v>45</v>
      </c>
      <c r="G92" t="s">
        <v>549</v>
      </c>
      <c r="H92">
        <v>13.06325287770807</v>
      </c>
      <c r="I92">
        <v>12.54302280145393</v>
      </c>
      <c r="J92">
        <v>33.185656397592773</v>
      </c>
      <c r="K92">
        <v>11.76266076910056</v>
      </c>
      <c r="L92">
        <v>26.940803068809341</v>
      </c>
      <c r="M92">
        <v>13.139354002691359</v>
      </c>
      <c r="N92">
        <v>17.269234227455179</v>
      </c>
      <c r="O92">
        <v>14.074958197611659</v>
      </c>
      <c r="P92">
        <v>15.596212405981021</v>
      </c>
      <c r="Q92">
        <v>31.18223872550691</v>
      </c>
      <c r="R92">
        <v>5.9554714818422259</v>
      </c>
      <c r="S92">
        <v>10.44350727225695</v>
      </c>
      <c r="T92">
        <v>19.139961017036072</v>
      </c>
      <c r="U92">
        <v>8.6751415279800987</v>
      </c>
      <c r="V92">
        <v>4.2382653712594616</v>
      </c>
      <c r="W92" t="s">
        <v>290</v>
      </c>
      <c r="X92" t="s">
        <v>291</v>
      </c>
      <c r="Y92" t="s">
        <v>292</v>
      </c>
      <c r="Z92" t="s">
        <v>293</v>
      </c>
      <c r="AA92" t="s">
        <v>294</v>
      </c>
      <c r="AB92" t="s">
        <v>295</v>
      </c>
      <c r="AC92" t="s">
        <v>296</v>
      </c>
      <c r="AD92" t="s">
        <v>297</v>
      </c>
      <c r="AE92" t="s">
        <v>298</v>
      </c>
      <c r="AF92" t="s">
        <v>180</v>
      </c>
      <c r="AG92" t="s">
        <v>180</v>
      </c>
      <c r="AH92" t="s">
        <v>180</v>
      </c>
      <c r="AI92" t="s">
        <v>180</v>
      </c>
      <c r="AJ92" t="s">
        <v>180</v>
      </c>
      <c r="AK92" t="s">
        <v>180</v>
      </c>
      <c r="AL92" t="s">
        <v>180</v>
      </c>
      <c r="AM92" t="s">
        <v>180</v>
      </c>
      <c r="AN92" t="s">
        <v>180</v>
      </c>
      <c r="AO92">
        <v>5.6059992713707594</v>
      </c>
      <c r="AP92">
        <v>36.888857325058119</v>
      </c>
      <c r="AQ92">
        <v>19.67885044353617</v>
      </c>
      <c r="AR92">
        <v>13.55720715917754</v>
      </c>
      <c r="AS92">
        <v>22.602119832333649</v>
      </c>
      <c r="AT92">
        <v>9.412628280980547</v>
      </c>
      <c r="AU92">
        <v>6.9375192126097556</v>
      </c>
      <c r="AV92">
        <v>14.790051704667951</v>
      </c>
      <c r="AW92">
        <v>21.167328523690941</v>
      </c>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523</v>
      </c>
      <c r="B93">
        <v>2016</v>
      </c>
      <c r="C93" t="s">
        <v>527</v>
      </c>
      <c r="D93">
        <v>139</v>
      </c>
      <c r="E93" t="s">
        <v>46</v>
      </c>
      <c r="F93" t="s">
        <v>19</v>
      </c>
      <c r="G93" t="s">
        <v>180</v>
      </c>
      <c r="H93">
        <v>32.310031610808537</v>
      </c>
      <c r="I93">
        <v>10.450584893930831</v>
      </c>
      <c r="J93">
        <v>6.6780369568600726</v>
      </c>
      <c r="K93">
        <v>6.5654450655953722</v>
      </c>
      <c r="L93">
        <v>3.3124468969536509</v>
      </c>
      <c r="M93">
        <v>2.1810104639178749</v>
      </c>
      <c r="N93">
        <v>2.5968870899293708</v>
      </c>
      <c r="O93">
        <v>5.5450928846801331</v>
      </c>
      <c r="P93">
        <v>6.4279119202462436</v>
      </c>
      <c r="Q93">
        <v>2.6814515990509848</v>
      </c>
      <c r="R93">
        <v>75.377993900348741</v>
      </c>
      <c r="S93">
        <v>25.141389825735661</v>
      </c>
      <c r="T93">
        <v>42.343680126413282</v>
      </c>
      <c r="U93">
        <v>15.122436008990981</v>
      </c>
      <c r="V93">
        <v>16.51503178615512</v>
      </c>
      <c r="W93" t="s">
        <v>290</v>
      </c>
      <c r="X93" t="s">
        <v>291</v>
      </c>
      <c r="Y93" t="s">
        <v>292</v>
      </c>
      <c r="Z93" t="s">
        <v>293</v>
      </c>
      <c r="AA93" t="s">
        <v>294</v>
      </c>
      <c r="AB93" t="s">
        <v>295</v>
      </c>
      <c r="AC93" t="s">
        <v>296</v>
      </c>
      <c r="AD93" t="s">
        <v>297</v>
      </c>
      <c r="AE93" t="s">
        <v>298</v>
      </c>
      <c r="AF93" t="s">
        <v>180</v>
      </c>
      <c r="AG93" t="s">
        <v>180</v>
      </c>
      <c r="AH93" t="s">
        <v>180</v>
      </c>
      <c r="AI93" t="s">
        <v>180</v>
      </c>
      <c r="AJ93" t="s">
        <v>180</v>
      </c>
      <c r="AK93" t="s">
        <v>180</v>
      </c>
      <c r="AL93" t="s">
        <v>180</v>
      </c>
      <c r="AM93" t="s">
        <v>180</v>
      </c>
      <c r="AN93" t="s">
        <v>180</v>
      </c>
      <c r="AO93">
        <v>48.341424470051059</v>
      </c>
      <c r="AP93">
        <v>0.76538055948800576</v>
      </c>
      <c r="AQ93">
        <v>5.4416164615776239</v>
      </c>
      <c r="AR93">
        <v>0.90172419130596992</v>
      </c>
      <c r="AS93">
        <v>9.9714195022702654</v>
      </c>
      <c r="AT93">
        <v>25.438395881972902</v>
      </c>
      <c r="AU93">
        <v>7.246648098440291</v>
      </c>
      <c r="AV93">
        <v>10.94824837807956</v>
      </c>
      <c r="AW93">
        <v>13.147345332552209</v>
      </c>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523</v>
      </c>
      <c r="B94">
        <v>2016</v>
      </c>
      <c r="C94" t="s">
        <v>527</v>
      </c>
      <c r="D94">
        <v>153</v>
      </c>
      <c r="E94" t="s">
        <v>304</v>
      </c>
      <c r="F94" t="s">
        <v>305</v>
      </c>
      <c r="G94" t="s">
        <v>180</v>
      </c>
      <c r="H94">
        <v>13.06325287770807</v>
      </c>
      <c r="I94">
        <v>12.54302280145393</v>
      </c>
      <c r="J94">
        <v>33.185656397592773</v>
      </c>
      <c r="K94">
        <v>11.76266076910056</v>
      </c>
      <c r="L94">
        <v>26.940803068809341</v>
      </c>
      <c r="M94">
        <v>13.139354002691359</v>
      </c>
      <c r="N94">
        <v>17.269234227455179</v>
      </c>
      <c r="O94">
        <v>14.074958197611659</v>
      </c>
      <c r="P94">
        <v>15.596212405981021</v>
      </c>
      <c r="Q94">
        <v>31.18223872550691</v>
      </c>
      <c r="R94">
        <v>5.9554714818422259</v>
      </c>
      <c r="S94">
        <v>10.44350727225695</v>
      </c>
      <c r="T94">
        <v>19.139961017036072</v>
      </c>
      <c r="U94">
        <v>8.6751415279800987</v>
      </c>
      <c r="V94">
        <v>4.2382653712594616</v>
      </c>
      <c r="W94" t="s">
        <v>290</v>
      </c>
      <c r="X94" t="s">
        <v>291</v>
      </c>
      <c r="Y94" t="s">
        <v>292</v>
      </c>
      <c r="Z94" t="s">
        <v>293</v>
      </c>
      <c r="AA94" t="s">
        <v>294</v>
      </c>
      <c r="AB94" t="s">
        <v>295</v>
      </c>
      <c r="AC94" t="s">
        <v>296</v>
      </c>
      <c r="AD94" t="s">
        <v>297</v>
      </c>
      <c r="AE94" t="s">
        <v>298</v>
      </c>
      <c r="AF94" t="s">
        <v>180</v>
      </c>
      <c r="AG94" t="s">
        <v>180</v>
      </c>
      <c r="AH94" t="s">
        <v>180</v>
      </c>
      <c r="AI94" t="s">
        <v>180</v>
      </c>
      <c r="AJ94" t="s">
        <v>180</v>
      </c>
      <c r="AK94" t="s">
        <v>180</v>
      </c>
      <c r="AL94" t="s">
        <v>180</v>
      </c>
      <c r="AM94" t="s">
        <v>180</v>
      </c>
      <c r="AN94" t="s">
        <v>180</v>
      </c>
      <c r="AO94">
        <v>5.6059992713707594</v>
      </c>
      <c r="AP94">
        <v>36.888857325058119</v>
      </c>
      <c r="AQ94">
        <v>19.67885044353617</v>
      </c>
      <c r="AR94">
        <v>13.55720715917754</v>
      </c>
      <c r="AS94">
        <v>22.602119832333649</v>
      </c>
      <c r="AT94">
        <v>9.412628280980547</v>
      </c>
      <c r="AU94">
        <v>6.9375192126097556</v>
      </c>
      <c r="AV94">
        <v>14.790051704667951</v>
      </c>
      <c r="AW94">
        <v>21.167328523690941</v>
      </c>
      <c r="AX94"/>
      <c r="AY94"/>
      <c r="AZ94"/>
      <c r="BA94"/>
      <c r="BB94"/>
      <c r="BC94"/>
      <c r="BD94"/>
      <c r="BE94"/>
      <c r="BF94"/>
      <c r="BG94">
        <v>1304.721017513275</v>
      </c>
      <c r="BH94">
        <v>1094.408001289368</v>
      </c>
      <c r="BI94">
        <v>3079.9338307285329</v>
      </c>
      <c r="BJ94">
        <v>1087.6759835815431</v>
      </c>
      <c r="BK94">
        <v>2572.3185363006601</v>
      </c>
      <c r="BL94">
        <v>822.63397325515791</v>
      </c>
      <c r="BM94">
        <v>1077.8083886337281</v>
      </c>
      <c r="BN94">
        <v>884.54422065734832</v>
      </c>
      <c r="BO94">
        <v>974.08452484130839</v>
      </c>
      <c r="BP94">
        <v>1960.8400839233409</v>
      </c>
      <c r="BQ94">
        <v>136.54452285766601</v>
      </c>
      <c r="BR94">
        <v>192.165295753479</v>
      </c>
      <c r="BS94">
        <v>593.92139884948733</v>
      </c>
      <c r="BT94">
        <v>213.9957736587524</v>
      </c>
      <c r="BU94">
        <v>102.6706504058838</v>
      </c>
      <c r="BV94">
        <v>220.80273010253899</v>
      </c>
      <c r="BW94">
        <v>3059.848781700131</v>
      </c>
      <c r="BX94">
        <v>1339.092612361909</v>
      </c>
      <c r="BY94">
        <v>469.79154152870183</v>
      </c>
      <c r="BZ94">
        <v>208.30690902709961</v>
      </c>
      <c r="CA94">
        <v>319.42846218109128</v>
      </c>
      <c r="CB94">
        <v>171.03102575302131</v>
      </c>
      <c r="CC94">
        <v>822.23480068206743</v>
      </c>
      <c r="CD94">
        <v>2528.520506076813</v>
      </c>
      <c r="CE94"/>
      <c r="CF94"/>
      <c r="CG94"/>
      <c r="CH94"/>
      <c r="CI94"/>
      <c r="CJ94"/>
      <c r="CK94"/>
      <c r="CL94"/>
      <c r="CM94"/>
    </row>
    <row r="95">
      <c r="A95" t="s">
        <v>523</v>
      </c>
      <c r="B95">
        <v>2016</v>
      </c>
      <c r="C95" t="s">
        <v>527</v>
      </c>
      <c r="D95">
        <v>154</v>
      </c>
      <c r="E95" t="s">
        <v>304</v>
      </c>
      <c r="F95" t="s">
        <v>306</v>
      </c>
      <c r="G95" t="s">
        <v>180</v>
      </c>
      <c r="H95">
        <v>54.626715511483383</v>
      </c>
      <c r="I95">
        <v>77.006392304615133</v>
      </c>
      <c r="J95">
        <v>60.13630664554713</v>
      </c>
      <c r="K95">
        <v>81.671894165304153</v>
      </c>
      <c r="L95">
        <v>69.74675003423701</v>
      </c>
      <c r="M95">
        <v>84.679635533390822</v>
      </c>
      <c r="N95">
        <v>80.133878682615489</v>
      </c>
      <c r="O95">
        <v>80.379948917708134</v>
      </c>
      <c r="P95">
        <v>77.975875673772777</v>
      </c>
      <c r="Q95">
        <v>66.136309675442178</v>
      </c>
      <c r="R95">
        <v>18.666534617809081</v>
      </c>
      <c r="S95">
        <v>64.415102902007405</v>
      </c>
      <c r="T95">
        <v>38.516358856550653</v>
      </c>
      <c r="U95">
        <v>76.20242246302891</v>
      </c>
      <c r="V95">
        <v>79.246702842585421</v>
      </c>
      <c r="W95" t="s">
        <v>290</v>
      </c>
      <c r="X95" t="s">
        <v>291</v>
      </c>
      <c r="Y95" t="s">
        <v>292</v>
      </c>
      <c r="Z95" t="s">
        <v>293</v>
      </c>
      <c r="AA95" t="s">
        <v>294</v>
      </c>
      <c r="AB95" t="s">
        <v>295</v>
      </c>
      <c r="AC95" t="s">
        <v>296</v>
      </c>
      <c r="AD95" t="s">
        <v>297</v>
      </c>
      <c r="AE95" t="s">
        <v>298</v>
      </c>
      <c r="AF95" t="s">
        <v>180</v>
      </c>
      <c r="AG95" t="s">
        <v>180</v>
      </c>
      <c r="AH95" t="s">
        <v>180</v>
      </c>
      <c r="AI95" t="s">
        <v>180</v>
      </c>
      <c r="AJ95" t="s">
        <v>180</v>
      </c>
      <c r="AK95" t="s">
        <v>180</v>
      </c>
      <c r="AL95" t="s">
        <v>180</v>
      </c>
      <c r="AM95" t="s">
        <v>180</v>
      </c>
      <c r="AN95" t="s">
        <v>180</v>
      </c>
      <c r="AO95">
        <v>46.052576258578213</v>
      </c>
      <c r="AP95">
        <v>62.345762115453667</v>
      </c>
      <c r="AQ95">
        <v>74.879533094886227</v>
      </c>
      <c r="AR95">
        <v>85.541068649516518</v>
      </c>
      <c r="AS95">
        <v>67.42646066539605</v>
      </c>
      <c r="AT95">
        <v>65.148975837046507</v>
      </c>
      <c r="AU95">
        <v>85.815832688949996</v>
      </c>
      <c r="AV95">
        <v>74.261699917252372</v>
      </c>
      <c r="AW95">
        <v>65.685326143756797</v>
      </c>
      <c r="AX95"/>
      <c r="AY95"/>
      <c r="AZ95"/>
      <c r="BA95"/>
      <c r="BB95"/>
      <c r="BC95"/>
      <c r="BD95"/>
      <c r="BE95"/>
      <c r="BF95"/>
      <c r="BG95">
        <v>5455.9629605865448</v>
      </c>
      <c r="BH95">
        <v>6718.987378292084</v>
      </c>
      <c r="BI95">
        <v>5581.2018021774302</v>
      </c>
      <c r="BJ95">
        <v>7552.0802275085462</v>
      </c>
      <c r="BK95">
        <v>6659.4472889900253</v>
      </c>
      <c r="BL95">
        <v>5301.6567647361726</v>
      </c>
      <c r="BM95">
        <v>5001.3200076103167</v>
      </c>
      <c r="BN95">
        <v>5051.4977219581588</v>
      </c>
      <c r="BO95">
        <v>4870.0987026596113</v>
      </c>
      <c r="BP95">
        <v>4158.8651846313496</v>
      </c>
      <c r="BQ95">
        <v>427.97838434219369</v>
      </c>
      <c r="BR95">
        <v>1185.267264862061</v>
      </c>
      <c r="BS95">
        <v>1195.179536170959</v>
      </c>
      <c r="BT95">
        <v>1879.7383647346501</v>
      </c>
      <c r="BU95">
        <v>1919.726541557312</v>
      </c>
      <c r="BV95">
        <v>1813.8665515136729</v>
      </c>
      <c r="BW95">
        <v>5171.4424920272731</v>
      </c>
      <c r="BX95">
        <v>5095.3499480152159</v>
      </c>
      <c r="BY95">
        <v>2964.2145342350009</v>
      </c>
      <c r="BZ95">
        <v>621.41948242187493</v>
      </c>
      <c r="CA95">
        <v>2210.9060873413082</v>
      </c>
      <c r="CB95">
        <v>2115.6222333717351</v>
      </c>
      <c r="CC95">
        <v>4128.4882060623177</v>
      </c>
      <c r="CD95">
        <v>7846.3701225662244</v>
      </c>
      <c r="CE95"/>
      <c r="CF95"/>
      <c r="CG95"/>
      <c r="CH95"/>
      <c r="CI95"/>
      <c r="CJ95"/>
      <c r="CK95"/>
      <c r="CL95"/>
      <c r="CM95"/>
    </row>
    <row r="96">
      <c r="A96" t="s">
        <v>523</v>
      </c>
      <c r="B96">
        <v>2016</v>
      </c>
      <c r="C96" t="s">
        <v>527</v>
      </c>
      <c r="D96">
        <v>155</v>
      </c>
      <c r="E96" t="s">
        <v>304</v>
      </c>
      <c r="F96" t="s">
        <v>20</v>
      </c>
      <c r="G96" t="s">
        <v>180</v>
      </c>
      <c r="H96">
        <v>32.310031610808537</v>
      </c>
      <c r="I96">
        <v>10.450584893930831</v>
      </c>
      <c r="J96">
        <v>6.6780369568600726</v>
      </c>
      <c r="K96">
        <v>6.5654450655953722</v>
      </c>
      <c r="L96">
        <v>3.3124468969536509</v>
      </c>
      <c r="M96">
        <v>2.1810104639178749</v>
      </c>
      <c r="N96">
        <v>2.5968870899293708</v>
      </c>
      <c r="O96">
        <v>5.5450928846801331</v>
      </c>
      <c r="P96">
        <v>6.4279119202462436</v>
      </c>
      <c r="Q96">
        <v>2.6814515990509848</v>
      </c>
      <c r="R96">
        <v>75.377993900348741</v>
      </c>
      <c r="S96">
        <v>25.141389825735661</v>
      </c>
      <c r="T96">
        <v>42.343680126413282</v>
      </c>
      <c r="U96">
        <v>15.122436008990981</v>
      </c>
      <c r="V96">
        <v>16.51503178615512</v>
      </c>
      <c r="W96" t="s">
        <v>290</v>
      </c>
      <c r="X96" t="s">
        <v>291</v>
      </c>
      <c r="Y96" t="s">
        <v>292</v>
      </c>
      <c r="Z96" t="s">
        <v>293</v>
      </c>
      <c r="AA96" t="s">
        <v>294</v>
      </c>
      <c r="AB96" t="s">
        <v>295</v>
      </c>
      <c r="AC96" t="s">
        <v>296</v>
      </c>
      <c r="AD96" t="s">
        <v>297</v>
      </c>
      <c r="AE96" t="s">
        <v>298</v>
      </c>
      <c r="AF96" t="s">
        <v>180</v>
      </c>
      <c r="AG96" t="s">
        <v>180</v>
      </c>
      <c r="AH96" t="s">
        <v>180</v>
      </c>
      <c r="AI96" t="s">
        <v>180</v>
      </c>
      <c r="AJ96" t="s">
        <v>180</v>
      </c>
      <c r="AK96" t="s">
        <v>180</v>
      </c>
      <c r="AL96" t="s">
        <v>180</v>
      </c>
      <c r="AM96" t="s">
        <v>180</v>
      </c>
      <c r="AN96" t="s">
        <v>180</v>
      </c>
      <c r="AO96">
        <v>48.341424470051059</v>
      </c>
      <c r="AP96">
        <v>0.76538055948800576</v>
      </c>
      <c r="AQ96">
        <v>5.4416164615776239</v>
      </c>
      <c r="AR96">
        <v>0.90172419130596992</v>
      </c>
      <c r="AS96">
        <v>9.9714195022702654</v>
      </c>
      <c r="AT96">
        <v>25.438395881972902</v>
      </c>
      <c r="AU96">
        <v>7.246648098440291</v>
      </c>
      <c r="AV96">
        <v>10.94824837807956</v>
      </c>
      <c r="AW96">
        <v>13.147345332552209</v>
      </c>
      <c r="AX96"/>
      <c r="AY96"/>
      <c r="AZ96"/>
      <c r="BA96"/>
      <c r="BB96"/>
      <c r="BC96"/>
      <c r="BD96"/>
      <c r="BE96"/>
      <c r="BF96"/>
      <c r="BG96">
        <v>3227.0352349281279</v>
      </c>
      <c r="BH96">
        <v>911.83791236877471</v>
      </c>
      <c r="BI96">
        <v>619.78318885326371</v>
      </c>
      <c r="BJ96">
        <v>607.09707263946518</v>
      </c>
      <c r="BK96">
        <v>316.27374031066893</v>
      </c>
      <c r="BL96">
        <v>136.5495825195313</v>
      </c>
      <c r="BM96">
        <v>162.0770587158203</v>
      </c>
      <c r="BN96">
        <v>348.48273048400893</v>
      </c>
      <c r="BO96">
        <v>401.46475090026843</v>
      </c>
      <c r="BP96">
        <v>168.61835433959959</v>
      </c>
      <c r="BQ96">
        <v>1728.234656562805</v>
      </c>
      <c r="BR96">
        <v>462.6130365562438</v>
      </c>
      <c r="BS96">
        <v>1313.942996578216</v>
      </c>
      <c r="BT96">
        <v>373.03568857192988</v>
      </c>
      <c r="BU96">
        <v>400.07146944046042</v>
      </c>
      <c r="BV96">
        <v>1904.0171044158931</v>
      </c>
      <c r="BW96">
        <v>63.486617431640617</v>
      </c>
      <c r="BX96">
        <v>370.2873002624512</v>
      </c>
      <c r="BY96">
        <v>31.247025504112241</v>
      </c>
      <c r="BZ96">
        <v>91.899148864746081</v>
      </c>
      <c r="CA96">
        <v>863.28148040771464</v>
      </c>
      <c r="CB96">
        <v>178.651996421814</v>
      </c>
      <c r="CC96">
        <v>608.6544525146486</v>
      </c>
      <c r="CD96">
        <v>1570.502023277282</v>
      </c>
      <c r="CE96"/>
      <c r="CF96"/>
      <c r="CG96"/>
      <c r="CH96"/>
      <c r="CI96"/>
      <c r="CJ96"/>
      <c r="CK96"/>
      <c r="CL96"/>
      <c r="CM96"/>
    </row>
    <row r="97">
      <c r="A97" t="s">
        <v>523</v>
      </c>
      <c r="B97">
        <v>2017</v>
      </c>
      <c r="C97" t="s">
        <v>528</v>
      </c>
      <c r="D97">
        <v>16</v>
      </c>
      <c r="E97" t="s">
        <v>13</v>
      </c>
      <c r="F97" t="s">
        <v>364</v>
      </c>
      <c r="G97" t="s">
        <v>533</v>
      </c>
      <c r="H97">
        <v>73.674177829929761</v>
      </c>
      <c r="I97">
        <v>75.549677384237029</v>
      </c>
      <c r="J97">
        <v>92.403828637482277</v>
      </c>
      <c r="K97">
        <v>99.039752738317475</v>
      </c>
      <c r="L97">
        <v>99.578242639128476</v>
      </c>
      <c r="M97">
        <v>92.584542674589997</v>
      </c>
      <c r="N97">
        <v>95.645976891191182</v>
      </c>
      <c r="O97">
        <v>99.751204933638277</v>
      </c>
      <c r="P97">
        <v>99.954496051888199</v>
      </c>
      <c r="Q97">
        <v>99.214428071176755</v>
      </c>
      <c r="R97">
        <v>63.556447517661418</v>
      </c>
      <c r="S97">
        <v>80.277971453174331</v>
      </c>
      <c r="T97">
        <v>75.521368649990578</v>
      </c>
      <c r="U97">
        <v>79.153625909401157</v>
      </c>
      <c r="V97">
        <v>91.764386131046365</v>
      </c>
      <c r="W97" t="s">
        <v>346</v>
      </c>
      <c r="X97" t="s">
        <v>347</v>
      </c>
      <c r="Y97" t="s">
        <v>348</v>
      </c>
      <c r="Z97" t="s">
        <v>349</v>
      </c>
      <c r="AA97" t="s">
        <v>350</v>
      </c>
      <c r="AB97" t="s">
        <v>351</v>
      </c>
      <c r="AC97" t="s">
        <v>352</v>
      </c>
      <c r="AD97" t="s">
        <v>353</v>
      </c>
      <c r="AE97" t="s">
        <v>354</v>
      </c>
      <c r="AF97" t="s">
        <v>355</v>
      </c>
      <c r="AG97" t="s">
        <v>356</v>
      </c>
      <c r="AH97" t="s">
        <v>357</v>
      </c>
      <c r="AI97" t="s">
        <v>358</v>
      </c>
      <c r="AJ97" t="s">
        <v>359</v>
      </c>
      <c r="AK97" t="s">
        <v>360</v>
      </c>
      <c r="AL97" t="s">
        <v>361</v>
      </c>
      <c r="AM97" t="s">
        <v>362</v>
      </c>
      <c r="AN97" t="s">
        <v>363</v>
      </c>
      <c r="AO97">
        <v>83.225391400902922</v>
      </c>
      <c r="AP97">
        <v>88.578647017660984</v>
      </c>
      <c r="AQ97">
        <v>98.089169880118348</v>
      </c>
      <c r="AR97">
        <v>99.054485146393247</v>
      </c>
      <c r="AS97">
        <v>93.709250574578519</v>
      </c>
      <c r="AT97">
        <v>94.599342545182651</v>
      </c>
      <c r="AU97">
        <v>74.608616716921176</v>
      </c>
      <c r="AV97">
        <v>99.387170757985103</v>
      </c>
      <c r="AW97"/>
      <c r="AX97">
        <v>92.581442840760161</v>
      </c>
      <c r="AY97">
        <v>87.498962806189468</v>
      </c>
      <c r="AZ97">
        <v>92.410113963548952</v>
      </c>
      <c r="BA97">
        <v>93.65274024091687</v>
      </c>
      <c r="BB97">
        <v>61.925584730116377</v>
      </c>
      <c r="BC97">
        <v>97.08791058436455</v>
      </c>
      <c r="BD97">
        <v>74.679889788505378</v>
      </c>
      <c r="BE97">
        <v>73.077940744396088</v>
      </c>
      <c r="BF97">
        <v>86.267659198656716</v>
      </c>
      <c r="BG97"/>
      <c r="BH97"/>
      <c r="BI97"/>
      <c r="BJ97"/>
      <c r="BK97"/>
      <c r="BL97"/>
      <c r="BM97"/>
      <c r="BN97"/>
      <c r="BO97"/>
      <c r="BP97"/>
      <c r="BQ97"/>
      <c r="BR97"/>
      <c r="BS97"/>
      <c r="BT97"/>
      <c r="BU97"/>
      <c r="BV97"/>
      <c r="BW97"/>
      <c r="BX97"/>
      <c r="BY97"/>
      <c r="BZ97"/>
      <c r="CA97"/>
      <c r="CB97"/>
      <c r="CC97"/>
      <c r="CD97"/>
      <c r="CE97"/>
      <c r="CF97"/>
      <c r="CG97"/>
      <c r="CH97"/>
      <c r="CI97"/>
      <c r="CJ97"/>
      <c r="CK97"/>
      <c r="CL97"/>
      <c r="CM97"/>
    </row>
    <row r="98">
      <c r="A98" t="s">
        <v>523</v>
      </c>
      <c r="B98">
        <v>2017</v>
      </c>
      <c r="C98" t="s">
        <v>528</v>
      </c>
      <c r="D98">
        <v>17</v>
      </c>
      <c r="E98" t="s">
        <v>13</v>
      </c>
      <c r="F98" t="s">
        <v>365</v>
      </c>
      <c r="G98" t="s">
        <v>180</v>
      </c>
      <c r="H98">
        <v>26.325822170070399</v>
      </c>
      <c r="I98">
        <v>24.45032261576301</v>
      </c>
      <c r="J98">
        <v>7.5961713625179357</v>
      </c>
      <c r="K98">
        <v>0.96024726168251295</v>
      </c>
      <c r="L98">
        <v>0.42175736087155302</v>
      </c>
      <c r="M98">
        <v>7.4154573254099674</v>
      </c>
      <c r="N98">
        <v>4.3540231088087991</v>
      </c>
      <c r="O98">
        <v>0.24879506636171109</v>
      </c>
      <c r="P98">
        <v>0.045503948111812999</v>
      </c>
      <c r="Q98">
        <v>0.78557192882323812</v>
      </c>
      <c r="R98">
        <v>36.443552482338532</v>
      </c>
      <c r="S98">
        <v>19.72202854682563</v>
      </c>
      <c r="T98">
        <v>24.478631350009341</v>
      </c>
      <c r="U98">
        <v>20.84637409059879</v>
      </c>
      <c r="V98">
        <v>8.2356138689536351</v>
      </c>
      <c r="W98" t="s">
        <v>346</v>
      </c>
      <c r="X98" t="s">
        <v>347</v>
      </c>
      <c r="Y98" t="s">
        <v>348</v>
      </c>
      <c r="Z98" t="s">
        <v>349</v>
      </c>
      <c r="AA98" t="s">
        <v>350</v>
      </c>
      <c r="AB98" t="s">
        <v>351</v>
      </c>
      <c r="AC98" t="s">
        <v>352</v>
      </c>
      <c r="AD98" t="s">
        <v>353</v>
      </c>
      <c r="AE98" t="s">
        <v>354</v>
      </c>
      <c r="AF98" t="s">
        <v>355</v>
      </c>
      <c r="AG98" t="s">
        <v>356</v>
      </c>
      <c r="AH98" t="s">
        <v>357</v>
      </c>
      <c r="AI98" t="s">
        <v>358</v>
      </c>
      <c r="AJ98" t="s">
        <v>359</v>
      </c>
      <c r="AK98" t="s">
        <v>360</v>
      </c>
      <c r="AL98" t="s">
        <v>361</v>
      </c>
      <c r="AM98" t="s">
        <v>362</v>
      </c>
      <c r="AN98" t="s">
        <v>363</v>
      </c>
      <c r="AO98">
        <v>16.774608599097071</v>
      </c>
      <c r="AP98">
        <v>11.421352982339</v>
      </c>
      <c r="AQ98">
        <v>1.910830119881646</v>
      </c>
      <c r="AR98">
        <v>0.94551485360677012</v>
      </c>
      <c r="AS98">
        <v>6.2907494254214571</v>
      </c>
      <c r="AT98">
        <v>5.4006574548173409</v>
      </c>
      <c r="AU98">
        <v>25.391383283078898</v>
      </c>
      <c r="AV98">
        <v>0.61282924201487476</v>
      </c>
      <c r="AW98"/>
      <c r="AX98">
        <v>7.4185571592398336</v>
      </c>
      <c r="AY98">
        <v>12.5010371938106</v>
      </c>
      <c r="AZ98">
        <v>7.5898860364510528</v>
      </c>
      <c r="BA98">
        <v>6.3472597590831432</v>
      </c>
      <c r="BB98">
        <v>38.07441526988363</v>
      </c>
      <c r="BC98">
        <v>2.9120894156354411</v>
      </c>
      <c r="BD98">
        <v>25.320110211494651</v>
      </c>
      <c r="BE98">
        <v>26.922059255603958</v>
      </c>
      <c r="BF98">
        <v>13.732340801343179</v>
      </c>
      <c r="BG98"/>
      <c r="BH98"/>
      <c r="BI98"/>
      <c r="BJ98"/>
      <c r="BK98"/>
      <c r="BL98"/>
      <c r="BM98"/>
      <c r="BN98"/>
      <c r="BO98"/>
      <c r="BP98"/>
      <c r="BQ98"/>
      <c r="BR98"/>
      <c r="BS98"/>
      <c r="BT98"/>
      <c r="BU98"/>
      <c r="BV98"/>
      <c r="BW98"/>
      <c r="BX98"/>
      <c r="BY98"/>
      <c r="BZ98"/>
      <c r="CA98"/>
      <c r="CB98"/>
      <c r="CC98"/>
      <c r="CD98"/>
      <c r="CE98"/>
      <c r="CF98"/>
      <c r="CG98"/>
      <c r="CH98"/>
      <c r="CI98"/>
      <c r="CJ98"/>
      <c r="CK98"/>
      <c r="CL98"/>
      <c r="CM98"/>
    </row>
    <row r="99">
      <c r="A99" t="s">
        <v>523</v>
      </c>
      <c r="B99">
        <v>2017</v>
      </c>
      <c r="C99" t="s">
        <v>528</v>
      </c>
      <c r="D99">
        <v>18</v>
      </c>
      <c r="E99" t="s">
        <v>61</v>
      </c>
      <c r="F99" t="s">
        <v>366</v>
      </c>
      <c r="G99" t="s">
        <v>534</v>
      </c>
      <c r="H99">
        <v>42.001767190350911</v>
      </c>
      <c r="I99">
        <v>49.870022291448919</v>
      </c>
      <c r="J99">
        <v>86.759727121953162</v>
      </c>
      <c r="K99">
        <v>97.523022657178075</v>
      </c>
      <c r="L99">
        <v>95.574545106616739</v>
      </c>
      <c r="M99">
        <v>88.146077948522333</v>
      </c>
      <c r="N99">
        <v>94.546520708052327</v>
      </c>
      <c r="O99">
        <v>97.240017114150533</v>
      </c>
      <c r="P99">
        <v>96.1986602092949</v>
      </c>
      <c r="Q99">
        <v>95.85629544422892</v>
      </c>
      <c r="R99">
        <v>22.22375371192317</v>
      </c>
      <c r="S99">
        <v>51.938921289267483</v>
      </c>
      <c r="T99">
        <v>42.197120287035688</v>
      </c>
      <c r="U99">
        <v>62.007383194192933</v>
      </c>
      <c r="V99">
        <v>86.85914380035409</v>
      </c>
      <c r="W99" t="s">
        <v>346</v>
      </c>
      <c r="X99" t="s">
        <v>347</v>
      </c>
      <c r="Y99" t="s">
        <v>348</v>
      </c>
      <c r="Z99" t="s">
        <v>349</v>
      </c>
      <c r="AA99" t="s">
        <v>350</v>
      </c>
      <c r="AB99" t="s">
        <v>351</v>
      </c>
      <c r="AC99" t="s">
        <v>352</v>
      </c>
      <c r="AD99" t="s">
        <v>353</v>
      </c>
      <c r="AE99" t="s">
        <v>354</v>
      </c>
      <c r="AF99" t="s">
        <v>355</v>
      </c>
      <c r="AG99" t="s">
        <v>356</v>
      </c>
      <c r="AH99" t="s">
        <v>357</v>
      </c>
      <c r="AI99" t="s">
        <v>358</v>
      </c>
      <c r="AJ99" t="s">
        <v>359</v>
      </c>
      <c r="AK99" t="s">
        <v>360</v>
      </c>
      <c r="AL99" t="s">
        <v>361</v>
      </c>
      <c r="AM99" t="s">
        <v>362</v>
      </c>
      <c r="AN99" t="s">
        <v>363</v>
      </c>
      <c r="AO99">
        <v>56.243740685651709</v>
      </c>
      <c r="AP99">
        <v>85.616469792334271</v>
      </c>
      <c r="AQ99">
        <v>98.076062935578818</v>
      </c>
      <c r="AR99">
        <v>74.000935854773516</v>
      </c>
      <c r="AS99">
        <v>80.083888518589532</v>
      </c>
      <c r="AT99">
        <v>50.345805565500513</v>
      </c>
      <c r="AU99">
        <v>70.528274565160743</v>
      </c>
      <c r="AV99">
        <v>96.252718212795045</v>
      </c>
      <c r="AW99"/>
      <c r="AX99">
        <v>89.035619020036052</v>
      </c>
      <c r="AY99">
        <v>73.703707204916469</v>
      </c>
      <c r="AZ99">
        <v>55.272026738587378</v>
      </c>
      <c r="BA99">
        <v>58.91428580221104</v>
      </c>
      <c r="BB99">
        <v>35.675344802012198</v>
      </c>
      <c r="BC99">
        <v>96.414421875538054</v>
      </c>
      <c r="BD99">
        <v>61.672221585118038</v>
      </c>
      <c r="BE99">
        <v>63.977678108663241</v>
      </c>
      <c r="BF99">
        <v>71.966646016854966</v>
      </c>
      <c r="BG99"/>
      <c r="BH99"/>
      <c r="BI99"/>
      <c r="BJ99"/>
      <c r="BK99"/>
      <c r="BL99"/>
      <c r="BM99"/>
      <c r="BN99"/>
      <c r="BO99"/>
      <c r="BP99"/>
      <c r="BQ99"/>
      <c r="BR99"/>
      <c r="BS99"/>
      <c r="BT99"/>
      <c r="BU99"/>
      <c r="BV99"/>
      <c r="BW99"/>
      <c r="BX99"/>
      <c r="BY99"/>
      <c r="BZ99"/>
      <c r="CA99"/>
      <c r="CB99"/>
      <c r="CC99"/>
      <c r="CD99"/>
      <c r="CE99"/>
      <c r="CF99"/>
      <c r="CG99"/>
      <c r="CH99"/>
      <c r="CI99"/>
      <c r="CJ99"/>
      <c r="CK99"/>
      <c r="CL99"/>
      <c r="CM99"/>
    </row>
    <row r="100">
      <c r="A100" t="s">
        <v>523</v>
      </c>
      <c r="B100">
        <v>2017</v>
      </c>
      <c r="C100" t="s">
        <v>528</v>
      </c>
      <c r="D100">
        <v>19</v>
      </c>
      <c r="E100" t="s">
        <v>61</v>
      </c>
      <c r="F100" t="s">
        <v>367</v>
      </c>
      <c r="G100" t="s">
        <v>535</v>
      </c>
      <c r="H100">
        <v>31.672410639578779</v>
      </c>
      <c r="I100">
        <v>25.66157911439819</v>
      </c>
      <c r="J100">
        <v>5.6378263056433449</v>
      </c>
      <c r="K100">
        <v>1.5138213232070441</v>
      </c>
      <c r="L100">
        <v>4.0009360065727027</v>
      </c>
      <c r="M100">
        <v>4.4279081966157738</v>
      </c>
      <c r="N100">
        <v>1.0855698818448849</v>
      </c>
      <c r="O100">
        <v>2.51024000590975</v>
      </c>
      <c r="P100">
        <v>3.7555364837824139</v>
      </c>
      <c r="Q100">
        <v>3.3529806731579992</v>
      </c>
      <c r="R100">
        <v>41.332693805738252</v>
      </c>
      <c r="S100">
        <v>28.339050163906879</v>
      </c>
      <c r="T100">
        <v>33.324248362954869</v>
      </c>
      <c r="U100">
        <v>17.146242715208189</v>
      </c>
      <c r="V100">
        <v>4.9052423306922481</v>
      </c>
      <c r="W100" t="s">
        <v>346</v>
      </c>
      <c r="X100" t="s">
        <v>347</v>
      </c>
      <c r="Y100" t="s">
        <v>348</v>
      </c>
      <c r="Z100" t="s">
        <v>349</v>
      </c>
      <c r="AA100" t="s">
        <v>350</v>
      </c>
      <c r="AB100" t="s">
        <v>351</v>
      </c>
      <c r="AC100" t="s">
        <v>352</v>
      </c>
      <c r="AD100" t="s">
        <v>353</v>
      </c>
      <c r="AE100" t="s">
        <v>354</v>
      </c>
      <c r="AF100" t="s">
        <v>355</v>
      </c>
      <c r="AG100" t="s">
        <v>356</v>
      </c>
      <c r="AH100" t="s">
        <v>357</v>
      </c>
      <c r="AI100" t="s">
        <v>358</v>
      </c>
      <c r="AJ100" t="s">
        <v>359</v>
      </c>
      <c r="AK100" t="s">
        <v>360</v>
      </c>
      <c r="AL100" t="s">
        <v>361</v>
      </c>
      <c r="AM100" t="s">
        <v>362</v>
      </c>
      <c r="AN100" t="s">
        <v>363</v>
      </c>
      <c r="AO100">
        <v>26.981650715251241</v>
      </c>
      <c r="AP100">
        <v>2.9621772253267018</v>
      </c>
      <c r="AQ100">
        <v>0</v>
      </c>
      <c r="AR100">
        <v>25.053549291619639</v>
      </c>
      <c r="AS100">
        <v>13.62536205598899</v>
      </c>
      <c r="AT100">
        <v>44.253536979682103</v>
      </c>
      <c r="AU100">
        <v>4.0803421517604237</v>
      </c>
      <c r="AV100">
        <v>3.1344525451900438</v>
      </c>
      <c r="AW100"/>
      <c r="AX100">
        <v>3.5458238207241339</v>
      </c>
      <c r="AY100">
        <v>13.795255601272981</v>
      </c>
      <c r="AZ100">
        <v>37.138087224961573</v>
      </c>
      <c r="BA100">
        <v>34.738454438705872</v>
      </c>
      <c r="BB100">
        <v>26.25023992810425</v>
      </c>
      <c r="BC100">
        <v>0.67348870882653877</v>
      </c>
      <c r="BD100">
        <v>13.00766820338734</v>
      </c>
      <c r="BE100">
        <v>9.1002626357328342</v>
      </c>
      <c r="BF100">
        <v>14.09863613162983</v>
      </c>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c r="A101" t="s">
        <v>523</v>
      </c>
      <c r="B101">
        <v>2017</v>
      </c>
      <c r="C101" t="s">
        <v>528</v>
      </c>
      <c r="D101">
        <v>20</v>
      </c>
      <c r="E101" t="s">
        <v>61</v>
      </c>
      <c r="F101" t="s">
        <v>368</v>
      </c>
      <c r="G101" t="s">
        <v>536</v>
      </c>
      <c r="H101">
        <v>22.807996114223801</v>
      </c>
      <c r="I101">
        <v>14.313739413371421</v>
      </c>
      <c r="J101">
        <v>5.0787047647343941</v>
      </c>
      <c r="K101">
        <v>0.96039967822724415</v>
      </c>
      <c r="L101">
        <v>0.42451888681056871</v>
      </c>
      <c r="M101">
        <v>5.424249814743427</v>
      </c>
      <c r="N101">
        <v>4.3642759360466412</v>
      </c>
      <c r="O101">
        <v>0.249742879939749</v>
      </c>
      <c r="P101">
        <v>0.045803306922676097</v>
      </c>
      <c r="Q101">
        <v>0.7907238826130959</v>
      </c>
      <c r="R101">
        <v>35.555581937320362</v>
      </c>
      <c r="S101">
        <v>15.12306054837395</v>
      </c>
      <c r="T101">
        <v>13.379531523639271</v>
      </c>
      <c r="U101">
        <v>10.36364134711634</v>
      </c>
      <c r="V101">
        <v>4.0193157372631534</v>
      </c>
      <c r="W101" t="s">
        <v>346</v>
      </c>
      <c r="X101" t="s">
        <v>347</v>
      </c>
      <c r="Y101" t="s">
        <v>348</v>
      </c>
      <c r="Z101" t="s">
        <v>349</v>
      </c>
      <c r="AA101" t="s">
        <v>350</v>
      </c>
      <c r="AB101" t="s">
        <v>351</v>
      </c>
      <c r="AC101" t="s">
        <v>352</v>
      </c>
      <c r="AD101" t="s">
        <v>353</v>
      </c>
      <c r="AE101" t="s">
        <v>354</v>
      </c>
      <c r="AF101" t="s">
        <v>355</v>
      </c>
      <c r="AG101" t="s">
        <v>356</v>
      </c>
      <c r="AH101" t="s">
        <v>357</v>
      </c>
      <c r="AI101" t="s">
        <v>358</v>
      </c>
      <c r="AJ101" t="s">
        <v>359</v>
      </c>
      <c r="AK101" t="s">
        <v>360</v>
      </c>
      <c r="AL101" t="s">
        <v>361</v>
      </c>
      <c r="AM101" t="s">
        <v>362</v>
      </c>
      <c r="AN101" t="s">
        <v>363</v>
      </c>
      <c r="AO101">
        <v>16.774608599097071</v>
      </c>
      <c r="AP101">
        <v>11.421352982339</v>
      </c>
      <c r="AQ101">
        <v>1.923937064421176</v>
      </c>
      <c r="AR101">
        <v>0.94551485360677012</v>
      </c>
      <c r="AS101">
        <v>3.57457698641343</v>
      </c>
      <c r="AT101">
        <v>4.510630918606048</v>
      </c>
      <c r="AU101">
        <v>24.031524563583471</v>
      </c>
      <c r="AV101">
        <v>0.61282924201487476</v>
      </c>
      <c r="AW101"/>
      <c r="AX101">
        <v>7.4185571592398336</v>
      </c>
      <c r="AY101">
        <v>6.9253865792983236</v>
      </c>
      <c r="AZ101">
        <v>7.5898860364510528</v>
      </c>
      <c r="BA101">
        <v>6.3472597590831432</v>
      </c>
      <c r="BB101">
        <v>6.059732340869445</v>
      </c>
      <c r="BC101">
        <v>1.8666654219109009</v>
      </c>
      <c r="BD101">
        <v>23.571007202782919</v>
      </c>
      <c r="BE101">
        <v>26.922059255603958</v>
      </c>
      <c r="BF101">
        <v>13.93471785151517</v>
      </c>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c r="A102" t="s">
        <v>523</v>
      </c>
      <c r="B102">
        <v>2017</v>
      </c>
      <c r="C102" t="s">
        <v>528</v>
      </c>
      <c r="D102">
        <v>21</v>
      </c>
      <c r="E102" t="s">
        <v>61</v>
      </c>
      <c r="F102" t="s">
        <v>369</v>
      </c>
      <c r="G102" t="s">
        <v>537</v>
      </c>
      <c r="H102">
        <v>3.5178260558465948</v>
      </c>
      <c r="I102">
        <v>10.154659180781501</v>
      </c>
      <c r="J102">
        <v>2.5237418076692562</v>
      </c>
      <c r="K102">
        <v>0.0027563413876055</v>
      </c>
      <c r="L102">
        <v>0</v>
      </c>
      <c r="M102">
        <v>2.0017640401184309</v>
      </c>
      <c r="N102">
        <v>0.0036334740560895998</v>
      </c>
      <c r="O102">
        <v>0</v>
      </c>
      <c r="P102">
        <v>0</v>
      </c>
      <c r="Q102">
        <v>0</v>
      </c>
      <c r="R102">
        <v>0.88797054501816752</v>
      </c>
      <c r="S102">
        <v>4.5989679984516751</v>
      </c>
      <c r="T102">
        <v>11.09909982637009</v>
      </c>
      <c r="U102">
        <v>10.482732743482449</v>
      </c>
      <c r="V102">
        <v>4.2162981316904844</v>
      </c>
      <c r="W102" t="s">
        <v>346</v>
      </c>
      <c r="X102" t="s">
        <v>347</v>
      </c>
      <c r="Y102" t="s">
        <v>348</v>
      </c>
      <c r="Z102" t="s">
        <v>349</v>
      </c>
      <c r="AA102" t="s">
        <v>350</v>
      </c>
      <c r="AB102" t="s">
        <v>351</v>
      </c>
      <c r="AC102" t="s">
        <v>352</v>
      </c>
      <c r="AD102" t="s">
        <v>353</v>
      </c>
      <c r="AE102" t="s">
        <v>354</v>
      </c>
      <c r="AF102" t="s">
        <v>355</v>
      </c>
      <c r="AG102" t="s">
        <v>356</v>
      </c>
      <c r="AH102" t="s">
        <v>357</v>
      </c>
      <c r="AI102" t="s">
        <v>358</v>
      </c>
      <c r="AJ102" t="s">
        <v>359</v>
      </c>
      <c r="AK102" t="s">
        <v>360</v>
      </c>
      <c r="AL102" t="s">
        <v>361</v>
      </c>
      <c r="AM102" t="s">
        <v>362</v>
      </c>
      <c r="AN102" t="s">
        <v>363</v>
      </c>
      <c r="AO102">
        <v>0</v>
      </c>
      <c r="AP102">
        <v>0</v>
      </c>
      <c r="AQ102">
        <v>0</v>
      </c>
      <c r="AR102">
        <v>0</v>
      </c>
      <c r="AS102">
        <v>2.7161724390080302</v>
      </c>
      <c r="AT102">
        <v>0.89002653621129268</v>
      </c>
      <c r="AU102">
        <v>1.3598587194954259</v>
      </c>
      <c r="AV102">
        <v>0</v>
      </c>
      <c r="AW102"/>
      <c r="AX102">
        <v>0</v>
      </c>
      <c r="AY102">
        <v>5.5756506145122673</v>
      </c>
      <c r="AZ102">
        <v>0</v>
      </c>
      <c r="BA102">
        <v>0</v>
      </c>
      <c r="BB102">
        <v>32.014682929014192</v>
      </c>
      <c r="BC102">
        <v>1.04542399372454</v>
      </c>
      <c r="BD102">
        <v>1.7491030087117281</v>
      </c>
      <c r="BE102">
        <v>0</v>
      </c>
      <c r="BF102">
        <v>0</v>
      </c>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c r="A103" t="s">
        <v>523</v>
      </c>
      <c r="B103">
        <v>2017</v>
      </c>
      <c r="C103" t="s">
        <v>528</v>
      </c>
      <c r="D103">
        <v>22</v>
      </c>
      <c r="E103" t="s">
        <v>55</v>
      </c>
      <c r="F103" t="s">
        <v>370</v>
      </c>
      <c r="G103" t="s">
        <v>180</v>
      </c>
      <c r="H103">
        <v>42.989839279498568</v>
      </c>
      <c r="I103">
        <v>33.974626033033722</v>
      </c>
      <c r="J103">
        <v>6.1017051821195576</v>
      </c>
      <c r="K103">
        <v>1.5285435827366081</v>
      </c>
      <c r="L103">
        <v>4.0179931463497098</v>
      </c>
      <c r="M103">
        <v>4.7831020149371888</v>
      </c>
      <c r="N103">
        <v>1.135152306248512</v>
      </c>
      <c r="O103">
        <v>2.516524847538391</v>
      </c>
      <c r="P103">
        <v>3.7572574319358378</v>
      </c>
      <c r="Q103">
        <v>3.379704806222624</v>
      </c>
      <c r="R103">
        <v>65.033046087499599</v>
      </c>
      <c r="S103">
        <v>35.301153792154402</v>
      </c>
      <c r="T103">
        <v>44.125588503829398</v>
      </c>
      <c r="U103">
        <v>21.66198012815445</v>
      </c>
      <c r="V103">
        <v>5.3454750121547132</v>
      </c>
      <c r="W103" t="s">
        <v>346</v>
      </c>
      <c r="X103" t="s">
        <v>347</v>
      </c>
      <c r="Y103" t="s">
        <v>348</v>
      </c>
      <c r="Z103" t="s">
        <v>349</v>
      </c>
      <c r="AA103" t="s">
        <v>350</v>
      </c>
      <c r="AB103" t="s">
        <v>351</v>
      </c>
      <c r="AC103" t="s">
        <v>352</v>
      </c>
      <c r="AD103" t="s">
        <v>353</v>
      </c>
      <c r="AE103" t="s">
        <v>354</v>
      </c>
      <c r="AF103" t="s">
        <v>355</v>
      </c>
      <c r="AG103" t="s">
        <v>356</v>
      </c>
      <c r="AH103" t="s">
        <v>357</v>
      </c>
      <c r="AI103" t="s">
        <v>358</v>
      </c>
      <c r="AJ103" t="s">
        <v>359</v>
      </c>
      <c r="AK103" t="s">
        <v>360</v>
      </c>
      <c r="AL103" t="s">
        <v>361</v>
      </c>
      <c r="AM103" t="s">
        <v>362</v>
      </c>
      <c r="AN103" t="s">
        <v>363</v>
      </c>
      <c r="AO103">
        <v>32.419974554734893</v>
      </c>
      <c r="AP103">
        <v>3.3441211003551432</v>
      </c>
      <c r="AQ103">
        <v>0</v>
      </c>
      <c r="AR103">
        <v>25.29269548430123</v>
      </c>
      <c r="AS103">
        <v>14.54003950778077</v>
      </c>
      <c r="AT103">
        <v>46.779962512472707</v>
      </c>
      <c r="AU103">
        <v>5.4689958496911864</v>
      </c>
      <c r="AV103">
        <v>3.1537798302183888</v>
      </c>
      <c r="AW103"/>
      <c r="AX103">
        <v>3.829950918806635</v>
      </c>
      <c r="AY103">
        <v>15.7661932882902</v>
      </c>
      <c r="AZ103">
        <v>40.188336137763713</v>
      </c>
      <c r="BA103">
        <v>37.09283289452393</v>
      </c>
      <c r="BB103">
        <v>42.389975068475898</v>
      </c>
      <c r="BC103">
        <v>0.69368956935303561</v>
      </c>
      <c r="BD103">
        <v>17.41789957139099</v>
      </c>
      <c r="BE103">
        <v>12.45281755757558</v>
      </c>
      <c r="BF103">
        <v>16.381327963703239</v>
      </c>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c r="A104" t="s">
        <v>523</v>
      </c>
      <c r="B104">
        <v>2017</v>
      </c>
      <c r="C104" t="s">
        <v>528</v>
      </c>
      <c r="D104">
        <v>23</v>
      </c>
      <c r="E104" t="s">
        <v>55</v>
      </c>
      <c r="F104" t="s">
        <v>371</v>
      </c>
      <c r="G104" t="s">
        <v>180</v>
      </c>
      <c r="H104">
        <v>57.010160720501311</v>
      </c>
      <c r="I104">
        <v>66.025373966966299</v>
      </c>
      <c r="J104">
        <v>93.898294817880412</v>
      </c>
      <c r="K104">
        <v>98.471456417263397</v>
      </c>
      <c r="L104">
        <v>95.982006853650262</v>
      </c>
      <c r="M104">
        <v>95.216897985062815</v>
      </c>
      <c r="N104">
        <v>98.864847693751429</v>
      </c>
      <c r="O104">
        <v>97.483475152461637</v>
      </c>
      <c r="P104">
        <v>96.242742568064159</v>
      </c>
      <c r="Q104">
        <v>96.620295193777366</v>
      </c>
      <c r="R104">
        <v>34.966953912500387</v>
      </c>
      <c r="S104">
        <v>64.698846207845634</v>
      </c>
      <c r="T104">
        <v>55.874411496170559</v>
      </c>
      <c r="U104">
        <v>78.338019871845503</v>
      </c>
      <c r="V104">
        <v>94.654524987845249</v>
      </c>
      <c r="W104" t="s">
        <v>346</v>
      </c>
      <c r="X104" t="s">
        <v>347</v>
      </c>
      <c r="Y104" t="s">
        <v>348</v>
      </c>
      <c r="Z104" t="s">
        <v>349</v>
      </c>
      <c r="AA104" t="s">
        <v>350</v>
      </c>
      <c r="AB104" t="s">
        <v>351</v>
      </c>
      <c r="AC104" t="s">
        <v>352</v>
      </c>
      <c r="AD104" t="s">
        <v>353</v>
      </c>
      <c r="AE104" t="s">
        <v>354</v>
      </c>
      <c r="AF104" t="s">
        <v>355</v>
      </c>
      <c r="AG104" t="s">
        <v>356</v>
      </c>
      <c r="AH104" t="s">
        <v>357</v>
      </c>
      <c r="AI104" t="s">
        <v>358</v>
      </c>
      <c r="AJ104" t="s">
        <v>359</v>
      </c>
      <c r="AK104" t="s">
        <v>360</v>
      </c>
      <c r="AL104" t="s">
        <v>361</v>
      </c>
      <c r="AM104" t="s">
        <v>362</v>
      </c>
      <c r="AN104" t="s">
        <v>363</v>
      </c>
      <c r="AO104">
        <v>67.58002544526515</v>
      </c>
      <c r="AP104">
        <v>96.655878899644847</v>
      </c>
      <c r="AQ104">
        <v>100</v>
      </c>
      <c r="AR104">
        <v>74.707304515698681</v>
      </c>
      <c r="AS104">
        <v>85.459960492219238</v>
      </c>
      <c r="AT104">
        <v>53.220037487527243</v>
      </c>
      <c r="AU104">
        <v>94.531004150308789</v>
      </c>
      <c r="AV104">
        <v>96.846220169781589</v>
      </c>
      <c r="AW104"/>
      <c r="AX104">
        <v>96.170049081193383</v>
      </c>
      <c r="AY104">
        <v>84.233806711709775</v>
      </c>
      <c r="AZ104">
        <v>59.811663862236287</v>
      </c>
      <c r="BA104">
        <v>62.907167105476113</v>
      </c>
      <c r="BB104">
        <v>57.610024931524222</v>
      </c>
      <c r="BC104">
        <v>99.306310430646988</v>
      </c>
      <c r="BD104">
        <v>82.582100428609024</v>
      </c>
      <c r="BE104">
        <v>87.547182442424401</v>
      </c>
      <c r="BF104">
        <v>83.618672036296786</v>
      </c>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c r="A105" t="s">
        <v>523</v>
      </c>
      <c r="B105">
        <v>2017</v>
      </c>
      <c r="C105" t="s">
        <v>528</v>
      </c>
      <c r="D105">
        <v>24</v>
      </c>
      <c r="E105" t="s">
        <v>48</v>
      </c>
      <c r="F105" t="s">
        <v>60</v>
      </c>
      <c r="G105" t="s">
        <v>180</v>
      </c>
      <c r="H105">
        <v>75.026140843317748</v>
      </c>
      <c r="I105">
        <v>83.320831727708978</v>
      </c>
      <c r="J105">
        <v>88.069715768318417</v>
      </c>
      <c r="K105">
        <v>90.255537447026398</v>
      </c>
      <c r="L105">
        <v>83.09640932803191</v>
      </c>
      <c r="M105">
        <v>82.250391583282351</v>
      </c>
      <c r="N105">
        <v>77.023857926365125</v>
      </c>
      <c r="O105">
        <v>99.29933643243767</v>
      </c>
      <c r="P105">
        <v>98.398879624121633</v>
      </c>
      <c r="Q105">
        <v>70.113695979548822</v>
      </c>
      <c r="R105">
        <v>64.117183415202987</v>
      </c>
      <c r="S105">
        <v>84.193983755649356</v>
      </c>
      <c r="T105">
        <v>85.688671348816086</v>
      </c>
      <c r="U105">
        <v>89.864683165094462</v>
      </c>
      <c r="V105">
        <v>87.789479196936199</v>
      </c>
      <c r="W105" t="s">
        <v>346</v>
      </c>
      <c r="X105" t="s">
        <v>347</v>
      </c>
      <c r="Y105" t="s">
        <v>348</v>
      </c>
      <c r="Z105" t="s">
        <v>349</v>
      </c>
      <c r="AA105" t="s">
        <v>350</v>
      </c>
      <c r="AB105" t="s">
        <v>351</v>
      </c>
      <c r="AC105" t="s">
        <v>352</v>
      </c>
      <c r="AD105" t="s">
        <v>353</v>
      </c>
      <c r="AE105" t="s">
        <v>354</v>
      </c>
      <c r="AF105" t="s">
        <v>355</v>
      </c>
      <c r="AG105" t="s">
        <v>356</v>
      </c>
      <c r="AH105" t="s">
        <v>357</v>
      </c>
      <c r="AI105" t="s">
        <v>358</v>
      </c>
      <c r="AJ105" t="s">
        <v>359</v>
      </c>
      <c r="AK105" t="s">
        <v>360</v>
      </c>
      <c r="AL105" t="s">
        <v>361</v>
      </c>
      <c r="AM105" t="s">
        <v>362</v>
      </c>
      <c r="AN105" t="s">
        <v>363</v>
      </c>
      <c r="AO105">
        <v>76.264477656760675</v>
      </c>
      <c r="AP105">
        <v>89.572976589512407</v>
      </c>
      <c r="AQ105">
        <v>46.85313013698817</v>
      </c>
      <c r="AR105">
        <v>97.37002528712253</v>
      </c>
      <c r="AS105">
        <v>95.625338604732079</v>
      </c>
      <c r="AT105">
        <v>86.632519134562287</v>
      </c>
      <c r="AU105">
        <v>58.782129386579008</v>
      </c>
      <c r="AV105">
        <v>79.561900099719452</v>
      </c>
      <c r="AW105"/>
      <c r="AX105">
        <v>87.412627168150706</v>
      </c>
      <c r="AY105">
        <v>78.004569707469301</v>
      </c>
      <c r="AZ105">
        <v>80.138377767621819</v>
      </c>
      <c r="BA105">
        <v>85.418579686775459</v>
      </c>
      <c r="BB105">
        <v>87.322332502094909</v>
      </c>
      <c r="BC105">
        <v>90.910268556394215</v>
      </c>
      <c r="BD105">
        <v>63.864854105645627</v>
      </c>
      <c r="BE105">
        <v>53.190452067539717</v>
      </c>
      <c r="BF105">
        <v>66.106457304568991</v>
      </c>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c r="A106" t="s">
        <v>523</v>
      </c>
      <c r="B106">
        <v>2017</v>
      </c>
      <c r="C106" t="s">
        <v>528</v>
      </c>
      <c r="D106">
        <v>29</v>
      </c>
      <c r="E106" t="s">
        <v>58</v>
      </c>
      <c r="F106" t="s">
        <v>370</v>
      </c>
      <c r="G106" t="s">
        <v>538</v>
      </c>
      <c r="H106">
        <v>9.6791176009195681</v>
      </c>
      <c r="I106">
        <v>13.510375007417901</v>
      </c>
      <c r="J106">
        <v>43.415058947406401</v>
      </c>
      <c r="K106">
        <v>80.820697100721873</v>
      </c>
      <c r="L106">
        <v>90.687028119675702</v>
      </c>
      <c r="M106">
        <v>55.842724743831781</v>
      </c>
      <c r="N106">
        <v>71.348165889681354</v>
      </c>
      <c r="O106">
        <v>82.113409281911657</v>
      </c>
      <c r="P106">
        <v>89.514887943032434</v>
      </c>
      <c r="Q106">
        <v>90.723267777594671</v>
      </c>
      <c r="R106">
        <v>2.7951211176258739</v>
      </c>
      <c r="S106">
        <v>8.0173686706134948</v>
      </c>
      <c r="T106">
        <v>3.948245383796511</v>
      </c>
      <c r="U106">
        <v>11.16022271300578</v>
      </c>
      <c r="V106">
        <v>50.487861030380962</v>
      </c>
      <c r="W106" t="s">
        <v>346</v>
      </c>
      <c r="X106" t="s">
        <v>347</v>
      </c>
      <c r="Y106" t="s">
        <v>348</v>
      </c>
      <c r="Z106" t="s">
        <v>349</v>
      </c>
      <c r="AA106" t="s">
        <v>350</v>
      </c>
      <c r="AB106" t="s">
        <v>351</v>
      </c>
      <c r="AC106" t="s">
        <v>352</v>
      </c>
      <c r="AD106" t="s">
        <v>353</v>
      </c>
      <c r="AE106" t="s">
        <v>354</v>
      </c>
      <c r="AF106" t="s">
        <v>355</v>
      </c>
      <c r="AG106" t="s">
        <v>356</v>
      </c>
      <c r="AH106" t="s">
        <v>357</v>
      </c>
      <c r="AI106" t="s">
        <v>358</v>
      </c>
      <c r="AJ106" t="s">
        <v>359</v>
      </c>
      <c r="AK106" t="s">
        <v>360</v>
      </c>
      <c r="AL106" t="s">
        <v>361</v>
      </c>
      <c r="AM106" t="s">
        <v>362</v>
      </c>
      <c r="AN106" t="s">
        <v>363</v>
      </c>
      <c r="AO106">
        <v>38.200407999758717</v>
      </c>
      <c r="AP106">
        <v>0</v>
      </c>
      <c r="AQ106">
        <v>94.033357111544376</v>
      </c>
      <c r="AR106">
        <v>62.347387738154012</v>
      </c>
      <c r="AS106">
        <v>17.228862566532051</v>
      </c>
      <c r="AT106">
        <v>42.971372319793502</v>
      </c>
      <c r="AU106">
        <v>31.896613086922201</v>
      </c>
      <c r="AV106">
        <v>48.126265089291557</v>
      </c>
      <c r="AW106"/>
      <c r="AX106">
        <v>33.067563095910373</v>
      </c>
      <c r="AY106">
        <v>59.392741862031272</v>
      </c>
      <c r="AZ106">
        <v>48.406262375063349</v>
      </c>
      <c r="BA106">
        <v>43.599093397531597</v>
      </c>
      <c r="BB106">
        <v>7.5058647893745958</v>
      </c>
      <c r="BC106">
        <v>91.814714334950011</v>
      </c>
      <c r="BD106">
        <v>0.34623038447353899</v>
      </c>
      <c r="BE106">
        <v>46.826149838861269</v>
      </c>
      <c r="BF106">
        <v>28.54884985573549</v>
      </c>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c r="A107" t="s">
        <v>523</v>
      </c>
      <c r="B107">
        <v>2017</v>
      </c>
      <c r="C107" t="s">
        <v>528</v>
      </c>
      <c r="D107">
        <v>30</v>
      </c>
      <c r="E107" t="s">
        <v>58</v>
      </c>
      <c r="F107" t="s">
        <v>371</v>
      </c>
      <c r="G107" t="s">
        <v>180</v>
      </c>
      <c r="H107">
        <v>90.320882399080432</v>
      </c>
      <c r="I107">
        <v>86.489624992582094</v>
      </c>
      <c r="J107">
        <v>56.584941052593813</v>
      </c>
      <c r="K107">
        <v>19.179302899278309</v>
      </c>
      <c r="L107">
        <v>9.3129718803243158</v>
      </c>
      <c r="M107">
        <v>44.157275256168212</v>
      </c>
      <c r="N107">
        <v>28.651834110318529</v>
      </c>
      <c r="O107">
        <v>17.886590718088339</v>
      </c>
      <c r="P107">
        <v>10.485112056967539</v>
      </c>
      <c r="Q107">
        <v>9.2767322224052915</v>
      </c>
      <c r="R107">
        <v>97.204878882374103</v>
      </c>
      <c r="S107">
        <v>91.982631329386507</v>
      </c>
      <c r="T107">
        <v>96.051754616203468</v>
      </c>
      <c r="U107">
        <v>88.839777286994163</v>
      </c>
      <c r="V107">
        <v>49.512138969619038</v>
      </c>
      <c r="W107" t="s">
        <v>346</v>
      </c>
      <c r="X107" t="s">
        <v>347</v>
      </c>
      <c r="Y107" t="s">
        <v>348</v>
      </c>
      <c r="Z107" t="s">
        <v>349</v>
      </c>
      <c r="AA107" t="s">
        <v>350</v>
      </c>
      <c r="AB107" t="s">
        <v>351</v>
      </c>
      <c r="AC107" t="s">
        <v>352</v>
      </c>
      <c r="AD107" t="s">
        <v>353</v>
      </c>
      <c r="AE107" t="s">
        <v>354</v>
      </c>
      <c r="AF107" t="s">
        <v>355</v>
      </c>
      <c r="AG107" t="s">
        <v>356</v>
      </c>
      <c r="AH107" t="s">
        <v>357</v>
      </c>
      <c r="AI107" t="s">
        <v>358</v>
      </c>
      <c r="AJ107" t="s">
        <v>359</v>
      </c>
      <c r="AK107" t="s">
        <v>360</v>
      </c>
      <c r="AL107" t="s">
        <v>361</v>
      </c>
      <c r="AM107" t="s">
        <v>362</v>
      </c>
      <c r="AN107" t="s">
        <v>363</v>
      </c>
      <c r="AO107">
        <v>61.799592000241297</v>
      </c>
      <c r="AP107">
        <v>100</v>
      </c>
      <c r="AQ107">
        <v>5.9666428884556257</v>
      </c>
      <c r="AR107">
        <v>37.652612261845903</v>
      </c>
      <c r="AS107">
        <v>82.771137433467885</v>
      </c>
      <c r="AT107">
        <v>57.028627680206469</v>
      </c>
      <c r="AU107">
        <v>68.10338691307787</v>
      </c>
      <c r="AV107">
        <v>51.873734910708379</v>
      </c>
      <c r="AW107"/>
      <c r="AX107">
        <v>66.93243690408957</v>
      </c>
      <c r="AY107">
        <v>40.607258137968728</v>
      </c>
      <c r="AZ107">
        <v>51.593737624936672</v>
      </c>
      <c r="BA107">
        <v>56.400906602468453</v>
      </c>
      <c r="BB107">
        <v>92.494135210625444</v>
      </c>
      <c r="BC107">
        <v>8.1852856650500065</v>
      </c>
      <c r="BD107">
        <v>99.653769615526471</v>
      </c>
      <c r="BE107">
        <v>53.173850161138738</v>
      </c>
      <c r="BF107">
        <v>71.451150144264446</v>
      </c>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c r="A108" t="s">
        <v>523</v>
      </c>
      <c r="B108">
        <v>2017</v>
      </c>
      <c r="C108" t="s">
        <v>528</v>
      </c>
      <c r="D108">
        <v>31</v>
      </c>
      <c r="E108" t="s">
        <v>103</v>
      </c>
      <c r="F108" t="s">
        <v>50</v>
      </c>
      <c r="G108" t="s">
        <v>539</v>
      </c>
      <c r="H108">
        <v>1.697957383168996</v>
      </c>
      <c r="I108">
        <v>4.1218098765116702</v>
      </c>
      <c r="J108">
        <v>31.131778135036502</v>
      </c>
      <c r="K108">
        <v>74.412142218483197</v>
      </c>
      <c r="L108">
        <v>90.056278803555529</v>
      </c>
      <c r="M108">
        <v>24.99710587564557</v>
      </c>
      <c r="N108">
        <v>55.816787996660608</v>
      </c>
      <c r="O108">
        <v>79.012755194844587</v>
      </c>
      <c r="P108">
        <v>87.263029499569043</v>
      </c>
      <c r="Q108">
        <v>90.13732997813743</v>
      </c>
      <c r="R108">
        <v>0.0266337781577375</v>
      </c>
      <c r="S108">
        <v>0.041427042239937102</v>
      </c>
      <c r="T108">
        <v>1.5893598786985359</v>
      </c>
      <c r="U108">
        <v>7.2364900177861511</v>
      </c>
      <c r="V108">
        <v>47.493340648429736</v>
      </c>
      <c r="W108" t="s">
        <v>346</v>
      </c>
      <c r="X108" t="s">
        <v>347</v>
      </c>
      <c r="Y108" t="s">
        <v>348</v>
      </c>
      <c r="Z108" t="s">
        <v>349</v>
      </c>
      <c r="AA108" t="s">
        <v>350</v>
      </c>
      <c r="AB108" t="s">
        <v>351</v>
      </c>
      <c r="AC108" t="s">
        <v>352</v>
      </c>
      <c r="AD108" t="s">
        <v>353</v>
      </c>
      <c r="AE108" t="s">
        <v>354</v>
      </c>
      <c r="AF108" t="s">
        <v>355</v>
      </c>
      <c r="AG108" t="s">
        <v>356</v>
      </c>
      <c r="AH108" t="s">
        <v>357</v>
      </c>
      <c r="AI108" t="s">
        <v>358</v>
      </c>
      <c r="AJ108" t="s">
        <v>359</v>
      </c>
      <c r="AK108" t="s">
        <v>360</v>
      </c>
      <c r="AL108" t="s">
        <v>361</v>
      </c>
      <c r="AM108" t="s">
        <v>362</v>
      </c>
      <c r="AN108" t="s">
        <v>363</v>
      </c>
      <c r="AO108">
        <v>23.87063019538137</v>
      </c>
      <c r="AP108">
        <v>0</v>
      </c>
      <c r="AQ108">
        <v>79.853965170608063</v>
      </c>
      <c r="AR108">
        <v>56.747711337892049</v>
      </c>
      <c r="AS108">
        <v>10.177200895637499</v>
      </c>
      <c r="AT108">
        <v>42.132183081862223</v>
      </c>
      <c r="AU108">
        <v>23.124914557448161</v>
      </c>
      <c r="AV108">
        <v>48.029889229706349</v>
      </c>
      <c r="AW108"/>
      <c r="AX108">
        <v>15.68393330399276</v>
      </c>
      <c r="AY108">
        <v>48.251032483354692</v>
      </c>
      <c r="AZ108">
        <v>47.56547171138569</v>
      </c>
      <c r="BA108">
        <v>43.405954084037738</v>
      </c>
      <c r="BB108">
        <v>5.8724095708776591</v>
      </c>
      <c r="BC108">
        <v>91.811536931015667</v>
      </c>
      <c r="BD108">
        <v>0.34623038447353899</v>
      </c>
      <c r="BE108">
        <v>38.025305137261547</v>
      </c>
      <c r="BF108">
        <v>25.989620548236051</v>
      </c>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c r="A109" t="s">
        <v>523</v>
      </c>
      <c r="B109">
        <v>2017</v>
      </c>
      <c r="C109" t="s">
        <v>528</v>
      </c>
      <c r="D109">
        <v>32</v>
      </c>
      <c r="E109" t="s">
        <v>103</v>
      </c>
      <c r="F109" t="s">
        <v>49</v>
      </c>
      <c r="G109" t="s">
        <v>180</v>
      </c>
      <c r="H109">
        <v>98.302042616831017</v>
      </c>
      <c r="I109">
        <v>95.878190123488309</v>
      </c>
      <c r="J109">
        <v>68.86822186496363</v>
      </c>
      <c r="K109">
        <v>25.587857781516899</v>
      </c>
      <c r="L109">
        <v>9.9437211964444963</v>
      </c>
      <c r="M109">
        <v>75.002894124354469</v>
      </c>
      <c r="N109">
        <v>44.183212003339257</v>
      </c>
      <c r="O109">
        <v>20.987244805155399</v>
      </c>
      <c r="P109">
        <v>12.736970500430941</v>
      </c>
      <c r="Q109">
        <v>9.8626700218625114</v>
      </c>
      <c r="R109">
        <v>99.973366221842255</v>
      </c>
      <c r="S109">
        <v>99.958572957760055</v>
      </c>
      <c r="T109">
        <v>98.410640121301483</v>
      </c>
      <c r="U109">
        <v>92.763509982213805</v>
      </c>
      <c r="V109">
        <v>52.506659351570242</v>
      </c>
      <c r="W109" t="s">
        <v>346</v>
      </c>
      <c r="X109" t="s">
        <v>347</v>
      </c>
      <c r="Y109" t="s">
        <v>348</v>
      </c>
      <c r="Z109" t="s">
        <v>349</v>
      </c>
      <c r="AA109" t="s">
        <v>350</v>
      </c>
      <c r="AB109" t="s">
        <v>351</v>
      </c>
      <c r="AC109" t="s">
        <v>352</v>
      </c>
      <c r="AD109" t="s">
        <v>353</v>
      </c>
      <c r="AE109" t="s">
        <v>354</v>
      </c>
      <c r="AF109" t="s">
        <v>355</v>
      </c>
      <c r="AG109" t="s">
        <v>356</v>
      </c>
      <c r="AH109" t="s">
        <v>357</v>
      </c>
      <c r="AI109" t="s">
        <v>358</v>
      </c>
      <c r="AJ109" t="s">
        <v>359</v>
      </c>
      <c r="AK109" t="s">
        <v>360</v>
      </c>
      <c r="AL109" t="s">
        <v>361</v>
      </c>
      <c r="AM109" t="s">
        <v>362</v>
      </c>
      <c r="AN109" t="s">
        <v>363</v>
      </c>
      <c r="AO109">
        <v>76.129369804618662</v>
      </c>
      <c r="AP109">
        <v>100</v>
      </c>
      <c r="AQ109">
        <v>20.146034829391919</v>
      </c>
      <c r="AR109">
        <v>43.252288662107873</v>
      </c>
      <c r="AS109">
        <v>89.822799104362403</v>
      </c>
      <c r="AT109">
        <v>57.867816918137748</v>
      </c>
      <c r="AU109">
        <v>76.875085442551892</v>
      </c>
      <c r="AV109">
        <v>51.970110770293601</v>
      </c>
      <c r="AW109"/>
      <c r="AX109">
        <v>84.316066696007198</v>
      </c>
      <c r="AY109">
        <v>51.748967516645322</v>
      </c>
      <c r="AZ109">
        <v>52.43452828861431</v>
      </c>
      <c r="BA109">
        <v>56.594045915962312</v>
      </c>
      <c r="BB109">
        <v>94.127590429122392</v>
      </c>
      <c r="BC109">
        <v>8.1884630689843565</v>
      </c>
      <c r="BD109">
        <v>99.653769615526471</v>
      </c>
      <c r="BE109">
        <v>61.974694862738467</v>
      </c>
      <c r="BF109">
        <v>74.010379451763868</v>
      </c>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c r="A110" t="s">
        <v>523</v>
      </c>
      <c r="B110">
        <v>2017</v>
      </c>
      <c r="C110" t="s">
        <v>528</v>
      </c>
      <c r="D110">
        <v>35</v>
      </c>
      <c r="E110" t="s">
        <v>56</v>
      </c>
      <c r="F110" t="s">
        <v>370</v>
      </c>
      <c r="G110" t="s">
        <v>180</v>
      </c>
      <c r="H110">
        <v>1.697957383168996</v>
      </c>
      <c r="I110">
        <v>4.1218098765116702</v>
      </c>
      <c r="J110">
        <v>31.131778135036502</v>
      </c>
      <c r="K110">
        <v>74.412142218483197</v>
      </c>
      <c r="L110">
        <v>90.056278803555529</v>
      </c>
      <c r="M110">
        <v>24.99710587564557</v>
      </c>
      <c r="N110">
        <v>55.816787996660608</v>
      </c>
      <c r="O110">
        <v>79.012755194844587</v>
      </c>
      <c r="P110">
        <v>87.263029499569043</v>
      </c>
      <c r="Q110">
        <v>90.13732997813743</v>
      </c>
      <c r="R110">
        <v>0.0266337781577375</v>
      </c>
      <c r="S110">
        <v>0.041427042239937102</v>
      </c>
      <c r="T110">
        <v>1.5893598786985359</v>
      </c>
      <c r="U110">
        <v>7.2364900177861511</v>
      </c>
      <c r="V110">
        <v>47.493340648429736</v>
      </c>
      <c r="W110" t="s">
        <v>346</v>
      </c>
      <c r="X110" t="s">
        <v>347</v>
      </c>
      <c r="Y110" t="s">
        <v>348</v>
      </c>
      <c r="Z110" t="s">
        <v>349</v>
      </c>
      <c r="AA110" t="s">
        <v>350</v>
      </c>
      <c r="AB110" t="s">
        <v>351</v>
      </c>
      <c r="AC110" t="s">
        <v>352</v>
      </c>
      <c r="AD110" t="s">
        <v>353</v>
      </c>
      <c r="AE110" t="s">
        <v>354</v>
      </c>
      <c r="AF110" t="s">
        <v>355</v>
      </c>
      <c r="AG110" t="s">
        <v>356</v>
      </c>
      <c r="AH110" t="s">
        <v>357</v>
      </c>
      <c r="AI110" t="s">
        <v>358</v>
      </c>
      <c r="AJ110" t="s">
        <v>359</v>
      </c>
      <c r="AK110" t="s">
        <v>360</v>
      </c>
      <c r="AL110" t="s">
        <v>361</v>
      </c>
      <c r="AM110" t="s">
        <v>362</v>
      </c>
      <c r="AN110" t="s">
        <v>363</v>
      </c>
      <c r="AO110">
        <v>23.87063019538137</v>
      </c>
      <c r="AP110">
        <v>0</v>
      </c>
      <c r="AQ110">
        <v>79.853965170608063</v>
      </c>
      <c r="AR110">
        <v>56.747711337892049</v>
      </c>
      <c r="AS110">
        <v>10.177200895637499</v>
      </c>
      <c r="AT110">
        <v>42.132183081862223</v>
      </c>
      <c r="AU110">
        <v>23.124914557448161</v>
      </c>
      <c r="AV110">
        <v>48.029889229706349</v>
      </c>
      <c r="AW110"/>
      <c r="AX110">
        <v>15.68393330399276</v>
      </c>
      <c r="AY110">
        <v>48.251032483354692</v>
      </c>
      <c r="AZ110">
        <v>47.56547171138569</v>
      </c>
      <c r="BA110">
        <v>43.405954084037738</v>
      </c>
      <c r="BB110">
        <v>5.8724095708776591</v>
      </c>
      <c r="BC110">
        <v>91.811536931015667</v>
      </c>
      <c r="BD110">
        <v>0.34623038447353899</v>
      </c>
      <c r="BE110">
        <v>38.025305137261547</v>
      </c>
      <c r="BF110">
        <v>25.989620548236051</v>
      </c>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c r="A111" t="s">
        <v>523</v>
      </c>
      <c r="B111">
        <v>2017</v>
      </c>
      <c r="C111" t="s">
        <v>528</v>
      </c>
      <c r="D111">
        <v>36</v>
      </c>
      <c r="E111" t="s">
        <v>56</v>
      </c>
      <c r="F111" t="s">
        <v>371</v>
      </c>
      <c r="G111" t="s">
        <v>180</v>
      </c>
      <c r="H111">
        <v>98.302042616831017</v>
      </c>
      <c r="I111">
        <v>95.878190123488309</v>
      </c>
      <c r="J111">
        <v>68.86822186496363</v>
      </c>
      <c r="K111">
        <v>25.587857781516899</v>
      </c>
      <c r="L111">
        <v>9.9437211964444963</v>
      </c>
      <c r="M111">
        <v>75.002894124354469</v>
      </c>
      <c r="N111">
        <v>44.183212003339257</v>
      </c>
      <c r="O111">
        <v>20.987244805155399</v>
      </c>
      <c r="P111">
        <v>12.736970500430941</v>
      </c>
      <c r="Q111">
        <v>9.8626700218625114</v>
      </c>
      <c r="R111">
        <v>99.973366221842255</v>
      </c>
      <c r="S111">
        <v>99.958572957760055</v>
      </c>
      <c r="T111">
        <v>98.410640121301483</v>
      </c>
      <c r="U111">
        <v>92.763509982213805</v>
      </c>
      <c r="V111">
        <v>52.506659351570242</v>
      </c>
      <c r="W111" t="s">
        <v>346</v>
      </c>
      <c r="X111" t="s">
        <v>347</v>
      </c>
      <c r="Y111" t="s">
        <v>348</v>
      </c>
      <c r="Z111" t="s">
        <v>349</v>
      </c>
      <c r="AA111" t="s">
        <v>350</v>
      </c>
      <c r="AB111" t="s">
        <v>351</v>
      </c>
      <c r="AC111" t="s">
        <v>352</v>
      </c>
      <c r="AD111" t="s">
        <v>353</v>
      </c>
      <c r="AE111" t="s">
        <v>354</v>
      </c>
      <c r="AF111" t="s">
        <v>355</v>
      </c>
      <c r="AG111" t="s">
        <v>356</v>
      </c>
      <c r="AH111" t="s">
        <v>357</v>
      </c>
      <c r="AI111" t="s">
        <v>358</v>
      </c>
      <c r="AJ111" t="s">
        <v>359</v>
      </c>
      <c r="AK111" t="s">
        <v>360</v>
      </c>
      <c r="AL111" t="s">
        <v>361</v>
      </c>
      <c r="AM111" t="s">
        <v>362</v>
      </c>
      <c r="AN111" t="s">
        <v>363</v>
      </c>
      <c r="AO111">
        <v>76.129369804618662</v>
      </c>
      <c r="AP111">
        <v>100</v>
      </c>
      <c r="AQ111">
        <v>20.146034829391919</v>
      </c>
      <c r="AR111">
        <v>43.252288662107873</v>
      </c>
      <c r="AS111">
        <v>89.822799104362403</v>
      </c>
      <c r="AT111">
        <v>57.867816918137748</v>
      </c>
      <c r="AU111">
        <v>76.875085442551892</v>
      </c>
      <c r="AV111">
        <v>51.970110770293601</v>
      </c>
      <c r="AW111"/>
      <c r="AX111">
        <v>84.316066696007198</v>
      </c>
      <c r="AY111">
        <v>51.748967516645322</v>
      </c>
      <c r="AZ111">
        <v>52.43452828861431</v>
      </c>
      <c r="BA111">
        <v>56.594045915962312</v>
      </c>
      <c r="BB111">
        <v>94.127590429122392</v>
      </c>
      <c r="BC111">
        <v>8.1884630689843565</v>
      </c>
      <c r="BD111">
        <v>99.653769615526471</v>
      </c>
      <c r="BE111">
        <v>61.974694862738467</v>
      </c>
      <c r="BF111">
        <v>74.010379451763868</v>
      </c>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c r="A112" t="s">
        <v>523</v>
      </c>
      <c r="B112">
        <v>2017</v>
      </c>
      <c r="C112" t="s">
        <v>528</v>
      </c>
      <c r="D112">
        <v>37</v>
      </c>
      <c r="E112" t="s">
        <v>149</v>
      </c>
      <c r="F112" t="s">
        <v>370</v>
      </c>
      <c r="G112" t="s">
        <v>540</v>
      </c>
      <c r="H112">
        <v>2.3046845355893599</v>
      </c>
      <c r="I112">
        <v>5.4557610557999023</v>
      </c>
      <c r="J112">
        <v>33.691004576414649</v>
      </c>
      <c r="K112">
        <v>75.133610657424327</v>
      </c>
      <c r="L112">
        <v>90.437706487670653</v>
      </c>
      <c r="M112">
        <v>26.999221634116331</v>
      </c>
      <c r="N112">
        <v>58.357695546524589</v>
      </c>
      <c r="O112">
        <v>79.209825332345204</v>
      </c>
      <c r="P112">
        <v>87.302755700223045</v>
      </c>
      <c r="Q112">
        <v>90.851030168185432</v>
      </c>
      <c r="R112">
        <v>0.041905706183997103</v>
      </c>
      <c r="S112">
        <v>0.051604495592045801</v>
      </c>
      <c r="T112">
        <v>2.1045167839377261</v>
      </c>
      <c r="U112">
        <v>9.1423354706062394</v>
      </c>
      <c r="V112">
        <v>51.755743868439019</v>
      </c>
      <c r="W112" t="s">
        <v>346</v>
      </c>
      <c r="X112" t="s">
        <v>347</v>
      </c>
      <c r="Y112" t="s">
        <v>348</v>
      </c>
      <c r="Z112" t="s">
        <v>349</v>
      </c>
      <c r="AA112" t="s">
        <v>350</v>
      </c>
      <c r="AB112" t="s">
        <v>351</v>
      </c>
      <c r="AC112" t="s">
        <v>352</v>
      </c>
      <c r="AD112" t="s">
        <v>353</v>
      </c>
      <c r="AE112" t="s">
        <v>354</v>
      </c>
      <c r="AF112" t="s">
        <v>355</v>
      </c>
      <c r="AG112" t="s">
        <v>356</v>
      </c>
      <c r="AH112" t="s">
        <v>357</v>
      </c>
      <c r="AI112" t="s">
        <v>358</v>
      </c>
      <c r="AJ112" t="s">
        <v>359</v>
      </c>
      <c r="AK112" t="s">
        <v>360</v>
      </c>
      <c r="AL112" t="s">
        <v>361</v>
      </c>
      <c r="AM112" t="s">
        <v>362</v>
      </c>
      <c r="AN112" t="s">
        <v>363</v>
      </c>
      <c r="AO112">
        <v>28.681908001363141</v>
      </c>
      <c r="AP112">
        <v>0</v>
      </c>
      <c r="AQ112">
        <v>81.4095636329711</v>
      </c>
      <c r="AR112">
        <v>57.289391039713387</v>
      </c>
      <c r="AS112">
        <v>10.86040154332253</v>
      </c>
      <c r="AT112">
        <v>44.537500946942622</v>
      </c>
      <c r="AU112">
        <v>30.994964891506228</v>
      </c>
      <c r="AV112">
        <v>48.326045367226101</v>
      </c>
      <c r="AW112"/>
      <c r="AX112">
        <v>16.940687920546981</v>
      </c>
      <c r="AY112">
        <v>55.144690789342157</v>
      </c>
      <c r="AZ112">
        <v>51.472149174221158</v>
      </c>
      <c r="BA112">
        <v>46.347767264874633</v>
      </c>
      <c r="BB112">
        <v>9.4830102880267528</v>
      </c>
      <c r="BC112">
        <v>94.565364913519304</v>
      </c>
      <c r="BD112">
        <v>0.46361930293961201</v>
      </c>
      <c r="BE112">
        <v>52.033903459680452</v>
      </c>
      <c r="BF112">
        <v>30.12672511304298</v>
      </c>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 r="A113" t="s">
        <v>523</v>
      </c>
      <c r="B113">
        <v>2017</v>
      </c>
      <c r="C113" t="s">
        <v>528</v>
      </c>
      <c r="D113">
        <v>38</v>
      </c>
      <c r="E113" t="s">
        <v>149</v>
      </c>
      <c r="F113" t="s">
        <v>371</v>
      </c>
      <c r="G113" t="s">
        <v>180</v>
      </c>
      <c r="H113">
        <v>97.695315464410655</v>
      </c>
      <c r="I113">
        <v>94.544238944200103</v>
      </c>
      <c r="J113">
        <v>66.308995423585245</v>
      </c>
      <c r="K113">
        <v>24.866389342575779</v>
      </c>
      <c r="L113">
        <v>9.5622935123293242</v>
      </c>
      <c r="M113">
        <v>73.000778365883733</v>
      </c>
      <c r="N113">
        <v>41.642304453475347</v>
      </c>
      <c r="O113">
        <v>20.790174667654799</v>
      </c>
      <c r="P113">
        <v>12.69724429977693</v>
      </c>
      <c r="Q113">
        <v>9.1489698318145276</v>
      </c>
      <c r="R113">
        <v>99.958094293816004</v>
      </c>
      <c r="S113">
        <v>99.948395504407955</v>
      </c>
      <c r="T113">
        <v>97.895483216062274</v>
      </c>
      <c r="U113">
        <v>90.85766452939373</v>
      </c>
      <c r="V113">
        <v>48.244256131560931</v>
      </c>
      <c r="W113" t="s">
        <v>346</v>
      </c>
      <c r="X113" t="s">
        <v>347</v>
      </c>
      <c r="Y113" t="s">
        <v>348</v>
      </c>
      <c r="Z113" t="s">
        <v>349</v>
      </c>
      <c r="AA113" t="s">
        <v>350</v>
      </c>
      <c r="AB113" t="s">
        <v>351</v>
      </c>
      <c r="AC113" t="s">
        <v>352</v>
      </c>
      <c r="AD113" t="s">
        <v>353</v>
      </c>
      <c r="AE113" t="s">
        <v>354</v>
      </c>
      <c r="AF113" t="s">
        <v>355</v>
      </c>
      <c r="AG113" t="s">
        <v>356</v>
      </c>
      <c r="AH113" t="s">
        <v>357</v>
      </c>
      <c r="AI113" t="s">
        <v>358</v>
      </c>
      <c r="AJ113" t="s">
        <v>359</v>
      </c>
      <c r="AK113" t="s">
        <v>360</v>
      </c>
      <c r="AL113" t="s">
        <v>361</v>
      </c>
      <c r="AM113" t="s">
        <v>362</v>
      </c>
      <c r="AN113" t="s">
        <v>363</v>
      </c>
      <c r="AO113">
        <v>71.318091998636916</v>
      </c>
      <c r="AP113">
        <v>100</v>
      </c>
      <c r="AQ113">
        <v>18.590436367028889</v>
      </c>
      <c r="AR113">
        <v>42.710608960286507</v>
      </c>
      <c r="AS113">
        <v>89.13959845667739</v>
      </c>
      <c r="AT113">
        <v>55.462499053057343</v>
      </c>
      <c r="AU113">
        <v>69.005035108493772</v>
      </c>
      <c r="AV113">
        <v>51.673954632773878</v>
      </c>
      <c r="AW113"/>
      <c r="AX113">
        <v>83.05931207945298</v>
      </c>
      <c r="AY113">
        <v>44.855309210657772</v>
      </c>
      <c r="AZ113">
        <v>48.527850825778842</v>
      </c>
      <c r="BA113">
        <v>53.652232735125423</v>
      </c>
      <c r="BB113">
        <v>90.516989711973252</v>
      </c>
      <c r="BC113">
        <v>5.4346350864807293</v>
      </c>
      <c r="BD113">
        <v>99.53638069706038</v>
      </c>
      <c r="BE113">
        <v>47.966096540319533</v>
      </c>
      <c r="BF113">
        <v>69.87327488695702</v>
      </c>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c r="A114" t="s">
        <v>523</v>
      </c>
      <c r="B114">
        <v>2017</v>
      </c>
      <c r="C114" t="s">
        <v>528</v>
      </c>
      <c r="D114">
        <v>41</v>
      </c>
      <c r="E114" t="s">
        <v>57</v>
      </c>
      <c r="F114" t="s">
        <v>370</v>
      </c>
      <c r="G114" t="s">
        <v>180</v>
      </c>
      <c r="H114">
        <v>45.296223475127903</v>
      </c>
      <c r="I114">
        <v>30.042473532133538</v>
      </c>
      <c r="J114">
        <v>6.3220789976180427</v>
      </c>
      <c r="K114">
        <v>1.574511180432242</v>
      </c>
      <c r="L114">
        <v>4.0565883588377893</v>
      </c>
      <c r="M114">
        <v>4.7284254611530523</v>
      </c>
      <c r="N114">
        <v>1.111015128000834</v>
      </c>
      <c r="O114">
        <v>2.5157657488816021</v>
      </c>
      <c r="P114">
        <v>3.760236633042005</v>
      </c>
      <c r="Q114">
        <v>3.4610102074075288</v>
      </c>
      <c r="R114">
        <v>60.847088997371237</v>
      </c>
      <c r="S114">
        <v>39.629555164991672</v>
      </c>
      <c r="T114">
        <v>38.376806294448713</v>
      </c>
      <c r="U114">
        <v>20.778770678242331</v>
      </c>
      <c r="V114">
        <v>5.2364425078864203</v>
      </c>
      <c r="W114" t="s">
        <v>346</v>
      </c>
      <c r="X114" t="s">
        <v>347</v>
      </c>
      <c r="Y114" t="s">
        <v>348</v>
      </c>
      <c r="Z114" t="s">
        <v>349</v>
      </c>
      <c r="AA114" t="s">
        <v>350</v>
      </c>
      <c r="AB114" t="s">
        <v>351</v>
      </c>
      <c r="AC114" t="s">
        <v>352</v>
      </c>
      <c r="AD114" t="s">
        <v>353</v>
      </c>
      <c r="AE114" t="s">
        <v>354</v>
      </c>
      <c r="AF114" t="s">
        <v>355</v>
      </c>
      <c r="AG114" t="s">
        <v>356</v>
      </c>
      <c r="AH114" t="s">
        <v>357</v>
      </c>
      <c r="AI114" t="s">
        <v>358</v>
      </c>
      <c r="AJ114" t="s">
        <v>359</v>
      </c>
      <c r="AK114" t="s">
        <v>360</v>
      </c>
      <c r="AL114" t="s">
        <v>361</v>
      </c>
      <c r="AM114" t="s">
        <v>362</v>
      </c>
      <c r="AN114" t="s">
        <v>363</v>
      </c>
      <c r="AO114">
        <v>35.898229483974802</v>
      </c>
      <c r="AP114">
        <v>3.9805609613526229</v>
      </c>
      <c r="AQ114">
        <v>0</v>
      </c>
      <c r="AR114">
        <v>25.701229755623519</v>
      </c>
      <c r="AS114">
        <v>14.67299032277052</v>
      </c>
      <c r="AT114">
        <v>45.807680617937137</v>
      </c>
      <c r="AU114">
        <v>18.83443183502181</v>
      </c>
      <c r="AV114">
        <v>3.153044903964628</v>
      </c>
      <c r="AW114"/>
      <c r="AX114">
        <v>3.946976899367566</v>
      </c>
      <c r="AY114">
        <v>21.07806240379232</v>
      </c>
      <c r="AZ114">
        <v>43.977562418648297</v>
      </c>
      <c r="BA114">
        <v>34.738454438705872</v>
      </c>
      <c r="BB114">
        <v>29.65596097403413</v>
      </c>
      <c r="BC114">
        <v>0.72658351957325695</v>
      </c>
      <c r="BD114">
        <v>25.83442354618693</v>
      </c>
      <c r="BE114">
        <v>12.178328468168431</v>
      </c>
      <c r="BF114">
        <v>15.03700444811088</v>
      </c>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c r="A115" t="s">
        <v>523</v>
      </c>
      <c r="B115">
        <v>2017</v>
      </c>
      <c r="C115" t="s">
        <v>528</v>
      </c>
      <c r="D115">
        <v>42</v>
      </c>
      <c r="E115" t="s">
        <v>57</v>
      </c>
      <c r="F115" t="s">
        <v>371</v>
      </c>
      <c r="G115" t="s">
        <v>541</v>
      </c>
      <c r="H115">
        <v>54.703776524872303</v>
      </c>
      <c r="I115">
        <v>69.957526467866501</v>
      </c>
      <c r="J115">
        <v>93.677921002382092</v>
      </c>
      <c r="K115">
        <v>98.425488819567704</v>
      </c>
      <c r="L115">
        <v>95.943411641162172</v>
      </c>
      <c r="M115">
        <v>95.271574538846949</v>
      </c>
      <c r="N115">
        <v>98.888984871999156</v>
      </c>
      <c r="O115">
        <v>97.484234251118437</v>
      </c>
      <c r="P115">
        <v>96.239763366958002</v>
      </c>
      <c r="Q115">
        <v>96.538989792592503</v>
      </c>
      <c r="R115">
        <v>39.152911002628748</v>
      </c>
      <c r="S115">
        <v>60.37044483500835</v>
      </c>
      <c r="T115">
        <v>61.623193705551188</v>
      </c>
      <c r="U115">
        <v>79.221229321757662</v>
      </c>
      <c r="V115">
        <v>94.763557492113577</v>
      </c>
      <c r="W115" t="s">
        <v>346</v>
      </c>
      <c r="X115" t="s">
        <v>347</v>
      </c>
      <c r="Y115" t="s">
        <v>348</v>
      </c>
      <c r="Z115" t="s">
        <v>349</v>
      </c>
      <c r="AA115" t="s">
        <v>350</v>
      </c>
      <c r="AB115" t="s">
        <v>351</v>
      </c>
      <c r="AC115" t="s">
        <v>352</v>
      </c>
      <c r="AD115" t="s">
        <v>353</v>
      </c>
      <c r="AE115" t="s">
        <v>354</v>
      </c>
      <c r="AF115" t="s">
        <v>355</v>
      </c>
      <c r="AG115" t="s">
        <v>356</v>
      </c>
      <c r="AH115" t="s">
        <v>357</v>
      </c>
      <c r="AI115" t="s">
        <v>358</v>
      </c>
      <c r="AJ115" t="s">
        <v>359</v>
      </c>
      <c r="AK115" t="s">
        <v>360</v>
      </c>
      <c r="AL115" t="s">
        <v>361</v>
      </c>
      <c r="AM115" t="s">
        <v>362</v>
      </c>
      <c r="AN115" t="s">
        <v>363</v>
      </c>
      <c r="AO115">
        <v>64.10177051602524</v>
      </c>
      <c r="AP115">
        <v>96.019439038647377</v>
      </c>
      <c r="AQ115">
        <v>100</v>
      </c>
      <c r="AR115">
        <v>74.298770244376414</v>
      </c>
      <c r="AS115">
        <v>85.327009677229483</v>
      </c>
      <c r="AT115">
        <v>54.192319382062813</v>
      </c>
      <c r="AU115">
        <v>81.165568164978225</v>
      </c>
      <c r="AV115">
        <v>96.84695509603533</v>
      </c>
      <c r="AW115"/>
      <c r="AX115">
        <v>96.053023100632444</v>
      </c>
      <c r="AY115">
        <v>78.921937596207698</v>
      </c>
      <c r="AZ115">
        <v>56.022437581351703</v>
      </c>
      <c r="BA115">
        <v>65.261545561294184</v>
      </c>
      <c r="BB115">
        <v>70.344039025965913</v>
      </c>
      <c r="BC115">
        <v>99.273416480426775</v>
      </c>
      <c r="BD115">
        <v>74.165576453813102</v>
      </c>
      <c r="BE115">
        <v>87.821671531831598</v>
      </c>
      <c r="BF115">
        <v>84.962995551889122</v>
      </c>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c r="A116" t="s">
        <v>523</v>
      </c>
      <c r="B116">
        <v>2017</v>
      </c>
      <c r="C116" t="s">
        <v>528</v>
      </c>
      <c r="D116">
        <v>58</v>
      </c>
      <c r="E116" t="s">
        <v>372</v>
      </c>
      <c r="F116" t="s">
        <v>373</v>
      </c>
      <c r="G116" t="s">
        <v>180</v>
      </c>
      <c r="H116">
        <v>0.45892477317066283</v>
      </c>
      <c r="I116">
        <v>2.25175393770912</v>
      </c>
      <c r="J116">
        <v>25.885230254320671</v>
      </c>
      <c r="K116">
        <v>61.647621685650321</v>
      </c>
      <c r="L116">
        <v>76.226561622255133</v>
      </c>
      <c r="M116">
        <v>14.541689455804979</v>
      </c>
      <c r="N116">
        <v>48.499489027682088</v>
      </c>
      <c r="O116">
        <v>68.130735311569097</v>
      </c>
      <c r="P116">
        <v>73.948582486532473</v>
      </c>
      <c r="Q116">
        <v>75.366275865207868</v>
      </c>
      <c r="R116">
        <v>0.0267960346814494</v>
      </c>
      <c r="S116">
        <v>0.041547054532654303</v>
      </c>
      <c r="T116">
        <v>1.0203302743888281</v>
      </c>
      <c r="U116">
        <v>6.9002170459239718</v>
      </c>
      <c r="V116">
        <v>36.66822352631231</v>
      </c>
      <c r="W116" t="s">
        <v>346</v>
      </c>
      <c r="X116" t="s">
        <v>347</v>
      </c>
      <c r="Y116" t="s">
        <v>348</v>
      </c>
      <c r="Z116" t="s">
        <v>349</v>
      </c>
      <c r="AA116" t="s">
        <v>350</v>
      </c>
      <c r="AB116" t="s">
        <v>351</v>
      </c>
      <c r="AC116" t="s">
        <v>352</v>
      </c>
      <c r="AD116" t="s">
        <v>353</v>
      </c>
      <c r="AE116" t="s">
        <v>354</v>
      </c>
      <c r="AF116" t="s">
        <v>355</v>
      </c>
      <c r="AG116" t="s">
        <v>356</v>
      </c>
      <c r="AH116" t="s">
        <v>357</v>
      </c>
      <c r="AI116" t="s">
        <v>358</v>
      </c>
      <c r="AJ116" t="s">
        <v>359</v>
      </c>
      <c r="AK116" t="s">
        <v>360</v>
      </c>
      <c r="AL116" t="s">
        <v>361</v>
      </c>
      <c r="AM116" t="s">
        <v>362</v>
      </c>
      <c r="AN116" t="s">
        <v>363</v>
      </c>
      <c r="AO116">
        <v>22.30027994171914</v>
      </c>
      <c r="AP116">
        <v>0</v>
      </c>
      <c r="AQ116">
        <v>67.448726979686811</v>
      </c>
      <c r="AR116">
        <v>39.133109287047532</v>
      </c>
      <c r="AS116">
        <v>6.1118506360940881</v>
      </c>
      <c r="AT116">
        <v>35.030402181295649</v>
      </c>
      <c r="AU116">
        <v>21.195855360413979</v>
      </c>
      <c r="AV116">
        <v>41.793395949476007</v>
      </c>
      <c r="AW116"/>
      <c r="AX116">
        <v>7.9719754463456303</v>
      </c>
      <c r="AY116">
        <v>34.528194627706888</v>
      </c>
      <c r="AZ116">
        <v>44.162889733038448</v>
      </c>
      <c r="BA116">
        <v>35.598466338222508</v>
      </c>
      <c r="BB116">
        <v>5.1316234797678817</v>
      </c>
      <c r="BC116">
        <v>81.914599165415382</v>
      </c>
      <c r="BD116">
        <v>0.28852531988443059</v>
      </c>
      <c r="BE116">
        <v>35.049369154890762</v>
      </c>
      <c r="BF116">
        <v>22.97938269459069</v>
      </c>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c r="A117" t="s">
        <v>523</v>
      </c>
      <c r="B117">
        <v>2017</v>
      </c>
      <c r="C117" t="s">
        <v>528</v>
      </c>
      <c r="D117">
        <v>59</v>
      </c>
      <c r="E117" t="s">
        <v>372</v>
      </c>
      <c r="F117" t="s">
        <v>374</v>
      </c>
      <c r="G117" t="s">
        <v>180</v>
      </c>
      <c r="H117">
        <v>1.246381067690036</v>
      </c>
      <c r="I117">
        <v>1.8883800709175531</v>
      </c>
      <c r="J117">
        <v>5.254430204928676</v>
      </c>
      <c r="K117">
        <v>12.87987701079564</v>
      </c>
      <c r="L117">
        <v>13.829717181300479</v>
      </c>
      <c r="M117">
        <v>10.455813120231101</v>
      </c>
      <c r="N117">
        <v>7.4848246850243676</v>
      </c>
      <c r="O117">
        <v>10.88201988327549</v>
      </c>
      <c r="P117">
        <v>13.31444701303657</v>
      </c>
      <c r="Q117">
        <v>14.771054112929439</v>
      </c>
      <c r="R117">
        <v>0</v>
      </c>
      <c r="S117">
        <v>0</v>
      </c>
      <c r="T117">
        <v>0.58289801208203207</v>
      </c>
      <c r="U117">
        <v>0.3418301491107143</v>
      </c>
      <c r="V117">
        <v>10.82526325612891</v>
      </c>
      <c r="W117" t="s">
        <v>346</v>
      </c>
      <c r="X117" t="s">
        <v>347</v>
      </c>
      <c r="Y117" t="s">
        <v>348</v>
      </c>
      <c r="Z117" t="s">
        <v>349</v>
      </c>
      <c r="AA117" t="s">
        <v>350</v>
      </c>
      <c r="AB117" t="s">
        <v>351</v>
      </c>
      <c r="AC117" t="s">
        <v>352</v>
      </c>
      <c r="AD117" t="s">
        <v>353</v>
      </c>
      <c r="AE117" t="s">
        <v>354</v>
      </c>
      <c r="AF117" t="s">
        <v>355</v>
      </c>
      <c r="AG117" t="s">
        <v>356</v>
      </c>
      <c r="AH117" t="s">
        <v>357</v>
      </c>
      <c r="AI117" t="s">
        <v>358</v>
      </c>
      <c r="AJ117" t="s">
        <v>359</v>
      </c>
      <c r="AK117" t="s">
        <v>360</v>
      </c>
      <c r="AL117" t="s">
        <v>361</v>
      </c>
      <c r="AM117" t="s">
        <v>362</v>
      </c>
      <c r="AN117" t="s">
        <v>363</v>
      </c>
      <c r="AO117">
        <v>1.570350253662216</v>
      </c>
      <c r="AP117">
        <v>0</v>
      </c>
      <c r="AQ117">
        <v>12.405238190921169</v>
      </c>
      <c r="AR117">
        <v>17.61460205084455</v>
      </c>
      <c r="AS117">
        <v>4.0672586316466264</v>
      </c>
      <c r="AT117">
        <v>7.1017809005665651</v>
      </c>
      <c r="AU117">
        <v>2.1800578124907961</v>
      </c>
      <c r="AV117">
        <v>6.2364932802303343</v>
      </c>
      <c r="AW117"/>
      <c r="AX117">
        <v>7.7119578576471239</v>
      </c>
      <c r="AY117">
        <v>13.722837855647819</v>
      </c>
      <c r="AZ117">
        <v>3.4025819783472362</v>
      </c>
      <c r="BA117">
        <v>7.8074877458152363</v>
      </c>
      <c r="BB117">
        <v>0.74078609110977733</v>
      </c>
      <c r="BC117">
        <v>9.8993772469871821</v>
      </c>
      <c r="BD117">
        <v>0.057705064589108401</v>
      </c>
      <c r="BE117">
        <v>3.4410277386582679</v>
      </c>
      <c r="BF117">
        <v>3.024603626446587</v>
      </c>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c r="A118" t="s">
        <v>523</v>
      </c>
      <c r="B118">
        <v>2017</v>
      </c>
      <c r="C118" t="s">
        <v>528</v>
      </c>
      <c r="D118">
        <v>60</v>
      </c>
      <c r="E118" t="s">
        <v>372</v>
      </c>
      <c r="F118" t="s">
        <v>375</v>
      </c>
      <c r="G118" t="s">
        <v>180</v>
      </c>
      <c r="H118">
        <v>8.0157012602833273</v>
      </c>
      <c r="I118">
        <v>9.4303034237880627</v>
      </c>
      <c r="J118">
        <v>12.286390843584281</v>
      </c>
      <c r="K118">
        <v>6.4184896630150314</v>
      </c>
      <c r="L118">
        <v>0.6307493161201766</v>
      </c>
      <c r="M118">
        <v>30.846108383617061</v>
      </c>
      <c r="N118">
        <v>15.57799299389078</v>
      </c>
      <c r="O118">
        <v>3.1006540870670638</v>
      </c>
      <c r="P118">
        <v>2.2518584434634081</v>
      </c>
      <c r="Q118">
        <v>0.5859377994572339</v>
      </c>
      <c r="R118">
        <v>2.785353333056511</v>
      </c>
      <c r="S118">
        <v>7.9990475753503114</v>
      </c>
      <c r="T118">
        <v>2.379468625706072</v>
      </c>
      <c r="U118">
        <v>3.9267458795133412</v>
      </c>
      <c r="V118">
        <v>2.9945295959014162</v>
      </c>
      <c r="W118" t="s">
        <v>346</v>
      </c>
      <c r="X118" t="s">
        <v>347</v>
      </c>
      <c r="Y118" t="s">
        <v>348</v>
      </c>
      <c r="Z118" t="s">
        <v>349</v>
      </c>
      <c r="AA118" t="s">
        <v>350</v>
      </c>
      <c r="AB118" t="s">
        <v>351</v>
      </c>
      <c r="AC118" t="s">
        <v>352</v>
      </c>
      <c r="AD118" t="s">
        <v>353</v>
      </c>
      <c r="AE118" t="s">
        <v>354</v>
      </c>
      <c r="AF118" t="s">
        <v>355</v>
      </c>
      <c r="AG118" t="s">
        <v>356</v>
      </c>
      <c r="AH118" t="s">
        <v>357</v>
      </c>
      <c r="AI118" t="s">
        <v>358</v>
      </c>
      <c r="AJ118" t="s">
        <v>359</v>
      </c>
      <c r="AK118" t="s">
        <v>360</v>
      </c>
      <c r="AL118" t="s">
        <v>361</v>
      </c>
      <c r="AM118" t="s">
        <v>362</v>
      </c>
      <c r="AN118" t="s">
        <v>363</v>
      </c>
      <c r="AO118">
        <v>14.329777804377359</v>
      </c>
      <c r="AP118">
        <v>0</v>
      </c>
      <c r="AQ118">
        <v>14.17939194093629</v>
      </c>
      <c r="AR118">
        <v>5.5996764002619486</v>
      </c>
      <c r="AS118">
        <v>7.0529839592675598</v>
      </c>
      <c r="AT118">
        <v>0.83918923793129352</v>
      </c>
      <c r="AU118">
        <v>8.8669068460553202</v>
      </c>
      <c r="AV118">
        <v>0.096375859585217202</v>
      </c>
      <c r="AW118"/>
      <c r="AX118">
        <v>17.383629791917631</v>
      </c>
      <c r="AY118">
        <v>11.14170937867657</v>
      </c>
      <c r="AZ118">
        <v>0.8407906636776602</v>
      </c>
      <c r="BA118">
        <v>0.1931393134938669</v>
      </c>
      <c r="BB118">
        <v>1.633455218496938</v>
      </c>
      <c r="BC118">
        <v>0.0031774883596619998</v>
      </c>
      <c r="BD118">
        <v>0</v>
      </c>
      <c r="BE118">
        <v>8.9084888165990606</v>
      </c>
      <c r="BF118">
        <v>2.560643922488119</v>
      </c>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c r="A119" t="s">
        <v>523</v>
      </c>
      <c r="B119">
        <v>2017</v>
      </c>
      <c r="C119" t="s">
        <v>528</v>
      </c>
      <c r="D119">
        <v>61</v>
      </c>
      <c r="E119" t="s">
        <v>372</v>
      </c>
      <c r="F119" t="s">
        <v>376</v>
      </c>
      <c r="G119" t="s">
        <v>180</v>
      </c>
      <c r="H119">
        <v>24.4294232212414</v>
      </c>
      <c r="I119">
        <v>8.581848305173903</v>
      </c>
      <c r="J119">
        <v>14.11068507265335</v>
      </c>
      <c r="K119">
        <v>2.2332218809296771</v>
      </c>
      <c r="L119">
        <v>0.74072949831001067</v>
      </c>
      <c r="M119">
        <v>11.60335287242814</v>
      </c>
      <c r="N119">
        <v>3.6265078473213679</v>
      </c>
      <c r="O119">
        <v>2.7657472114745509</v>
      </c>
      <c r="P119">
        <v>0.36401577171350807</v>
      </c>
      <c r="Q119">
        <v>1.079876008575865</v>
      </c>
      <c r="R119">
        <v>18.279341705962949</v>
      </c>
      <c r="S119">
        <v>31.611558301166401</v>
      </c>
      <c r="T119">
        <v>6.1532751712753884</v>
      </c>
      <c r="U119">
        <v>18.240716149578141</v>
      </c>
      <c r="V119">
        <v>9.1290294329145087</v>
      </c>
      <c r="W119" t="s">
        <v>346</v>
      </c>
      <c r="X119" t="s">
        <v>347</v>
      </c>
      <c r="Y119" t="s">
        <v>348</v>
      </c>
      <c r="Z119" t="s">
        <v>349</v>
      </c>
      <c r="AA119" t="s">
        <v>350</v>
      </c>
      <c r="AB119" t="s">
        <v>351</v>
      </c>
      <c r="AC119" t="s">
        <v>352</v>
      </c>
      <c r="AD119" t="s">
        <v>353</v>
      </c>
      <c r="AE119" t="s">
        <v>354</v>
      </c>
      <c r="AF119" t="s">
        <v>355</v>
      </c>
      <c r="AG119" t="s">
        <v>356</v>
      </c>
      <c r="AH119" t="s">
        <v>357</v>
      </c>
      <c r="AI119" t="s">
        <v>358</v>
      </c>
      <c r="AJ119" t="s">
        <v>359</v>
      </c>
      <c r="AK119" t="s">
        <v>360</v>
      </c>
      <c r="AL119" t="s">
        <v>361</v>
      </c>
      <c r="AM119" t="s">
        <v>362</v>
      </c>
      <c r="AN119" t="s">
        <v>363</v>
      </c>
      <c r="AO119">
        <v>23.85507490601092</v>
      </c>
      <c r="AP119">
        <v>42.503441540007351</v>
      </c>
      <c r="AQ119">
        <v>0.93001563990136493</v>
      </c>
      <c r="AR119">
        <v>15.903366285999169</v>
      </c>
      <c r="AS119">
        <v>12.76598531063717</v>
      </c>
      <c r="AT119">
        <v>13.791363794194019</v>
      </c>
      <c r="AU119">
        <v>25.188251809054201</v>
      </c>
      <c r="AV119">
        <v>0.46194502303846963</v>
      </c>
      <c r="AW119"/>
      <c r="AX119">
        <v>42.801428730275227</v>
      </c>
      <c r="AY119">
        <v>3.866982778419533</v>
      </c>
      <c r="AZ119">
        <v>0</v>
      </c>
      <c r="BA119">
        <v>4.6331757955770438</v>
      </c>
      <c r="BB119">
        <v>9.2778046480884591</v>
      </c>
      <c r="BC119">
        <v>1.22331048362852</v>
      </c>
      <c r="BD119">
        <v>12.97251390509099</v>
      </c>
      <c r="BE119">
        <v>4.0062180371616112</v>
      </c>
      <c r="BF119">
        <v>4.4153940895675268</v>
      </c>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c r="A120" t="s">
        <v>523</v>
      </c>
      <c r="B120">
        <v>2017</v>
      </c>
      <c r="C120" t="s">
        <v>528</v>
      </c>
      <c r="D120">
        <v>62</v>
      </c>
      <c r="E120" t="s">
        <v>372</v>
      </c>
      <c r="F120" t="s">
        <v>377</v>
      </c>
      <c r="G120" t="s">
        <v>180</v>
      </c>
      <c r="H120">
        <v>24.984414887932338</v>
      </c>
      <c r="I120">
        <v>40.142194655389332</v>
      </c>
      <c r="J120">
        <v>17.07846057608333</v>
      </c>
      <c r="K120">
        <v>3.8299331627195481</v>
      </c>
      <c r="L120">
        <v>1.2451163622274879</v>
      </c>
      <c r="M120">
        <v>8.7918152479000469</v>
      </c>
      <c r="N120">
        <v>8.8431555016709318</v>
      </c>
      <c r="O120">
        <v>1.412409243739668</v>
      </c>
      <c r="P120">
        <v>0.4458711575159387</v>
      </c>
      <c r="Q120">
        <v>0.75534570500608444</v>
      </c>
      <c r="R120">
        <v>26.29075387594434</v>
      </c>
      <c r="S120">
        <v>32.336591536841958</v>
      </c>
      <c r="T120">
        <v>51.18947240233279</v>
      </c>
      <c r="U120">
        <v>31.974029807491959</v>
      </c>
      <c r="V120">
        <v>16.683781901730011</v>
      </c>
      <c r="W120" t="s">
        <v>346</v>
      </c>
      <c r="X120" t="s">
        <v>347</v>
      </c>
      <c r="Y120" t="s">
        <v>348</v>
      </c>
      <c r="Z120" t="s">
        <v>349</v>
      </c>
      <c r="AA120" t="s">
        <v>350</v>
      </c>
      <c r="AB120" t="s">
        <v>351</v>
      </c>
      <c r="AC120" t="s">
        <v>352</v>
      </c>
      <c r="AD120" t="s">
        <v>353</v>
      </c>
      <c r="AE120" t="s">
        <v>354</v>
      </c>
      <c r="AF120" t="s">
        <v>355</v>
      </c>
      <c r="AG120" t="s">
        <v>356</v>
      </c>
      <c r="AH120" t="s">
        <v>357</v>
      </c>
      <c r="AI120" t="s">
        <v>358</v>
      </c>
      <c r="AJ120" t="s">
        <v>359</v>
      </c>
      <c r="AK120" t="s">
        <v>360</v>
      </c>
      <c r="AL120" t="s">
        <v>361</v>
      </c>
      <c r="AM120" t="s">
        <v>362</v>
      </c>
      <c r="AN120" t="s">
        <v>363</v>
      </c>
      <c r="AO120">
        <v>16.173990719480219</v>
      </c>
      <c r="AP120">
        <v>19.17947808341512</v>
      </c>
      <c r="AQ120">
        <v>0.75453083493815853</v>
      </c>
      <c r="AR120">
        <v>11.20104347448013</v>
      </c>
      <c r="AS120">
        <v>55.801395704590831</v>
      </c>
      <c r="AT120">
        <v>7.8005587473347893</v>
      </c>
      <c r="AU120">
        <v>7.907939540176562</v>
      </c>
      <c r="AV120">
        <v>0.40693057591846948</v>
      </c>
      <c r="AW120"/>
      <c r="AX120">
        <v>8.1784928530954151</v>
      </c>
      <c r="AY120">
        <v>19.561563980082919</v>
      </c>
      <c r="AZ120">
        <v>30.623941352120021</v>
      </c>
      <c r="BA120">
        <v>32.549341536577863</v>
      </c>
      <c r="BB120">
        <v>31.119346798452369</v>
      </c>
      <c r="BC120">
        <v>0.13636691364496581</v>
      </c>
      <c r="BD120">
        <v>28.686621511989081</v>
      </c>
      <c r="BE120">
        <v>3.4888179765691278</v>
      </c>
      <c r="BF120">
        <v>15.460877701636999</v>
      </c>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c r="A121" t="s">
        <v>523</v>
      </c>
      <c r="B121">
        <v>2017</v>
      </c>
      <c r="C121" t="s">
        <v>528</v>
      </c>
      <c r="D121">
        <v>63</v>
      </c>
      <c r="E121" t="s">
        <v>372</v>
      </c>
      <c r="F121" t="s">
        <v>378</v>
      </c>
      <c r="G121" t="s">
        <v>180</v>
      </c>
      <c r="H121">
        <v>14.578422857036919</v>
      </c>
      <c r="I121">
        <v>9.0465861720626055</v>
      </c>
      <c r="J121">
        <v>4.1336454831429146</v>
      </c>
      <c r="K121">
        <v>0.20136057979753369</v>
      </c>
      <c r="L121">
        <v>0.1588174768706774</v>
      </c>
      <c r="M121">
        <v>3.8499451101116819</v>
      </c>
      <c r="N121">
        <v>3.0419397227686011</v>
      </c>
      <c r="O121">
        <v>0.029984077735128199</v>
      </c>
      <c r="P121">
        <v>0.013178264523948401</v>
      </c>
      <c r="Q121">
        <v>0.30212930822333561</v>
      </c>
      <c r="R121">
        <v>20.911904971578071</v>
      </c>
      <c r="S121">
        <v>12.09385027285475</v>
      </c>
      <c r="T121">
        <v>9.3316495092117417</v>
      </c>
      <c r="U121">
        <v>5.3210719858294109</v>
      </c>
      <c r="V121">
        <v>2.7354869562349089</v>
      </c>
      <c r="W121" t="s">
        <v>346</v>
      </c>
      <c r="X121" t="s">
        <v>347</v>
      </c>
      <c r="Y121" t="s">
        <v>348</v>
      </c>
      <c r="Z121" t="s">
        <v>349</v>
      </c>
      <c r="AA121" t="s">
        <v>350</v>
      </c>
      <c r="AB121" t="s">
        <v>351</v>
      </c>
      <c r="AC121" t="s">
        <v>352</v>
      </c>
      <c r="AD121" t="s">
        <v>353</v>
      </c>
      <c r="AE121" t="s">
        <v>354</v>
      </c>
      <c r="AF121" t="s">
        <v>355</v>
      </c>
      <c r="AG121" t="s">
        <v>356</v>
      </c>
      <c r="AH121" t="s">
        <v>357</v>
      </c>
      <c r="AI121" t="s">
        <v>358</v>
      </c>
      <c r="AJ121" t="s">
        <v>359</v>
      </c>
      <c r="AK121" t="s">
        <v>360</v>
      </c>
      <c r="AL121" t="s">
        <v>361</v>
      </c>
      <c r="AM121" t="s">
        <v>362</v>
      </c>
      <c r="AN121" t="s">
        <v>363</v>
      </c>
      <c r="AO121">
        <v>6.8888247243873417</v>
      </c>
      <c r="AP121">
        <v>7.1803938132826914</v>
      </c>
      <c r="AQ121">
        <v>1.897810309103829</v>
      </c>
      <c r="AR121">
        <v>0.59282841871765901</v>
      </c>
      <c r="AS121">
        <v>3.292371825536673</v>
      </c>
      <c r="AT121">
        <v>2.7210311929756399</v>
      </c>
      <c r="AU121">
        <v>23.206960126576789</v>
      </c>
      <c r="AV121">
        <v>0.24966739775016969</v>
      </c>
      <c r="AW121"/>
      <c r="AX121">
        <v>7.3951664854219512</v>
      </c>
      <c r="AY121">
        <v>6.0031234639189854</v>
      </c>
      <c r="AZ121">
        <v>7.5898860364510528</v>
      </c>
      <c r="BA121">
        <v>3.903197127944479</v>
      </c>
      <c r="BB121">
        <v>5.4734008778967604</v>
      </c>
      <c r="BC121">
        <v>0.24445497991359261</v>
      </c>
      <c r="BD121">
        <v>19.073481787580089</v>
      </c>
      <c r="BE121">
        <v>5.4308224912489811</v>
      </c>
      <c r="BF121">
        <v>9.3203693445335158</v>
      </c>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c r="A122" t="s">
        <v>523</v>
      </c>
      <c r="B122">
        <v>2017</v>
      </c>
      <c r="C122" t="s">
        <v>528</v>
      </c>
      <c r="D122">
        <v>64</v>
      </c>
      <c r="E122" t="s">
        <v>372</v>
      </c>
      <c r="F122" t="s">
        <v>379</v>
      </c>
      <c r="G122" t="s">
        <v>180</v>
      </c>
      <c r="H122">
        <v>0.23339920393578709</v>
      </c>
      <c r="I122">
        <v>1.603407415966922</v>
      </c>
      <c r="J122">
        <v>3.1315309290120901</v>
      </c>
      <c r="K122">
        <v>0.050794641694080503</v>
      </c>
      <c r="L122">
        <v>0.0039382935412757003</v>
      </c>
      <c r="M122">
        <v>0</v>
      </c>
      <c r="N122">
        <v>0.37144120095585781</v>
      </c>
      <c r="O122">
        <v>0.071242486699509999</v>
      </c>
      <c r="P122">
        <v>0</v>
      </c>
      <c r="Q122">
        <v>0.0077412486461519003</v>
      </c>
      <c r="R122">
        <v>0</v>
      </c>
      <c r="S122">
        <v>0.48754875864052821</v>
      </c>
      <c r="T122">
        <v>2.4718655208343931</v>
      </c>
      <c r="U122">
        <v>4.9008726189332297</v>
      </c>
      <c r="V122">
        <v>2.1124010746828188</v>
      </c>
      <c r="W122" t="s">
        <v>346</v>
      </c>
      <c r="X122" t="s">
        <v>347</v>
      </c>
      <c r="Y122" t="s">
        <v>348</v>
      </c>
      <c r="Z122" t="s">
        <v>349</v>
      </c>
      <c r="AA122" t="s">
        <v>350</v>
      </c>
      <c r="AB122" t="s">
        <v>351</v>
      </c>
      <c r="AC122" t="s">
        <v>352</v>
      </c>
      <c r="AD122" t="s">
        <v>353</v>
      </c>
      <c r="AE122" t="s">
        <v>354</v>
      </c>
      <c r="AF122" t="s">
        <v>355</v>
      </c>
      <c r="AG122" t="s">
        <v>356</v>
      </c>
      <c r="AH122" t="s">
        <v>357</v>
      </c>
      <c r="AI122" t="s">
        <v>358</v>
      </c>
      <c r="AJ122" t="s">
        <v>359</v>
      </c>
      <c r="AK122" t="s">
        <v>360</v>
      </c>
      <c r="AL122" t="s">
        <v>361</v>
      </c>
      <c r="AM122" t="s">
        <v>362</v>
      </c>
      <c r="AN122" t="s">
        <v>363</v>
      </c>
      <c r="AO122">
        <v>1.498748129407895</v>
      </c>
      <c r="AP122">
        <v>0</v>
      </c>
      <c r="AQ122">
        <v>0</v>
      </c>
      <c r="AR122">
        <v>0</v>
      </c>
      <c r="AS122">
        <v>3.7071025826897661</v>
      </c>
      <c r="AT122">
        <v>5.6803322540480456</v>
      </c>
      <c r="AU122">
        <v>0</v>
      </c>
      <c r="AV122">
        <v>0.10303532499755499</v>
      </c>
      <c r="AW122"/>
      <c r="AX122">
        <v>0.37558678776108001</v>
      </c>
      <c r="AY122">
        <v>0</v>
      </c>
      <c r="AZ122">
        <v>0</v>
      </c>
      <c r="BA122">
        <v>0</v>
      </c>
      <c r="BB122">
        <v>1.341596034455864</v>
      </c>
      <c r="BC122">
        <v>1.576876318488595</v>
      </c>
      <c r="BD122">
        <v>0</v>
      </c>
      <c r="BE122">
        <v>0</v>
      </c>
      <c r="BF122">
        <v>0.2310476594651639</v>
      </c>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c r="A123" t="s">
        <v>523</v>
      </c>
      <c r="B123">
        <v>2017</v>
      </c>
      <c r="C123" t="s">
        <v>528</v>
      </c>
      <c r="D123">
        <v>65</v>
      </c>
      <c r="E123" t="s">
        <v>372</v>
      </c>
      <c r="F123" t="s">
        <v>380</v>
      </c>
      <c r="G123" t="s">
        <v>180</v>
      </c>
      <c r="H123">
        <v>1.947591919137043</v>
      </c>
      <c r="I123">
        <v>1.0279653673259219</v>
      </c>
      <c r="J123">
        <v>0.51557386568862351</v>
      </c>
      <c r="K123">
        <v>0.45873358666355518</v>
      </c>
      <c r="L123">
        <v>0.24594726733553859</v>
      </c>
      <c r="M123">
        <v>0.55132570161935457</v>
      </c>
      <c r="N123">
        <v>0.78854930316497174</v>
      </c>
      <c r="O123">
        <v>0</v>
      </c>
      <c r="P123">
        <v>0</v>
      </c>
      <c r="Q123">
        <v>0.48344262059990267</v>
      </c>
      <c r="R123">
        <v>4.031495217664137</v>
      </c>
      <c r="S123">
        <v>0.0028774659176099</v>
      </c>
      <c r="T123">
        <v>0.65831267205858868</v>
      </c>
      <c r="U123">
        <v>0.89509923010136794</v>
      </c>
      <c r="V123">
        <v>1.1485933478428809</v>
      </c>
      <c r="W123" t="s">
        <v>346</v>
      </c>
      <c r="X123" t="s">
        <v>347</v>
      </c>
      <c r="Y123" t="s">
        <v>348</v>
      </c>
      <c r="Z123" t="s">
        <v>349</v>
      </c>
      <c r="AA123" t="s">
        <v>350</v>
      </c>
      <c r="AB123" t="s">
        <v>351</v>
      </c>
      <c r="AC123" t="s">
        <v>352</v>
      </c>
      <c r="AD123" t="s">
        <v>353</v>
      </c>
      <c r="AE123" t="s">
        <v>354</v>
      </c>
      <c r="AF123" t="s">
        <v>355</v>
      </c>
      <c r="AG123" t="s">
        <v>356</v>
      </c>
      <c r="AH123" t="s">
        <v>357</v>
      </c>
      <c r="AI123" t="s">
        <v>358</v>
      </c>
      <c r="AJ123" t="s">
        <v>359</v>
      </c>
      <c r="AK123" t="s">
        <v>360</v>
      </c>
      <c r="AL123" t="s">
        <v>361</v>
      </c>
      <c r="AM123" t="s">
        <v>362</v>
      </c>
      <c r="AN123" t="s">
        <v>363</v>
      </c>
      <c r="AO123">
        <v>6.0357291640101227</v>
      </c>
      <c r="AP123">
        <v>0</v>
      </c>
      <c r="AQ123">
        <v>0.013019810777816601</v>
      </c>
      <c r="AR123">
        <v>0.13926456438807089</v>
      </c>
      <c r="AS123">
        <v>0.0140362653737521</v>
      </c>
      <c r="AT123">
        <v>1.487103902010565</v>
      </c>
      <c r="AU123">
        <v>0</v>
      </c>
      <c r="AV123">
        <v>0</v>
      </c>
      <c r="AW123"/>
      <c r="AX123">
        <v>0</v>
      </c>
      <c r="AY123">
        <v>0.60316856505418848</v>
      </c>
      <c r="AZ123">
        <v>0</v>
      </c>
      <c r="BA123">
        <v>2.4440626311386628</v>
      </c>
      <c r="BB123">
        <v>0.58633146297268379</v>
      </c>
      <c r="BC123">
        <v>0.049158547687438901</v>
      </c>
      <c r="BD123">
        <v>4.4975254152028317</v>
      </c>
      <c r="BE123">
        <v>1.1650839901390591</v>
      </c>
      <c r="BF123">
        <v>0.98888512287901387</v>
      </c>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c r="A124" t="s">
        <v>523</v>
      </c>
      <c r="B124">
        <v>2017</v>
      </c>
      <c r="C124" t="s">
        <v>528</v>
      </c>
      <c r="D124">
        <v>66</v>
      </c>
      <c r="E124" t="s">
        <v>372</v>
      </c>
      <c r="F124" t="s">
        <v>381</v>
      </c>
      <c r="G124" t="s">
        <v>180</v>
      </c>
      <c r="H124">
        <v>4.2324386465461634</v>
      </c>
      <c r="I124">
        <v>3.3429122762857908</v>
      </c>
      <c r="J124">
        <v>1.233854584703129</v>
      </c>
      <c r="K124">
        <v>0.12735601128886739</v>
      </c>
      <c r="L124">
        <v>0.0154115338479313</v>
      </c>
      <c r="M124">
        <v>0.0010033815140418</v>
      </c>
      <c r="N124">
        <v>0.19053034360064081</v>
      </c>
      <c r="O124">
        <v>0.056052000294723202</v>
      </c>
      <c r="P124">
        <v>0.0293179312276339</v>
      </c>
      <c r="Q124">
        <v>0</v>
      </c>
      <c r="R124">
        <v>5.2615357205501736</v>
      </c>
      <c r="S124">
        <v>3.5342558880054051</v>
      </c>
      <c r="T124">
        <v>6.1807710951310666</v>
      </c>
      <c r="U124">
        <v>0.73407447589554209</v>
      </c>
      <c r="V124">
        <v>2.4096940757497491</v>
      </c>
      <c r="W124" t="s">
        <v>346</v>
      </c>
      <c r="X124" t="s">
        <v>347</v>
      </c>
      <c r="Y124" t="s">
        <v>348</v>
      </c>
      <c r="Z124" t="s">
        <v>349</v>
      </c>
      <c r="AA124" t="s">
        <v>350</v>
      </c>
      <c r="AB124" t="s">
        <v>351</v>
      </c>
      <c r="AC124" t="s">
        <v>352</v>
      </c>
      <c r="AD124" t="s">
        <v>353</v>
      </c>
      <c r="AE124" t="s">
        <v>354</v>
      </c>
      <c r="AF124" t="s">
        <v>355</v>
      </c>
      <c r="AG124" t="s">
        <v>356</v>
      </c>
      <c r="AH124" t="s">
        <v>357</v>
      </c>
      <c r="AI124" t="s">
        <v>358</v>
      </c>
      <c r="AJ124" t="s">
        <v>359</v>
      </c>
      <c r="AK124" t="s">
        <v>360</v>
      </c>
      <c r="AL124" t="s">
        <v>361</v>
      </c>
      <c r="AM124" t="s">
        <v>362</v>
      </c>
      <c r="AN124" t="s">
        <v>363</v>
      </c>
      <c r="AO124">
        <v>2.3100328264197629</v>
      </c>
      <c r="AP124">
        <v>0</v>
      </c>
      <c r="AQ124">
        <v>0</v>
      </c>
      <c r="AR124">
        <v>1.390291667636685</v>
      </c>
      <c r="AS124">
        <v>0.41895546371039499</v>
      </c>
      <c r="AT124">
        <v>14.21608620435461</v>
      </c>
      <c r="AU124">
        <v>0.4134870465919131</v>
      </c>
      <c r="AV124">
        <v>0.21898734812755569</v>
      </c>
      <c r="AW124"/>
      <c r="AX124">
        <v>0</v>
      </c>
      <c r="AY124">
        <v>3.5194956389872831</v>
      </c>
      <c r="AZ124">
        <v>11.879088494297999</v>
      </c>
      <c r="BA124">
        <v>0</v>
      </c>
      <c r="BB124">
        <v>0</v>
      </c>
      <c r="BC124">
        <v>0</v>
      </c>
      <c r="BD124">
        <v>12.36819358573362</v>
      </c>
      <c r="BE124">
        <v>0.78779761520279679</v>
      </c>
      <c r="BF124">
        <v>1.078629482539126</v>
      </c>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c r="A125" t="s">
        <v>523</v>
      </c>
      <c r="B125">
        <v>2017</v>
      </c>
      <c r="C125" t="s">
        <v>528</v>
      </c>
      <c r="D125">
        <v>67</v>
      </c>
      <c r="E125" t="s">
        <v>372</v>
      </c>
      <c r="F125" t="s">
        <v>382</v>
      </c>
      <c r="G125" t="s">
        <v>180</v>
      </c>
      <c r="H125">
        <v>0</v>
      </c>
      <c r="I125">
        <v>0</v>
      </c>
      <c r="J125">
        <v>0.0061848439812172999</v>
      </c>
      <c r="K125">
        <v>0.1139255639756666</v>
      </c>
      <c r="L125">
        <v>0.14215707352727469</v>
      </c>
      <c r="M125">
        <v>0</v>
      </c>
      <c r="N125">
        <v>0.12405256977850861</v>
      </c>
      <c r="O125">
        <v>0.048961785905451298</v>
      </c>
      <c r="P125">
        <v>0.15567391734417679</v>
      </c>
      <c r="Q125">
        <v>0.16678596078919641</v>
      </c>
      <c r="R125">
        <v>0</v>
      </c>
      <c r="S125">
        <v>0</v>
      </c>
      <c r="T125">
        <v>0</v>
      </c>
      <c r="U125">
        <v>0.0131341636011819</v>
      </c>
      <c r="V125">
        <v>0</v>
      </c>
      <c r="W125" t="s">
        <v>346</v>
      </c>
      <c r="X125" t="s">
        <v>347</v>
      </c>
      <c r="Y125" t="s">
        <v>348</v>
      </c>
      <c r="Z125" t="s">
        <v>349</v>
      </c>
      <c r="AA125" t="s">
        <v>350</v>
      </c>
      <c r="AB125" t="s">
        <v>351</v>
      </c>
      <c r="AC125" t="s">
        <v>352</v>
      </c>
      <c r="AD125" t="s">
        <v>353</v>
      </c>
      <c r="AE125" t="s">
        <v>354</v>
      </c>
      <c r="AF125" t="s">
        <v>355</v>
      </c>
      <c r="AG125" t="s">
        <v>356</v>
      </c>
      <c r="AH125" t="s">
        <v>357</v>
      </c>
      <c r="AI125" t="s">
        <v>358</v>
      </c>
      <c r="AJ125" t="s">
        <v>359</v>
      </c>
      <c r="AK125" t="s">
        <v>360</v>
      </c>
      <c r="AL125" t="s">
        <v>361</v>
      </c>
      <c r="AM125" t="s">
        <v>362</v>
      </c>
      <c r="AN125" t="s">
        <v>363</v>
      </c>
      <c r="AO125">
        <v>0</v>
      </c>
      <c r="AP125">
        <v>0</v>
      </c>
      <c r="AQ125">
        <v>0.30420005212748569</v>
      </c>
      <c r="AR125">
        <v>0</v>
      </c>
      <c r="AS125">
        <v>0.0322449805709231</v>
      </c>
      <c r="AT125">
        <v>0</v>
      </c>
      <c r="AU125">
        <v>0</v>
      </c>
      <c r="AV125">
        <v>0</v>
      </c>
      <c r="AW125"/>
      <c r="AX125">
        <v>0</v>
      </c>
      <c r="AY125">
        <v>0</v>
      </c>
      <c r="AZ125">
        <v>0</v>
      </c>
      <c r="BA125">
        <v>0</v>
      </c>
      <c r="BB125">
        <v>0</v>
      </c>
      <c r="BC125">
        <v>0</v>
      </c>
      <c r="BD125">
        <v>0.1154101291782168</v>
      </c>
      <c r="BE125">
        <v>0</v>
      </c>
      <c r="BF125">
        <v>0</v>
      </c>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c r="A126" t="s">
        <v>523</v>
      </c>
      <c r="B126">
        <v>2017</v>
      </c>
      <c r="C126" t="s">
        <v>528</v>
      </c>
      <c r="D126">
        <v>68</v>
      </c>
      <c r="E126" t="s">
        <v>372</v>
      </c>
      <c r="F126" t="s">
        <v>383</v>
      </c>
      <c r="G126" t="s">
        <v>180</v>
      </c>
      <c r="H126">
        <v>6.9310633522822949</v>
      </c>
      <c r="I126">
        <v>5.5698886195584194</v>
      </c>
      <c r="J126">
        <v>9.1782353178750604</v>
      </c>
      <c r="K126">
        <v>1.665222976734855</v>
      </c>
      <c r="L126">
        <v>0.72066133770827645</v>
      </c>
      <c r="M126">
        <v>13.28287463922072</v>
      </c>
      <c r="N126">
        <v>4.1777497307325353</v>
      </c>
      <c r="O126">
        <v>1.255356786865355</v>
      </c>
      <c r="P126">
        <v>0.81162543252607555</v>
      </c>
      <c r="Q126">
        <v>0.6823880223541906</v>
      </c>
      <c r="R126">
        <v>5.6408472619274788</v>
      </c>
      <c r="S126">
        <v>3.3297749097851348</v>
      </c>
      <c r="T126">
        <v>2.9859780227627262</v>
      </c>
      <c r="U126">
        <v>8.3158534431952678</v>
      </c>
      <c r="V126">
        <v>8.0234937468837266</v>
      </c>
      <c r="W126" t="s">
        <v>346</v>
      </c>
      <c r="X126" t="s">
        <v>347</v>
      </c>
      <c r="Y126" t="s">
        <v>348</v>
      </c>
      <c r="Z126" t="s">
        <v>349</v>
      </c>
      <c r="AA126" t="s">
        <v>350</v>
      </c>
      <c r="AB126" t="s">
        <v>351</v>
      </c>
      <c r="AC126" t="s">
        <v>352</v>
      </c>
      <c r="AD126" t="s">
        <v>353</v>
      </c>
      <c r="AE126" t="s">
        <v>354</v>
      </c>
      <c r="AF126" t="s">
        <v>355</v>
      </c>
      <c r="AG126" t="s">
        <v>356</v>
      </c>
      <c r="AH126" t="s">
        <v>357</v>
      </c>
      <c r="AI126" t="s">
        <v>358</v>
      </c>
      <c r="AJ126" t="s">
        <v>359</v>
      </c>
      <c r="AK126" t="s">
        <v>360</v>
      </c>
      <c r="AL126" t="s">
        <v>361</v>
      </c>
      <c r="AM126" t="s">
        <v>362</v>
      </c>
      <c r="AN126" t="s">
        <v>363</v>
      </c>
      <c r="AO126">
        <v>1.187136819825436</v>
      </c>
      <c r="AP126">
        <v>30.811112389461719</v>
      </c>
      <c r="AQ126">
        <v>2.0670662416069718</v>
      </c>
      <c r="AR126">
        <v>0.37593260383132332</v>
      </c>
      <c r="AS126">
        <v>0.30280511776690239</v>
      </c>
      <c r="AT126">
        <v>7.5661678243837249</v>
      </c>
      <c r="AU126">
        <v>9.6659227859801593</v>
      </c>
      <c r="AV126">
        <v>47.286139540202313</v>
      </c>
      <c r="AW126"/>
      <c r="AX126">
        <v>8.1583713737180457</v>
      </c>
      <c r="AY126">
        <v>1.15808348005934</v>
      </c>
      <c r="AZ126">
        <v>0</v>
      </c>
      <c r="BA126">
        <v>1.6633205547615231</v>
      </c>
      <c r="BB126">
        <v>12.06797883698014</v>
      </c>
      <c r="BC126">
        <v>2.2903011137973022</v>
      </c>
      <c r="BD126">
        <v>0</v>
      </c>
      <c r="BE126">
        <v>5.5568598336717834</v>
      </c>
      <c r="BF126">
        <v>2.8547742278280959</v>
      </c>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c r="A127" t="s">
        <v>523</v>
      </c>
      <c r="B127">
        <v>2017</v>
      </c>
      <c r="C127" t="s">
        <v>528</v>
      </c>
      <c r="D127">
        <v>69</v>
      </c>
      <c r="E127" t="s">
        <v>372</v>
      </c>
      <c r="F127" t="s">
        <v>384</v>
      </c>
      <c r="G127" t="s">
        <v>180</v>
      </c>
      <c r="H127">
        <v>3.461280160709463</v>
      </c>
      <c r="I127">
        <v>3.074856250032231</v>
      </c>
      <c r="J127">
        <v>4.2622219414263123</v>
      </c>
      <c r="K127">
        <v>10.22684525975642</v>
      </c>
      <c r="L127">
        <v>6.0232004202905056</v>
      </c>
      <c r="M127">
        <v>3.0633548769372672</v>
      </c>
      <c r="N127">
        <v>7.037300042234607</v>
      </c>
      <c r="O127">
        <v>12.028026136747361</v>
      </c>
      <c r="P127">
        <v>8.6331038985283932</v>
      </c>
      <c r="Q127">
        <v>5.7990233482105618</v>
      </c>
      <c r="R127">
        <v>5.6590139284747698</v>
      </c>
      <c r="S127">
        <v>1.1702091298052519</v>
      </c>
      <c r="T127">
        <v>3.2162925223424841</v>
      </c>
      <c r="U127">
        <v>3.8669372705835521</v>
      </c>
      <c r="V127">
        <v>2.918251873967014</v>
      </c>
      <c r="W127" t="s">
        <v>346</v>
      </c>
      <c r="X127" t="s">
        <v>347</v>
      </c>
      <c r="Y127" t="s">
        <v>348</v>
      </c>
      <c r="Z127" t="s">
        <v>349</v>
      </c>
      <c r="AA127" t="s">
        <v>350</v>
      </c>
      <c r="AB127" t="s">
        <v>351</v>
      </c>
      <c r="AC127" t="s">
        <v>352</v>
      </c>
      <c r="AD127" t="s">
        <v>353</v>
      </c>
      <c r="AE127" t="s">
        <v>354</v>
      </c>
      <c r="AF127" t="s">
        <v>355</v>
      </c>
      <c r="AG127" t="s">
        <v>356</v>
      </c>
      <c r="AH127" t="s">
        <v>357</v>
      </c>
      <c r="AI127" t="s">
        <v>358</v>
      </c>
      <c r="AJ127" t="s">
        <v>359</v>
      </c>
      <c r="AK127" t="s">
        <v>360</v>
      </c>
      <c r="AL127" t="s">
        <v>361</v>
      </c>
      <c r="AM127" t="s">
        <v>362</v>
      </c>
      <c r="AN127" t="s">
        <v>363</v>
      </c>
      <c r="AO127">
        <v>0</v>
      </c>
      <c r="AP127">
        <v>0.3255741738331358</v>
      </c>
      <c r="AQ127">
        <v>0</v>
      </c>
      <c r="AR127">
        <v>7.8364633762918263</v>
      </c>
      <c r="AS127">
        <v>3.4662400250322092</v>
      </c>
      <c r="AT127">
        <v>2.573461401073927</v>
      </c>
      <c r="AU127">
        <v>0</v>
      </c>
      <c r="AV127">
        <v>2.7838678564091301</v>
      </c>
      <c r="AW127"/>
      <c r="AX127">
        <v>0</v>
      </c>
      <c r="AY127">
        <v>9.5066609073600001e-05</v>
      </c>
      <c r="AZ127">
        <v>1.5008217420675809</v>
      </c>
      <c r="BA127">
        <v>11.207808956468901</v>
      </c>
      <c r="BB127">
        <v>0.61299362276498259</v>
      </c>
      <c r="BC127">
        <v>0.046481531485265598</v>
      </c>
      <c r="BD127">
        <v>20.190920272039929</v>
      </c>
      <c r="BE127">
        <v>12.733186031012441</v>
      </c>
      <c r="BF127">
        <v>33.709990276052963</v>
      </c>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c r="A128" t="s">
        <v>523</v>
      </c>
      <c r="B128">
        <v>2017</v>
      </c>
      <c r="C128" t="s">
        <v>528</v>
      </c>
      <c r="D128">
        <v>70</v>
      </c>
      <c r="E128" t="s">
        <v>372</v>
      </c>
      <c r="F128" t="s">
        <v>385</v>
      </c>
      <c r="G128" t="s">
        <v>180</v>
      </c>
      <c r="H128">
        <v>3.5330505816176201</v>
      </c>
      <c r="I128">
        <v>10.192268177800321</v>
      </c>
      <c r="J128">
        <v>2.5222971255958431</v>
      </c>
      <c r="K128">
        <v>0.0027522772387384002</v>
      </c>
      <c r="L128">
        <v>0</v>
      </c>
      <c r="M128">
        <v>1.998950133569753</v>
      </c>
      <c r="N128">
        <v>0.0036327933028842</v>
      </c>
      <c r="O128">
        <v>0</v>
      </c>
      <c r="P128">
        <v>0</v>
      </c>
      <c r="Q128">
        <v>0</v>
      </c>
      <c r="R128">
        <v>0.89338017984128326</v>
      </c>
      <c r="S128">
        <v>4.6122910035175577</v>
      </c>
      <c r="T128">
        <v>11.195948151510819</v>
      </c>
      <c r="U128">
        <v>10.49078283458482</v>
      </c>
      <c r="V128">
        <v>4.216311104973709</v>
      </c>
      <c r="W128" t="s">
        <v>346</v>
      </c>
      <c r="X128" t="s">
        <v>347</v>
      </c>
      <c r="Y128" t="s">
        <v>348</v>
      </c>
      <c r="Z128" t="s">
        <v>349</v>
      </c>
      <c r="AA128" t="s">
        <v>350</v>
      </c>
      <c r="AB128" t="s">
        <v>351</v>
      </c>
      <c r="AC128" t="s">
        <v>352</v>
      </c>
      <c r="AD128" t="s">
        <v>353</v>
      </c>
      <c r="AE128" t="s">
        <v>354</v>
      </c>
      <c r="AF128" t="s">
        <v>355</v>
      </c>
      <c r="AG128" t="s">
        <v>356</v>
      </c>
      <c r="AH128" t="s">
        <v>357</v>
      </c>
      <c r="AI128" t="s">
        <v>358</v>
      </c>
      <c r="AJ128" t="s">
        <v>359</v>
      </c>
      <c r="AK128" t="s">
        <v>360</v>
      </c>
      <c r="AL128" t="s">
        <v>361</v>
      </c>
      <c r="AM128" t="s">
        <v>362</v>
      </c>
      <c r="AN128" t="s">
        <v>363</v>
      </c>
      <c r="AO128">
        <v>0</v>
      </c>
      <c r="AP128">
        <v>0</v>
      </c>
      <c r="AQ128">
        <v>0</v>
      </c>
      <c r="AR128">
        <v>0</v>
      </c>
      <c r="AS128">
        <v>2.7166817605556042</v>
      </c>
      <c r="AT128">
        <v>0.89002653621129268</v>
      </c>
      <c r="AU128">
        <v>1.3746186726603129</v>
      </c>
      <c r="AV128">
        <v>0</v>
      </c>
      <c r="AW128"/>
      <c r="AX128">
        <v>0</v>
      </c>
      <c r="AY128">
        <v>5.5756506145122673</v>
      </c>
      <c r="AZ128">
        <v>0</v>
      </c>
      <c r="BA128">
        <v>0</v>
      </c>
      <c r="BB128">
        <v>32.014682929014192</v>
      </c>
      <c r="BC128">
        <v>1.045451771196297</v>
      </c>
      <c r="BD128">
        <v>1.7491030087117281</v>
      </c>
      <c r="BE128">
        <v>0</v>
      </c>
      <c r="BF128">
        <v>0</v>
      </c>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c r="A129" t="s">
        <v>523</v>
      </c>
      <c r="B129">
        <v>2017</v>
      </c>
      <c r="C129" t="s">
        <v>528</v>
      </c>
      <c r="D129">
        <v>71</v>
      </c>
      <c r="E129" t="s">
        <v>372</v>
      </c>
      <c r="F129" t="s">
        <v>386</v>
      </c>
      <c r="G129" t="s">
        <v>180</v>
      </c>
      <c r="H129">
        <v>5.9479080684170746</v>
      </c>
      <c r="I129">
        <v>3.8476353279898148</v>
      </c>
      <c r="J129">
        <v>0.40125895700464359</v>
      </c>
      <c r="K129">
        <v>0.14386569974015909</v>
      </c>
      <c r="L129">
        <v>0.016992616665336899</v>
      </c>
      <c r="M129">
        <v>1.013767077045846</v>
      </c>
      <c r="N129">
        <v>0.23283423787170121</v>
      </c>
      <c r="O129">
        <v>0.21881098862658299</v>
      </c>
      <c r="P129">
        <v>0.032325683587864598</v>
      </c>
      <c r="Q129">
        <v>0</v>
      </c>
      <c r="R129">
        <v>10.21957777031877</v>
      </c>
      <c r="S129">
        <v>2.7804481035824589</v>
      </c>
      <c r="T129">
        <v>2.633738020362979</v>
      </c>
      <c r="U129">
        <v>4.0786349456573756</v>
      </c>
      <c r="V129">
        <v>0.13494010667802681</v>
      </c>
      <c r="W129" t="s">
        <v>346</v>
      </c>
      <c r="X129" t="s">
        <v>347</v>
      </c>
      <c r="Y129" t="s">
        <v>348</v>
      </c>
      <c r="Z129" t="s">
        <v>349</v>
      </c>
      <c r="AA129" t="s">
        <v>350</v>
      </c>
      <c r="AB129" t="s">
        <v>351</v>
      </c>
      <c r="AC129" t="s">
        <v>352</v>
      </c>
      <c r="AD129" t="s">
        <v>353</v>
      </c>
      <c r="AE129" t="s">
        <v>354</v>
      </c>
      <c r="AF129" t="s">
        <v>355</v>
      </c>
      <c r="AG129" t="s">
        <v>356</v>
      </c>
      <c r="AH129" t="s">
        <v>357</v>
      </c>
      <c r="AI129" t="s">
        <v>358</v>
      </c>
      <c r="AJ129" t="s">
        <v>359</v>
      </c>
      <c r="AK129" t="s">
        <v>360</v>
      </c>
      <c r="AL129" t="s">
        <v>361</v>
      </c>
      <c r="AM129" t="s">
        <v>362</v>
      </c>
      <c r="AN129" t="s">
        <v>363</v>
      </c>
      <c r="AO129">
        <v>3.850054710699605</v>
      </c>
      <c r="AP129">
        <v>0</v>
      </c>
      <c r="AQ129">
        <v>0</v>
      </c>
      <c r="AR129">
        <v>0.21342187050104011</v>
      </c>
      <c r="AS129">
        <v>0.25008773652742772</v>
      </c>
      <c r="AT129">
        <v>0.30249582361984462</v>
      </c>
      <c r="AU129">
        <v>0</v>
      </c>
      <c r="AV129">
        <v>0.3631618442647051</v>
      </c>
      <c r="AW129"/>
      <c r="AX129">
        <v>0.023390673817881302</v>
      </c>
      <c r="AY129">
        <v>0.31909455032515133</v>
      </c>
      <c r="AZ129">
        <v>0</v>
      </c>
      <c r="BA129">
        <v>0</v>
      </c>
      <c r="BB129">
        <v>0</v>
      </c>
      <c r="BC129">
        <v>1.5704444393958279</v>
      </c>
      <c r="BD129">
        <v>0</v>
      </c>
      <c r="BE129">
        <v>19.432328314846149</v>
      </c>
      <c r="BF129">
        <v>3.375401851972113</v>
      </c>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c r="A130" t="s">
        <v>523</v>
      </c>
      <c r="B130">
        <v>2017</v>
      </c>
      <c r="C130" t="s">
        <v>528</v>
      </c>
      <c r="D130">
        <v>122</v>
      </c>
      <c r="E130" t="s">
        <v>18</v>
      </c>
      <c r="F130" t="s">
        <v>364</v>
      </c>
      <c r="G130" t="s">
        <v>543</v>
      </c>
      <c r="H130">
        <v>13.028178981878719</v>
      </c>
      <c r="I130">
        <v>29.704222733839678</v>
      </c>
      <c r="J130">
        <v>68.518274867406177</v>
      </c>
      <c r="K130">
        <v>94.810233812028159</v>
      </c>
      <c r="L130">
        <v>97.105662775300672</v>
      </c>
      <c r="M130">
        <v>80.128379391627305</v>
      </c>
      <c r="N130">
        <v>85.087373645098467</v>
      </c>
      <c r="O130">
        <v>96.268210426347366</v>
      </c>
      <c r="P130">
        <v>96.996603601748163</v>
      </c>
      <c r="Q130">
        <v>96.905026385796987</v>
      </c>
      <c r="R130">
        <v>6.0352752859379137</v>
      </c>
      <c r="S130">
        <v>3.8621693466423839</v>
      </c>
      <c r="T130">
        <v>21.41481834080038</v>
      </c>
      <c r="U130">
        <v>33.929015430359492</v>
      </c>
      <c r="V130">
        <v>75.346424256031753</v>
      </c>
      <c r="W130" t="s">
        <v>346</v>
      </c>
      <c r="X130" t="s">
        <v>347</v>
      </c>
      <c r="Y130" t="s">
        <v>348</v>
      </c>
      <c r="Z130" t="s">
        <v>349</v>
      </c>
      <c r="AA130" t="s">
        <v>350</v>
      </c>
      <c r="AB130" t="s">
        <v>351</v>
      </c>
      <c r="AC130" t="s">
        <v>352</v>
      </c>
      <c r="AD130" t="s">
        <v>353</v>
      </c>
      <c r="AE130" t="s">
        <v>354</v>
      </c>
      <c r="AF130" t="s">
        <v>355</v>
      </c>
      <c r="AG130" t="s">
        <v>356</v>
      </c>
      <c r="AH130" t="s">
        <v>357</v>
      </c>
      <c r="AI130" t="s">
        <v>358</v>
      </c>
      <c r="AJ130" t="s">
        <v>359</v>
      </c>
      <c r="AK130" t="s">
        <v>360</v>
      </c>
      <c r="AL130" t="s">
        <v>361</v>
      </c>
      <c r="AM130" t="s">
        <v>362</v>
      </c>
      <c r="AN130" t="s">
        <v>363</v>
      </c>
      <c r="AO130">
        <v>24.294028333365471</v>
      </c>
      <c r="AP130">
        <v>43.243336065433319</v>
      </c>
      <c r="AQ130">
        <v>98.344569205832457</v>
      </c>
      <c r="AR130">
        <v>62.980573406354168</v>
      </c>
      <c r="AS130">
        <v>32.951086967909283</v>
      </c>
      <c r="AT130">
        <v>43.763191508497719</v>
      </c>
      <c r="AU130">
        <v>41.51158868782823</v>
      </c>
      <c r="AV130">
        <v>66.84690031539526</v>
      </c>
      <c r="AW130"/>
      <c r="AX130">
        <v>85.758610665904811</v>
      </c>
      <c r="AY130">
        <v>62.941039866963642</v>
      </c>
      <c r="AZ130">
        <v>56.539846234368611</v>
      </c>
      <c r="BA130">
        <v>58.872334065224209</v>
      </c>
      <c r="BB130">
        <v>49.876848617344969</v>
      </c>
      <c r="BC130">
        <v>87.373079518250947</v>
      </c>
      <c r="BD130">
        <v>32.655432678986493</v>
      </c>
      <c r="BE130">
        <v>58.89066631255708</v>
      </c>
      <c r="BF130">
        <v>68.774620459486414</v>
      </c>
      <c r="BG130">
        <v>2727.43320996076</v>
      </c>
      <c r="BH130">
        <v>6146.4517853307716</v>
      </c>
      <c r="BI130">
        <v>14275.34587127359</v>
      </c>
      <c r="BJ130">
        <v>19728.123900149771</v>
      </c>
      <c r="BK130">
        <v>20207.93842116831</v>
      </c>
      <c r="BL130">
        <v>8616.3534141358759</v>
      </c>
      <c r="BM130">
        <v>9158.1131694772848</v>
      </c>
      <c r="BN130">
        <v>10328.003734080199</v>
      </c>
      <c r="BO130">
        <v>10610.76077207685</v>
      </c>
      <c r="BP130">
        <v>10259.373083944331</v>
      </c>
      <c r="BQ130">
        <v>611.01839992523185</v>
      </c>
      <c r="BR130">
        <v>386.5127770504356</v>
      </c>
      <c r="BS130">
        <v>2206.343636107445</v>
      </c>
      <c r="BT130">
        <v>3330.437139636279</v>
      </c>
      <c r="BU130">
        <v>7578.3770614492896</v>
      </c>
      <c r="BV130">
        <v>1589.9363366889961</v>
      </c>
      <c r="BW130">
        <v>526.70740091323853</v>
      </c>
      <c r="BX130">
        <v>15550.07813377144</v>
      </c>
      <c r="BY130">
        <v>4128.3762739598778</v>
      </c>
      <c r="BZ130">
        <v>4378.1439877104767</v>
      </c>
      <c r="CA130">
        <v>1718.81614855617</v>
      </c>
      <c r="CB130">
        <v>2607.7228620147712</v>
      </c>
      <c r="CC130">
        <v>1765.9644648218159</v>
      </c>
      <c r="CD130">
        <v>0</v>
      </c>
      <c r="CE130">
        <v>2515.6649006527682</v>
      </c>
      <c r="CF130">
        <v>5965.9409137910652</v>
      </c>
      <c r="CG130">
        <v>1220.7229752540591</v>
      </c>
      <c r="CH130">
        <v>1232.8731033205979</v>
      </c>
      <c r="CI130">
        <v>3509.1845146101741</v>
      </c>
      <c r="CJ130">
        <v>5611.6694579887389</v>
      </c>
      <c r="CK130">
        <v>610.41845624923712</v>
      </c>
      <c r="CL130">
        <v>4329.4939508152002</v>
      </c>
      <c r="CM130">
        <v>5823.5793067645991</v>
      </c>
    </row>
    <row r="131">
      <c r="A131" t="s">
        <v>523</v>
      </c>
      <c r="B131">
        <v>2017</v>
      </c>
      <c r="C131" t="s">
        <v>528</v>
      </c>
      <c r="D131">
        <v>123</v>
      </c>
      <c r="E131" t="s">
        <v>18</v>
      </c>
      <c r="F131" t="s">
        <v>365</v>
      </c>
      <c r="G131" t="s">
        <v>180</v>
      </c>
      <c r="H131">
        <v>86.97182101812129</v>
      </c>
      <c r="I131">
        <v>70.2957772661603</v>
      </c>
      <c r="J131">
        <v>31.48172513259404</v>
      </c>
      <c r="K131">
        <v>5.1897661879718564</v>
      </c>
      <c r="L131">
        <v>2.8943372246993269</v>
      </c>
      <c r="M131">
        <v>19.87162060837273</v>
      </c>
      <c r="N131">
        <v>14.912626354901439</v>
      </c>
      <c r="O131">
        <v>3.7317895736526401</v>
      </c>
      <c r="P131">
        <v>3.003396398251851</v>
      </c>
      <c r="Q131">
        <v>3.0949736142029831</v>
      </c>
      <c r="R131">
        <v>93.964724714062058</v>
      </c>
      <c r="S131">
        <v>96.137830653357582</v>
      </c>
      <c r="T131">
        <v>78.585181659199549</v>
      </c>
      <c r="U131">
        <v>66.07098456964043</v>
      </c>
      <c r="V131">
        <v>24.653575743968261</v>
      </c>
      <c r="W131" t="s">
        <v>346</v>
      </c>
      <c r="X131" t="s">
        <v>347</v>
      </c>
      <c r="Y131" t="s">
        <v>348</v>
      </c>
      <c r="Z131" t="s">
        <v>349</v>
      </c>
      <c r="AA131" t="s">
        <v>350</v>
      </c>
      <c r="AB131" t="s">
        <v>351</v>
      </c>
      <c r="AC131" t="s">
        <v>352</v>
      </c>
      <c r="AD131" t="s">
        <v>353</v>
      </c>
      <c r="AE131" t="s">
        <v>354</v>
      </c>
      <c r="AF131" t="s">
        <v>355</v>
      </c>
      <c r="AG131" t="s">
        <v>356</v>
      </c>
      <c r="AH131" t="s">
        <v>357</v>
      </c>
      <c r="AI131" t="s">
        <v>358</v>
      </c>
      <c r="AJ131" t="s">
        <v>359</v>
      </c>
      <c r="AK131" t="s">
        <v>360</v>
      </c>
      <c r="AL131" t="s">
        <v>361</v>
      </c>
      <c r="AM131" t="s">
        <v>362</v>
      </c>
      <c r="AN131" t="s">
        <v>363</v>
      </c>
      <c r="AO131">
        <v>75.705971666634554</v>
      </c>
      <c r="AP131">
        <v>56.756663934566667</v>
      </c>
      <c r="AQ131">
        <v>1.655430794167553</v>
      </c>
      <c r="AR131">
        <v>37.019426593645782</v>
      </c>
      <c r="AS131">
        <v>67.048913032090653</v>
      </c>
      <c r="AT131">
        <v>56.236808491502202</v>
      </c>
      <c r="AU131">
        <v>58.488411312171841</v>
      </c>
      <c r="AV131">
        <v>33.153099684604648</v>
      </c>
      <c r="AW131"/>
      <c r="AX131">
        <v>14.24138933409523</v>
      </c>
      <c r="AY131">
        <v>37.058960133036408</v>
      </c>
      <c r="AZ131">
        <v>43.460153765631411</v>
      </c>
      <c r="BA131">
        <v>41.127665934775848</v>
      </c>
      <c r="BB131">
        <v>50.12315138265506</v>
      </c>
      <c r="BC131">
        <v>12.626920481749091</v>
      </c>
      <c r="BD131">
        <v>67.344567321013528</v>
      </c>
      <c r="BE131">
        <v>41.109333687442913</v>
      </c>
      <c r="BF131">
        <v>31.225379540513451</v>
      </c>
      <c r="BG131">
        <v>18207.443519583921</v>
      </c>
      <c r="BH131">
        <v>14545.730065058469</v>
      </c>
      <c r="BI131">
        <v>6559.0167843809731</v>
      </c>
      <c r="BJ131">
        <v>1079.887120330334</v>
      </c>
      <c r="BK131">
        <v>602.31902790427216</v>
      </c>
      <c r="BL131">
        <v>2136.8322605967528</v>
      </c>
      <c r="BM131">
        <v>1605.0738665640349</v>
      </c>
      <c r="BN131">
        <v>400.35995767235761</v>
      </c>
      <c r="BO131">
        <v>328.55089252829538</v>
      </c>
      <c r="BP131">
        <v>327.66606828689572</v>
      </c>
      <c r="BQ131">
        <v>9513.0997384618258</v>
      </c>
      <c r="BR131">
        <v>9621.1472284968168</v>
      </c>
      <c r="BS131">
        <v>8096.5391667965059</v>
      </c>
      <c r="BT131">
        <v>6485.4596595859584</v>
      </c>
      <c r="BU131">
        <v>2479.667678268554</v>
      </c>
      <c r="BV131">
        <v>4954.6198598861693</v>
      </c>
      <c r="BW131">
        <v>691.30084922790525</v>
      </c>
      <c r="BX131">
        <v>261.75393722534182</v>
      </c>
      <c r="BY131">
        <v>2426.623229336737</v>
      </c>
      <c r="BZ131">
        <v>8908.6528696262849</v>
      </c>
      <c r="CA131">
        <v>2208.7222445759162</v>
      </c>
      <c r="CB131">
        <v>3674.1924884796158</v>
      </c>
      <c r="CC131">
        <v>875.84010126829128</v>
      </c>
      <c r="CD131">
        <v>0</v>
      </c>
      <c r="CE131">
        <v>417.76053746819491</v>
      </c>
      <c r="CF131">
        <v>3512.6773715138429</v>
      </c>
      <c r="CG131">
        <v>938.32600799560555</v>
      </c>
      <c r="CH131">
        <v>861.2737024688721</v>
      </c>
      <c r="CI131">
        <v>3526.5136337083541</v>
      </c>
      <c r="CJ131">
        <v>810.98325029373166</v>
      </c>
      <c r="CK131">
        <v>1258.8523087406161</v>
      </c>
      <c r="CL131">
        <v>3022.255013675689</v>
      </c>
      <c r="CM131">
        <v>2644.0491117668148</v>
      </c>
    </row>
    <row r="132">
      <c r="A132" t="s">
        <v>523</v>
      </c>
      <c r="B132">
        <v>2017</v>
      </c>
      <c r="C132" t="s">
        <v>528</v>
      </c>
      <c r="D132">
        <v>124</v>
      </c>
      <c r="E132" t="s">
        <v>51</v>
      </c>
      <c r="F132" t="s">
        <v>366</v>
      </c>
      <c r="G132" t="s">
        <v>544</v>
      </c>
      <c r="H132">
        <v>3.9857584093509009</v>
      </c>
      <c r="I132">
        <v>17.398212880201971</v>
      </c>
      <c r="J132">
        <v>36.919212549344557</v>
      </c>
      <c r="K132">
        <v>37.532899144983197</v>
      </c>
      <c r="L132">
        <v>36.015904405753894</v>
      </c>
      <c r="M132">
        <v>33.142642143165027</v>
      </c>
      <c r="N132">
        <v>36.156619269364541</v>
      </c>
      <c r="O132">
        <v>36.792625712521811</v>
      </c>
      <c r="P132">
        <v>31.997541241929419</v>
      </c>
      <c r="Q132">
        <v>37.474847841014977</v>
      </c>
      <c r="R132">
        <v>2.818925320962725</v>
      </c>
      <c r="S132">
        <v>2.8815615087489639</v>
      </c>
      <c r="T132">
        <v>14.749876576091889</v>
      </c>
      <c r="U132">
        <v>25.394315553372241</v>
      </c>
      <c r="V132">
        <v>39.474003550680457</v>
      </c>
      <c r="W132" t="s">
        <v>346</v>
      </c>
      <c r="X132" t="s">
        <v>347</v>
      </c>
      <c r="Y132" t="s">
        <v>348</v>
      </c>
      <c r="Z132" t="s">
        <v>349</v>
      </c>
      <c r="AA132" t="s">
        <v>350</v>
      </c>
      <c r="AB132" t="s">
        <v>351</v>
      </c>
      <c r="AC132" t="s">
        <v>352</v>
      </c>
      <c r="AD132" t="s">
        <v>353</v>
      </c>
      <c r="AE132" t="s">
        <v>354</v>
      </c>
      <c r="AF132" t="s">
        <v>355</v>
      </c>
      <c r="AG132" t="s">
        <v>356</v>
      </c>
      <c r="AH132" t="s">
        <v>357</v>
      </c>
      <c r="AI132" t="s">
        <v>358</v>
      </c>
      <c r="AJ132" t="s">
        <v>359</v>
      </c>
      <c r="AK132" t="s">
        <v>360</v>
      </c>
      <c r="AL132" t="s">
        <v>361</v>
      </c>
      <c r="AM132" t="s">
        <v>362</v>
      </c>
      <c r="AN132" t="s">
        <v>363</v>
      </c>
      <c r="AO132">
        <v>13.85945029703036</v>
      </c>
      <c r="AP132">
        <v>2.8186230475429079</v>
      </c>
      <c r="AQ132">
        <v>23.293210204252759</v>
      </c>
      <c r="AR132">
        <v>19.354708402549569</v>
      </c>
      <c r="AS132">
        <v>15.827116092012339</v>
      </c>
      <c r="AT132">
        <v>22.06839319465664</v>
      </c>
      <c r="AU132">
        <v>19.88569978062235</v>
      </c>
      <c r="AV132">
        <v>31.761321864526</v>
      </c>
      <c r="AW132"/>
      <c r="AX132">
        <v>26.9195819148947</v>
      </c>
      <c r="AY132">
        <v>26.49242815912131</v>
      </c>
      <c r="AZ132">
        <v>32.6184769353736</v>
      </c>
      <c r="BA132">
        <v>18.269195301088949</v>
      </c>
      <c r="BB132">
        <v>32.641560008916578</v>
      </c>
      <c r="BC132">
        <v>43.85038241904136</v>
      </c>
      <c r="BD132">
        <v>21.305827830680951</v>
      </c>
      <c r="BE132">
        <v>39.511983514599159</v>
      </c>
      <c r="BF132">
        <v>43.376133391312322</v>
      </c>
      <c r="BG132">
        <v>834.41360973507165</v>
      </c>
      <c r="BH132">
        <v>3597.7253110629331</v>
      </c>
      <c r="BI132">
        <v>7682.254896047717</v>
      </c>
      <c r="BJ132">
        <v>7788.9052230286607</v>
      </c>
      <c r="BK132">
        <v>7495.0024294492578</v>
      </c>
      <c r="BL132">
        <v>3555.2469593584551</v>
      </c>
      <c r="BM132">
        <v>3890.174853031634</v>
      </c>
      <c r="BN132">
        <v>3947.2466981846078</v>
      </c>
      <c r="BO132">
        <v>3483.7203488072728</v>
      </c>
      <c r="BP132">
        <v>3967.4768131673359</v>
      </c>
      <c r="BQ132">
        <v>285.39132972717289</v>
      </c>
      <c r="BR132">
        <v>288.3768786463142</v>
      </c>
      <c r="BS132">
        <v>1517.6748431277269</v>
      </c>
      <c r="BT132">
        <v>2492.6798075878619</v>
      </c>
      <c r="BU132">
        <v>3970.3129376852498</v>
      </c>
      <c r="BV132">
        <v>907.03951322555542</v>
      </c>
      <c r="BW132">
        <v>33.596025028228759</v>
      </c>
      <c r="BX132">
        <v>3683.0832814407331</v>
      </c>
      <c r="BY132">
        <v>1268.701039651633</v>
      </c>
      <c r="BZ132">
        <v>2102.9167635205381</v>
      </c>
      <c r="CA132">
        <v>866.74461546748876</v>
      </c>
      <c r="CB132">
        <v>1249.202827072143</v>
      </c>
      <c r="CC132">
        <v>839.07205126762403</v>
      </c>
      <c r="CD132">
        <v>0</v>
      </c>
      <c r="CE132">
        <v>789.66586372733127</v>
      </c>
      <c r="CF132">
        <v>2511.116139711738</v>
      </c>
      <c r="CG132">
        <v>704.24889462471003</v>
      </c>
      <c r="CH132">
        <v>382.58376984119423</v>
      </c>
      <c r="CI132">
        <v>2292.162943446041</v>
      </c>
      <c r="CJ132">
        <v>2816.3577740287801</v>
      </c>
      <c r="CK132">
        <v>398.26361087799069</v>
      </c>
      <c r="CL132">
        <v>2904.8218388843538</v>
      </c>
      <c r="CM132">
        <v>3648.7245175075541</v>
      </c>
    </row>
    <row r="133">
      <c r="A133" t="s">
        <v>523</v>
      </c>
      <c r="B133">
        <v>2017</v>
      </c>
      <c r="C133" t="s">
        <v>528</v>
      </c>
      <c r="D133">
        <v>125</v>
      </c>
      <c r="E133" t="s">
        <v>51</v>
      </c>
      <c r="F133" t="s">
        <v>367</v>
      </c>
      <c r="G133" t="s">
        <v>545</v>
      </c>
      <c r="H133">
        <v>9.0424205725278206</v>
      </c>
      <c r="I133">
        <v>12.26020006431682</v>
      </c>
      <c r="J133">
        <v>31.559608050339168</v>
      </c>
      <c r="K133">
        <v>57.263379251691902</v>
      </c>
      <c r="L133">
        <v>61.089758369546828</v>
      </c>
      <c r="M133">
        <v>46.937428877918663</v>
      </c>
      <c r="N133">
        <v>48.925273734149997</v>
      </c>
      <c r="O133">
        <v>59.475584713825477</v>
      </c>
      <c r="P133">
        <v>64.984759378915157</v>
      </c>
      <c r="Q133">
        <v>59.430178544781889</v>
      </c>
      <c r="R133">
        <v>3.2163499649751901</v>
      </c>
      <c r="S133">
        <v>0.98060783789341943</v>
      </c>
      <c r="T133">
        <v>6.5620210648892856</v>
      </c>
      <c r="U133">
        <v>8.5346998769872489</v>
      </c>
      <c r="V133">
        <v>35.872420705351303</v>
      </c>
      <c r="W133" t="s">
        <v>346</v>
      </c>
      <c r="X133" t="s">
        <v>347</v>
      </c>
      <c r="Y133" t="s">
        <v>348</v>
      </c>
      <c r="Z133" t="s">
        <v>349</v>
      </c>
      <c r="AA133" t="s">
        <v>350</v>
      </c>
      <c r="AB133" t="s">
        <v>351</v>
      </c>
      <c r="AC133" t="s">
        <v>352</v>
      </c>
      <c r="AD133" t="s">
        <v>353</v>
      </c>
      <c r="AE133" t="s">
        <v>354</v>
      </c>
      <c r="AF133" t="s">
        <v>355</v>
      </c>
      <c r="AG133" t="s">
        <v>356</v>
      </c>
      <c r="AH133" t="s">
        <v>357</v>
      </c>
      <c r="AI133" t="s">
        <v>358</v>
      </c>
      <c r="AJ133" t="s">
        <v>359</v>
      </c>
      <c r="AK133" t="s">
        <v>360</v>
      </c>
      <c r="AL133" t="s">
        <v>361</v>
      </c>
      <c r="AM133" t="s">
        <v>362</v>
      </c>
      <c r="AN133" t="s">
        <v>363</v>
      </c>
      <c r="AO133">
        <v>10.4345780363351</v>
      </c>
      <c r="AP133">
        <v>39.182952889415837</v>
      </c>
      <c r="AQ133">
        <v>75.051359001579627</v>
      </c>
      <c r="AR133">
        <v>43.625865003804613</v>
      </c>
      <c r="AS133">
        <v>17.12397087589693</v>
      </c>
      <c r="AT133">
        <v>21.69479831384114</v>
      </c>
      <c r="AU133">
        <v>21.625888907205859</v>
      </c>
      <c r="AV133">
        <v>35.085578450869257</v>
      </c>
      <c r="AW133"/>
      <c r="AX133">
        <v>58.839028751010069</v>
      </c>
      <c r="AY133">
        <v>36.448611707842282</v>
      </c>
      <c r="AZ133">
        <v>23.921369298994989</v>
      </c>
      <c r="BA133">
        <v>40.603138764135267</v>
      </c>
      <c r="BB133">
        <v>17.139101646883589</v>
      </c>
      <c r="BC133">
        <v>43.522697099209587</v>
      </c>
      <c r="BD133">
        <v>11.349604848305541</v>
      </c>
      <c r="BE133">
        <v>19.378682797957939</v>
      </c>
      <c r="BF133">
        <v>25.191340964487409</v>
      </c>
      <c r="BG133">
        <v>1893.0196002256871</v>
      </c>
      <c r="BH133">
        <v>2535.2507406252612</v>
      </c>
      <c r="BI133">
        <v>6567.0131273254729</v>
      </c>
      <c r="BJ133">
        <v>11883.41545423599</v>
      </c>
      <c r="BK133">
        <v>12712.93599171906</v>
      </c>
      <c r="BL133">
        <v>5035.0286068770274</v>
      </c>
      <c r="BM133">
        <v>5263.9841169980191</v>
      </c>
      <c r="BN133">
        <v>6380.75703589559</v>
      </c>
      <c r="BO133">
        <v>7075.1913998320724</v>
      </c>
      <c r="BP133">
        <v>6291.8962707769824</v>
      </c>
      <c r="BQ133">
        <v>325.62707019805907</v>
      </c>
      <c r="BR133">
        <v>98.135898404121392</v>
      </c>
      <c r="BS133">
        <v>675.19305933713918</v>
      </c>
      <c r="BT133">
        <v>837.75733204841606</v>
      </c>
      <c r="BU133">
        <v>3608.0641237640398</v>
      </c>
      <c r="BV133">
        <v>682.89682346343989</v>
      </c>
      <c r="BW133">
        <v>467.03352798461913</v>
      </c>
      <c r="BX133">
        <v>11866.994852330699</v>
      </c>
      <c r="BY133">
        <v>2859.6752343082449</v>
      </c>
      <c r="BZ133">
        <v>2275.2272241899368</v>
      </c>
      <c r="CA133">
        <v>852.07153308868419</v>
      </c>
      <c r="CB133">
        <v>1358.520034942627</v>
      </c>
      <c r="CC133">
        <v>926.89241355419165</v>
      </c>
      <c r="CD133">
        <v>0</v>
      </c>
      <c r="CE133">
        <v>1725.999036925436</v>
      </c>
      <c r="CF133">
        <v>3454.8247740793222</v>
      </c>
      <c r="CG133">
        <v>516.47408062934869</v>
      </c>
      <c r="CH133">
        <v>850.28933347940449</v>
      </c>
      <c r="CI133">
        <v>1203.545837521553</v>
      </c>
      <c r="CJ133">
        <v>2795.3116839599602</v>
      </c>
      <c r="CK133">
        <v>212.1548453712463</v>
      </c>
      <c r="CL133">
        <v>1424.672111930847</v>
      </c>
      <c r="CM133">
        <v>2119.051566371917</v>
      </c>
    </row>
    <row r="134">
      <c r="A134" t="s">
        <v>523</v>
      </c>
      <c r="B134">
        <v>2017</v>
      </c>
      <c r="C134" t="s">
        <v>528</v>
      </c>
      <c r="D134">
        <v>126</v>
      </c>
      <c r="E134" t="s">
        <v>51</v>
      </c>
      <c r="F134" t="s">
        <v>368</v>
      </c>
      <c r="G134" t="s">
        <v>546</v>
      </c>
      <c r="H134">
        <v>19.78383862808322</v>
      </c>
      <c r="I134">
        <v>36.600464392451229</v>
      </c>
      <c r="J134">
        <v>24.936434065258311</v>
      </c>
      <c r="K134">
        <v>5.06203411071162</v>
      </c>
      <c r="L134">
        <v>2.8636177413423671</v>
      </c>
      <c r="M134">
        <v>18.699166964994319</v>
      </c>
      <c r="N134">
        <v>14.662238136825071</v>
      </c>
      <c r="O134">
        <v>3.7317895736526401</v>
      </c>
      <c r="P134">
        <v>3.0176993791554318</v>
      </c>
      <c r="Q134">
        <v>3.0345903145694768</v>
      </c>
      <c r="R134">
        <v>21.5636122220819</v>
      </c>
      <c r="S134">
        <v>23.8842793905098</v>
      </c>
      <c r="T134">
        <v>37.847012194437397</v>
      </c>
      <c r="U134">
        <v>37.841292179300822</v>
      </c>
      <c r="V134">
        <v>17.198097436541779</v>
      </c>
      <c r="W134" t="s">
        <v>346</v>
      </c>
      <c r="X134" t="s">
        <v>347</v>
      </c>
      <c r="Y134" t="s">
        <v>348</v>
      </c>
      <c r="Z134" t="s">
        <v>349</v>
      </c>
      <c r="AA134" t="s">
        <v>350</v>
      </c>
      <c r="AB134" t="s">
        <v>351</v>
      </c>
      <c r="AC134" t="s">
        <v>352</v>
      </c>
      <c r="AD134" t="s">
        <v>353</v>
      </c>
      <c r="AE134" t="s">
        <v>354</v>
      </c>
      <c r="AF134" t="s">
        <v>355</v>
      </c>
      <c r="AG134" t="s">
        <v>356</v>
      </c>
      <c r="AH134" t="s">
        <v>357</v>
      </c>
      <c r="AI134" t="s">
        <v>358</v>
      </c>
      <c r="AJ134" t="s">
        <v>359</v>
      </c>
      <c r="AK134" t="s">
        <v>360</v>
      </c>
      <c r="AL134" t="s">
        <v>361</v>
      </c>
      <c r="AM134" t="s">
        <v>362</v>
      </c>
      <c r="AN134" t="s">
        <v>363</v>
      </c>
      <c r="AO134">
        <v>5.0371915305250416</v>
      </c>
      <c r="AP134">
        <v>36.98827010509104</v>
      </c>
      <c r="AQ134">
        <v>1.655430794167553</v>
      </c>
      <c r="AR134">
        <v>9.6009533805725695</v>
      </c>
      <c r="AS134">
        <v>52.505912374893057</v>
      </c>
      <c r="AT134">
        <v>8.3583109275353635</v>
      </c>
      <c r="AU134">
        <v>22.44112471941288</v>
      </c>
      <c r="AV134">
        <v>25.832060849883931</v>
      </c>
      <c r="AW134"/>
      <c r="AX134">
        <v>14.22301992593099</v>
      </c>
      <c r="AY134">
        <v>18.324351966171399</v>
      </c>
      <c r="AZ134">
        <v>0.98341308905068681</v>
      </c>
      <c r="BA134">
        <v>2.3761721045055082</v>
      </c>
      <c r="BB134">
        <v>15.42754191166026</v>
      </c>
      <c r="BC134">
        <v>10.16385296137301</v>
      </c>
      <c r="BD134">
        <v>25.678505341642779</v>
      </c>
      <c r="BE134">
        <v>24.869617219668541</v>
      </c>
      <c r="BF134">
        <v>14.473002326796729</v>
      </c>
      <c r="BG134">
        <v>4141.7222291612634</v>
      </c>
      <c r="BH134">
        <v>7568.5024690794999</v>
      </c>
      <c r="BI134">
        <v>5188.8442211967686</v>
      </c>
      <c r="BJ134">
        <v>1050.483837440014</v>
      </c>
      <c r="BK134">
        <v>595.9262243306639</v>
      </c>
      <c r="BL134">
        <v>2005.879803054333</v>
      </c>
      <c r="BM134">
        <v>1577.544340196848</v>
      </c>
      <c r="BN134">
        <v>400.35995767235761</v>
      </c>
      <c r="BO134">
        <v>328.55089252829538</v>
      </c>
      <c r="BP134">
        <v>321.27326471328729</v>
      </c>
      <c r="BQ134">
        <v>2183.1255762672431</v>
      </c>
      <c r="BR134">
        <v>2390.2574761772148</v>
      </c>
      <c r="BS134">
        <v>3894.2331482386589</v>
      </c>
      <c r="BT134">
        <v>3714.4621878123262</v>
      </c>
      <c r="BU134">
        <v>1729.792334547639</v>
      </c>
      <c r="BV134">
        <v>329.66183044433592</v>
      </c>
      <c r="BW134">
        <v>440.87443664550779</v>
      </c>
      <c r="BX134">
        <v>261.75393722534182</v>
      </c>
      <c r="BY134">
        <v>629.34244640827183</v>
      </c>
      <c r="BZ134">
        <v>6976.3539153432903</v>
      </c>
      <c r="CA134">
        <v>328.2758706963063</v>
      </c>
      <c r="CB134">
        <v>1409.732458572387</v>
      </c>
      <c r="CC134">
        <v>682.43256304740908</v>
      </c>
      <c r="CD134">
        <v>0</v>
      </c>
      <c r="CE134">
        <v>417.22168457627288</v>
      </c>
      <c r="CF134">
        <v>1736.89537612915</v>
      </c>
      <c r="CG134">
        <v>21.23237030029297</v>
      </c>
      <c r="CH134">
        <v>49.760532226562503</v>
      </c>
      <c r="CI134">
        <v>1083.356306154132</v>
      </c>
      <c r="CJ134">
        <v>652.78897748947134</v>
      </c>
      <c r="CK134">
        <v>480.00079323768608</v>
      </c>
      <c r="CL134">
        <v>1828.3518264198301</v>
      </c>
      <c r="CM134">
        <v>1217.443656291962</v>
      </c>
    </row>
    <row r="135">
      <c r="A135" t="s">
        <v>523</v>
      </c>
      <c r="B135">
        <v>2017</v>
      </c>
      <c r="C135" t="s">
        <v>528</v>
      </c>
      <c r="D135">
        <v>127</v>
      </c>
      <c r="E135" t="s">
        <v>51</v>
      </c>
      <c r="F135" t="s">
        <v>387</v>
      </c>
      <c r="G135" t="s">
        <v>547</v>
      </c>
      <c r="H135">
        <v>67.187982390038187</v>
      </c>
      <c r="I135">
        <v>33.741122663029969</v>
      </c>
      <c r="J135">
        <v>6.5847453350581464</v>
      </c>
      <c r="K135">
        <v>0.1416874926133278</v>
      </c>
      <c r="L135">
        <v>0.030719483356960099</v>
      </c>
      <c r="M135">
        <v>1.220762013921979</v>
      </c>
      <c r="N135">
        <v>0.2558688596602875</v>
      </c>
      <c r="O135">
        <v>0</v>
      </c>
      <c r="P135">
        <v>0</v>
      </c>
      <c r="Q135">
        <v>0.0603832996335062</v>
      </c>
      <c r="R135">
        <v>72.401112491980115</v>
      </c>
      <c r="S135">
        <v>72.253551262847779</v>
      </c>
      <c r="T135">
        <v>40.841090164581331</v>
      </c>
      <c r="U135">
        <v>28.22969239033953</v>
      </c>
      <c r="V135">
        <v>7.4554783074264677</v>
      </c>
      <c r="W135" t="s">
        <v>346</v>
      </c>
      <c r="X135" t="s">
        <v>347</v>
      </c>
      <c r="Y135" t="s">
        <v>348</v>
      </c>
      <c r="Z135" t="s">
        <v>349</v>
      </c>
      <c r="AA135" t="s">
        <v>350</v>
      </c>
      <c r="AB135" t="s">
        <v>351</v>
      </c>
      <c r="AC135" t="s">
        <v>352</v>
      </c>
      <c r="AD135" t="s">
        <v>353</v>
      </c>
      <c r="AE135" t="s">
        <v>354</v>
      </c>
      <c r="AF135" t="s">
        <v>355</v>
      </c>
      <c r="AG135" t="s">
        <v>356</v>
      </c>
      <c r="AH135" t="s">
        <v>357</v>
      </c>
      <c r="AI135" t="s">
        <v>358</v>
      </c>
      <c r="AJ135" t="s">
        <v>359</v>
      </c>
      <c r="AK135" t="s">
        <v>360</v>
      </c>
      <c r="AL135" t="s">
        <v>361</v>
      </c>
      <c r="AM135" t="s">
        <v>362</v>
      </c>
      <c r="AN135" t="s">
        <v>363</v>
      </c>
      <c r="AO135">
        <v>70.668780136109518</v>
      </c>
      <c r="AP135">
        <v>21.010153957950209</v>
      </c>
      <c r="AQ135">
        <v>0</v>
      </c>
      <c r="AR135">
        <v>27.418473213073241</v>
      </c>
      <c r="AS135">
        <v>14.54300065719762</v>
      </c>
      <c r="AT135">
        <v>47.878497563966867</v>
      </c>
      <c r="AU135">
        <v>36.047286592758951</v>
      </c>
      <c r="AV135">
        <v>7.3210388347207322</v>
      </c>
      <c r="AW135"/>
      <c r="AX135">
        <v>0.018369408164236999</v>
      </c>
      <c r="AY135">
        <v>18.734608166865009</v>
      </c>
      <c r="AZ135">
        <v>42.476740676580718</v>
      </c>
      <c r="BA135">
        <v>38.751493830270327</v>
      </c>
      <c r="BB135">
        <v>34.791796432539627</v>
      </c>
      <c r="BC135">
        <v>2.463067520376081</v>
      </c>
      <c r="BD135">
        <v>41.666061979370753</v>
      </c>
      <c r="BE135">
        <v>16.239716467774379</v>
      </c>
      <c r="BF135">
        <v>16.95952331740348</v>
      </c>
      <c r="BG135">
        <v>14065.72129042268</v>
      </c>
      <c r="BH135">
        <v>6977.2275959789758</v>
      </c>
      <c r="BI135">
        <v>1370.1725631842021</v>
      </c>
      <c r="BJ135">
        <v>29.403282890319819</v>
      </c>
      <c r="BK135">
        <v>6.3928035736083988</v>
      </c>
      <c r="BL135">
        <v>130.95245754241941</v>
      </c>
      <c r="BM135">
        <v>27.529526367187501</v>
      </c>
      <c r="BN135">
        <v>0</v>
      </c>
      <c r="BO135">
        <v>0</v>
      </c>
      <c r="BP135">
        <v>6.3928035736083988</v>
      </c>
      <c r="BQ135">
        <v>7329.9741621945786</v>
      </c>
      <c r="BR135">
        <v>7230.889752319601</v>
      </c>
      <c r="BS135">
        <v>4202.3060185578461</v>
      </c>
      <c r="BT135">
        <v>2770.9974717736231</v>
      </c>
      <c r="BU135">
        <v>749.87534372091261</v>
      </c>
      <c r="BV135">
        <v>4624.9580294418338</v>
      </c>
      <c r="BW135">
        <v>250.42641258239749</v>
      </c>
      <c r="BX135">
        <v>0</v>
      </c>
      <c r="BY135">
        <v>1797.280782928467</v>
      </c>
      <c r="BZ135">
        <v>1932.2989542829989</v>
      </c>
      <c r="CA135">
        <v>1880.446373879611</v>
      </c>
      <c r="CB135">
        <v>2264.460029907229</v>
      </c>
      <c r="CC135">
        <v>193.4075382208824</v>
      </c>
      <c r="CD135">
        <v>0</v>
      </c>
      <c r="CE135">
        <v>0.53885289192199703</v>
      </c>
      <c r="CF135">
        <v>1775.7819953846929</v>
      </c>
      <c r="CG135">
        <v>917.09363769531251</v>
      </c>
      <c r="CH135">
        <v>811.51317024230957</v>
      </c>
      <c r="CI135">
        <v>2443.157327554225</v>
      </c>
      <c r="CJ135">
        <v>158.19427280426021</v>
      </c>
      <c r="CK135">
        <v>778.8515155029296</v>
      </c>
      <c r="CL135">
        <v>1193.9031872558589</v>
      </c>
      <c r="CM135">
        <v>1426.605455474853</v>
      </c>
    </row>
    <row r="136">
      <c r="A136" t="s">
        <v>523</v>
      </c>
      <c r="B136">
        <v>2017</v>
      </c>
      <c r="C136" t="s">
        <v>528</v>
      </c>
      <c r="D136">
        <v>128</v>
      </c>
      <c r="E136" t="s">
        <v>166</v>
      </c>
      <c r="F136" t="s">
        <v>370</v>
      </c>
      <c r="G136" t="s">
        <v>548</v>
      </c>
      <c r="H136">
        <v>69.406634535073451</v>
      </c>
      <c r="I136">
        <v>41.338017941997258</v>
      </c>
      <c r="J136">
        <v>46.08666997177361</v>
      </c>
      <c r="K136">
        <v>60.406779907617548</v>
      </c>
      <c r="L136">
        <v>62.910603381500557</v>
      </c>
      <c r="M136">
        <v>58.613120941864317</v>
      </c>
      <c r="N136">
        <v>57.503743754419062</v>
      </c>
      <c r="O136">
        <v>61.781126345263182</v>
      </c>
      <c r="P136">
        <v>67.006823887355651</v>
      </c>
      <c r="Q136">
        <v>61.328272393404298</v>
      </c>
      <c r="R136">
        <v>53.292514634240952</v>
      </c>
      <c r="S136">
        <v>25.390078732459539</v>
      </c>
      <c r="T136">
        <v>30.790411888385819</v>
      </c>
      <c r="U136">
        <v>25.154575718546919</v>
      </c>
      <c r="V136">
        <v>47.609984228919238</v>
      </c>
      <c r="W136" t="s">
        <v>346</v>
      </c>
      <c r="X136" t="s">
        <v>347</v>
      </c>
      <c r="Y136" t="s">
        <v>348</v>
      </c>
      <c r="Z136" t="s">
        <v>349</v>
      </c>
      <c r="AA136" t="s">
        <v>350</v>
      </c>
      <c r="AB136" t="s">
        <v>351</v>
      </c>
      <c r="AC136" t="s">
        <v>352</v>
      </c>
      <c r="AD136" t="s">
        <v>353</v>
      </c>
      <c r="AE136" t="s">
        <v>354</v>
      </c>
      <c r="AF136" t="s">
        <v>355</v>
      </c>
      <c r="AG136" t="s">
        <v>356</v>
      </c>
      <c r="AH136" t="s">
        <v>357</v>
      </c>
      <c r="AI136" t="s">
        <v>358</v>
      </c>
      <c r="AJ136" t="s">
        <v>359</v>
      </c>
      <c r="AK136" t="s">
        <v>360</v>
      </c>
      <c r="AL136" t="s">
        <v>361</v>
      </c>
      <c r="AM136" t="s">
        <v>362</v>
      </c>
      <c r="AN136" t="s">
        <v>363</v>
      </c>
      <c r="AO136">
        <v>42.951205510879518</v>
      </c>
      <c r="AP136">
        <v>93.289244546982104</v>
      </c>
      <c r="AQ136">
        <v>76.314695979296246</v>
      </c>
      <c r="AR136">
        <v>69.268764389184099</v>
      </c>
      <c r="AS136">
        <v>51.967848261193282</v>
      </c>
      <c r="AT136">
        <v>49.573163121863622</v>
      </c>
      <c r="AU136">
        <v>52.096028099129022</v>
      </c>
      <c r="AV136">
        <v>52.48647025565797</v>
      </c>
      <c r="AW136"/>
      <c r="AX136">
        <v>68.610053607599781</v>
      </c>
      <c r="AY136">
        <v>57.909134937844193</v>
      </c>
      <c r="AZ136">
        <v>42.308868686759929</v>
      </c>
      <c r="BA136">
        <v>68.968114495259115</v>
      </c>
      <c r="BB136">
        <v>34.429236327530042</v>
      </c>
      <c r="BC136">
        <v>49.812479243241441</v>
      </c>
      <c r="BD136">
        <v>34.755640691935817</v>
      </c>
      <c r="BE136">
        <v>32.906204007112557</v>
      </c>
      <c r="BF136">
        <v>36.739490846298942</v>
      </c>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523</v>
      </c>
      <c r="B137">
        <v>2017</v>
      </c>
      <c r="C137" t="s">
        <v>528</v>
      </c>
      <c r="D137">
        <v>129</v>
      </c>
      <c r="E137" t="s">
        <v>166</v>
      </c>
      <c r="F137" t="s">
        <v>371</v>
      </c>
      <c r="G137" t="s">
        <v>180</v>
      </c>
      <c r="H137">
        <v>30.59336546492651</v>
      </c>
      <c r="I137">
        <v>58.661982058002728</v>
      </c>
      <c r="J137">
        <v>53.913330028226348</v>
      </c>
      <c r="K137">
        <v>39.593220092382502</v>
      </c>
      <c r="L137">
        <v>37.089396618499492</v>
      </c>
      <c r="M137">
        <v>41.386879058135612</v>
      </c>
      <c r="N137">
        <v>42.496256245580931</v>
      </c>
      <c r="O137">
        <v>38.218873654736747</v>
      </c>
      <c r="P137">
        <v>32.993176112644328</v>
      </c>
      <c r="Q137">
        <v>38.671727606595582</v>
      </c>
      <c r="R137">
        <v>46.707485365759069</v>
      </c>
      <c r="S137">
        <v>74.609921267540457</v>
      </c>
      <c r="T137">
        <v>69.209588111614167</v>
      </c>
      <c r="U137">
        <v>74.845424281453077</v>
      </c>
      <c r="V137">
        <v>52.390015771080769</v>
      </c>
      <c r="W137" t="s">
        <v>346</v>
      </c>
      <c r="X137" t="s">
        <v>347</v>
      </c>
      <c r="Y137" t="s">
        <v>348</v>
      </c>
      <c r="Z137" t="s">
        <v>349</v>
      </c>
      <c r="AA137" t="s">
        <v>350</v>
      </c>
      <c r="AB137" t="s">
        <v>351</v>
      </c>
      <c r="AC137" t="s">
        <v>352</v>
      </c>
      <c r="AD137" t="s">
        <v>353</v>
      </c>
      <c r="AE137" t="s">
        <v>354</v>
      </c>
      <c r="AF137" t="s">
        <v>355</v>
      </c>
      <c r="AG137" t="s">
        <v>356</v>
      </c>
      <c r="AH137" t="s">
        <v>357</v>
      </c>
      <c r="AI137" t="s">
        <v>358</v>
      </c>
      <c r="AJ137" t="s">
        <v>359</v>
      </c>
      <c r="AK137" t="s">
        <v>360</v>
      </c>
      <c r="AL137" t="s">
        <v>361</v>
      </c>
      <c r="AM137" t="s">
        <v>362</v>
      </c>
      <c r="AN137" t="s">
        <v>363</v>
      </c>
      <c r="AO137">
        <v>57.048794489120461</v>
      </c>
      <c r="AP137">
        <v>6.710755453017887</v>
      </c>
      <c r="AQ137">
        <v>23.68530402070369</v>
      </c>
      <c r="AR137">
        <v>30.731235610815911</v>
      </c>
      <c r="AS137">
        <v>48.032151738806682</v>
      </c>
      <c r="AT137">
        <v>50.426836878136513</v>
      </c>
      <c r="AU137">
        <v>47.903971900870943</v>
      </c>
      <c r="AV137">
        <v>47.513529744342037</v>
      </c>
      <c r="AW137"/>
      <c r="AX137">
        <v>31.38994639240018</v>
      </c>
      <c r="AY137">
        <v>42.090865062155721</v>
      </c>
      <c r="AZ137">
        <v>57.691131313240056</v>
      </c>
      <c r="BA137">
        <v>31.031885504740909</v>
      </c>
      <c r="BB137">
        <v>65.570763672469894</v>
      </c>
      <c r="BC137">
        <v>50.187520756758573</v>
      </c>
      <c r="BD137">
        <v>65.244359308064162</v>
      </c>
      <c r="BE137">
        <v>67.093795992887479</v>
      </c>
      <c r="BF137">
        <v>63.260509153701094</v>
      </c>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523</v>
      </c>
      <c r="B138">
        <v>2017</v>
      </c>
      <c r="C138" t="s">
        <v>528</v>
      </c>
      <c r="D138">
        <v>130</v>
      </c>
      <c r="E138" t="s">
        <v>48</v>
      </c>
      <c r="F138" t="s">
        <v>43</v>
      </c>
      <c r="G138" t="s">
        <v>180</v>
      </c>
      <c r="H138">
        <v>50.320896037732119</v>
      </c>
      <c r="I138">
        <v>26.981522502906301</v>
      </c>
      <c r="J138">
        <v>64.48715512769013</v>
      </c>
      <c r="K138">
        <v>92.049967037923963</v>
      </c>
      <c r="L138">
        <v>91.96371788181122</v>
      </c>
      <c r="M138">
        <v>70.042836886289138</v>
      </c>
      <c r="N138">
        <v>78.171015225889903</v>
      </c>
      <c r="O138">
        <v>92.133464011313549</v>
      </c>
      <c r="P138">
        <v>91.469398281442366</v>
      </c>
      <c r="Q138">
        <v>90.329593990885343</v>
      </c>
      <c r="R138">
        <v>40.118488171817468</v>
      </c>
      <c r="S138">
        <v>7.9067599372779256</v>
      </c>
      <c r="T138">
        <v>20.201829332915651</v>
      </c>
      <c r="U138">
        <v>41.021292945692203</v>
      </c>
      <c r="V138">
        <v>80.431195960282935</v>
      </c>
      <c r="W138" t="s">
        <v>346</v>
      </c>
      <c r="X138" t="s">
        <v>347</v>
      </c>
      <c r="Y138" t="s">
        <v>348</v>
      </c>
      <c r="Z138" t="s">
        <v>349</v>
      </c>
      <c r="AA138" t="s">
        <v>350</v>
      </c>
      <c r="AB138" t="s">
        <v>351</v>
      </c>
      <c r="AC138" t="s">
        <v>352</v>
      </c>
      <c r="AD138" t="s">
        <v>353</v>
      </c>
      <c r="AE138" t="s">
        <v>354</v>
      </c>
      <c r="AF138" t="s">
        <v>355</v>
      </c>
      <c r="AG138" t="s">
        <v>356</v>
      </c>
      <c r="AH138" t="s">
        <v>357</v>
      </c>
      <c r="AI138" t="s">
        <v>358</v>
      </c>
      <c r="AJ138" t="s">
        <v>359</v>
      </c>
      <c r="AK138" t="s">
        <v>360</v>
      </c>
      <c r="AL138" t="s">
        <v>361</v>
      </c>
      <c r="AM138" t="s">
        <v>362</v>
      </c>
      <c r="AN138" t="s">
        <v>363</v>
      </c>
      <c r="AO138">
        <v>100</v>
      </c>
      <c r="AP138">
        <v>64.712785065215755</v>
      </c>
      <c r="AQ138">
        <v>92.319976590430358</v>
      </c>
      <c r="AR138">
        <v>83.794077398578509</v>
      </c>
      <c r="AS138">
        <v>24.469684130952121</v>
      </c>
      <c r="AT138">
        <v>93.018344631175083</v>
      </c>
      <c r="AU138">
        <v>79.938086012524352</v>
      </c>
      <c r="AV138">
        <v>58.06377541445994</v>
      </c>
      <c r="AW138"/>
      <c r="AX138">
        <v>76.318302302863856</v>
      </c>
      <c r="AY138">
        <v>55.38805887182636</v>
      </c>
      <c r="AZ138"/>
      <c r="BA138">
        <v>100</v>
      </c>
      <c r="BB138">
        <v>61.653580945022711</v>
      </c>
      <c r="BC138">
        <v>94.251500387828784</v>
      </c>
      <c r="BD138">
        <v>41.182447047812069</v>
      </c>
      <c r="BE138">
        <v>71.243666575129978</v>
      </c>
      <c r="BF138">
        <v>88.209681966294312</v>
      </c>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523</v>
      </c>
      <c r="B139">
        <v>2017</v>
      </c>
      <c r="C139" t="s">
        <v>528</v>
      </c>
      <c r="D139">
        <v>135</v>
      </c>
      <c r="E139" t="s">
        <v>46</v>
      </c>
      <c r="F139" t="s">
        <v>388</v>
      </c>
      <c r="G139" t="s">
        <v>549</v>
      </c>
      <c r="H139">
        <v>0.5544812544126736</v>
      </c>
      <c r="I139">
        <v>2.3100638169119572</v>
      </c>
      <c r="J139">
        <v>3.3920793734269412</v>
      </c>
      <c r="K139">
        <v>28.343545931191169</v>
      </c>
      <c r="L139">
        <v>27.449977202382421</v>
      </c>
      <c r="M139">
        <v>4.3895857977378032</v>
      </c>
      <c r="N139">
        <v>9.6864956685494086</v>
      </c>
      <c r="O139">
        <v>36.139958280747187</v>
      </c>
      <c r="P139">
        <v>32.391651980843029</v>
      </c>
      <c r="Q139">
        <v>26.90187580008751</v>
      </c>
      <c r="R139">
        <v>0</v>
      </c>
      <c r="S139">
        <v>1.159911178391182</v>
      </c>
      <c r="T139">
        <v>1.186242961249145</v>
      </c>
      <c r="U139">
        <v>0.68808648241551484</v>
      </c>
      <c r="V139">
        <v>8.1700046480489377</v>
      </c>
      <c r="W139" t="s">
        <v>346</v>
      </c>
      <c r="X139" t="s">
        <v>347</v>
      </c>
      <c r="Y139" t="s">
        <v>348</v>
      </c>
      <c r="Z139" t="s">
        <v>349</v>
      </c>
      <c r="AA139" t="s">
        <v>350</v>
      </c>
      <c r="AB139" t="s">
        <v>351</v>
      </c>
      <c r="AC139" t="s">
        <v>352</v>
      </c>
      <c r="AD139" t="s">
        <v>353</v>
      </c>
      <c r="AE139" t="s">
        <v>354</v>
      </c>
      <c r="AF139" t="s">
        <v>355</v>
      </c>
      <c r="AG139" t="s">
        <v>356</v>
      </c>
      <c r="AH139" t="s">
        <v>357</v>
      </c>
      <c r="AI139" t="s">
        <v>358</v>
      </c>
      <c r="AJ139" t="s">
        <v>359</v>
      </c>
      <c r="AK139" t="s">
        <v>360</v>
      </c>
      <c r="AL139" t="s">
        <v>361</v>
      </c>
      <c r="AM139" t="s">
        <v>362</v>
      </c>
      <c r="AN139" t="s">
        <v>363</v>
      </c>
      <c r="AO139">
        <v>0.2559523065011855</v>
      </c>
      <c r="AP139">
        <v>3.1232337303485158</v>
      </c>
      <c r="AQ139">
        <v>35.069006390663752</v>
      </c>
      <c r="AR139">
        <v>16.128341772157199</v>
      </c>
      <c r="AS139">
        <v>3.6822736197168999</v>
      </c>
      <c r="AT139">
        <v>15.80974098312856</v>
      </c>
      <c r="AU139">
        <v>10.48144010049476</v>
      </c>
      <c r="AV139">
        <v>3.5983483796205862</v>
      </c>
      <c r="AW139"/>
      <c r="AX139">
        <v>1.4911443207846879</v>
      </c>
      <c r="AY139">
        <v>13.33056244002125</v>
      </c>
      <c r="AZ139">
        <v>34.811656477816527</v>
      </c>
      <c r="BA139">
        <v>15.297580302483629</v>
      </c>
      <c r="BB139">
        <v>2.4536726643751421</v>
      </c>
      <c r="BC139">
        <v>14.2439380741904</v>
      </c>
      <c r="BD139">
        <v>0.24043776606017361</v>
      </c>
      <c r="BE139">
        <v>3.211576103589163</v>
      </c>
      <c r="BF139">
        <v>8.0645215233026644</v>
      </c>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523</v>
      </c>
      <c r="B140">
        <v>2017</v>
      </c>
      <c r="C140" t="s">
        <v>528</v>
      </c>
      <c r="D140">
        <v>136</v>
      </c>
      <c r="E140" t="s">
        <v>46</v>
      </c>
      <c r="F140" t="s">
        <v>389</v>
      </c>
      <c r="G140" t="s">
        <v>550</v>
      </c>
      <c r="H140">
        <v>0.0042095354752118997</v>
      </c>
      <c r="I140">
        <v>1.1244015732684629</v>
      </c>
      <c r="J140">
        <v>7.2777250136005804</v>
      </c>
      <c r="K140">
        <v>5.7983049736410699</v>
      </c>
      <c r="L140">
        <v>8.2672561985446151</v>
      </c>
      <c r="M140">
        <v>5.3685774274413767</v>
      </c>
      <c r="N140">
        <v>9.4803506379497229</v>
      </c>
      <c r="O140">
        <v>7.6671760882897244</v>
      </c>
      <c r="P140">
        <v>8.2424313498985367</v>
      </c>
      <c r="Q140">
        <v>7.2114439146624658</v>
      </c>
      <c r="R140">
        <v>0</v>
      </c>
      <c r="S140">
        <v>0.4940511822222593</v>
      </c>
      <c r="T140">
        <v>0.33160829653885537</v>
      </c>
      <c r="U140">
        <v>2.924943698107775</v>
      </c>
      <c r="V140">
        <v>2.1938315305250682</v>
      </c>
      <c r="W140" t="s">
        <v>346</v>
      </c>
      <c r="X140" t="s">
        <v>347</v>
      </c>
      <c r="Y140" t="s">
        <v>348</v>
      </c>
      <c r="Z140" t="s">
        <v>349</v>
      </c>
      <c r="AA140" t="s">
        <v>350</v>
      </c>
      <c r="AB140" t="s">
        <v>351</v>
      </c>
      <c r="AC140" t="s">
        <v>352</v>
      </c>
      <c r="AD140" t="s">
        <v>353</v>
      </c>
      <c r="AE140" t="s">
        <v>354</v>
      </c>
      <c r="AF140" t="s">
        <v>355</v>
      </c>
      <c r="AG140" t="s">
        <v>356</v>
      </c>
      <c r="AH140" t="s">
        <v>357</v>
      </c>
      <c r="AI140" t="s">
        <v>358</v>
      </c>
      <c r="AJ140" t="s">
        <v>359</v>
      </c>
      <c r="AK140" t="s">
        <v>360</v>
      </c>
      <c r="AL140" t="s">
        <v>361</v>
      </c>
      <c r="AM140" t="s">
        <v>362</v>
      </c>
      <c r="AN140" t="s">
        <v>363</v>
      </c>
      <c r="AO140">
        <v>0</v>
      </c>
      <c r="AP140">
        <v>0</v>
      </c>
      <c r="AQ140">
        <v>7.4825374867509478</v>
      </c>
      <c r="AR140">
        <v>7.0450688951409397</v>
      </c>
      <c r="AS140">
        <v>2.1051990513624821</v>
      </c>
      <c r="AT140">
        <v>4.6220267812207183</v>
      </c>
      <c r="AU140">
        <v>1.6452750730020651</v>
      </c>
      <c r="AV140">
        <v>2.2574774400556299</v>
      </c>
      <c r="AW140"/>
      <c r="AX140">
        <v>3.0878638892999009</v>
      </c>
      <c r="AY140">
        <v>9.2174275822821308</v>
      </c>
      <c r="AZ140">
        <v>6.9891840208642222</v>
      </c>
      <c r="BA140">
        <v>0</v>
      </c>
      <c r="BB140">
        <v>0.46806482773623742</v>
      </c>
      <c r="BC140">
        <v>1.9078733931121841</v>
      </c>
      <c r="BD140">
        <v>0.0192350215297028</v>
      </c>
      <c r="BE140">
        <v>11.67031943979263</v>
      </c>
      <c r="BF140">
        <v>3.2905057122339381</v>
      </c>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523</v>
      </c>
      <c r="B141">
        <v>2017</v>
      </c>
      <c r="C141" t="s">
        <v>528</v>
      </c>
      <c r="D141">
        <v>137</v>
      </c>
      <c r="E141" t="s">
        <v>46</v>
      </c>
      <c r="F141" t="s">
        <v>390</v>
      </c>
      <c r="G141" t="s">
        <v>551</v>
      </c>
      <c r="H141">
        <v>12.469488191990839</v>
      </c>
      <c r="I141">
        <v>26.269757343659251</v>
      </c>
      <c r="J141">
        <v>57.848470480378673</v>
      </c>
      <c r="K141">
        <v>60.668382907195912</v>
      </c>
      <c r="L141">
        <v>61.388429374373878</v>
      </c>
      <c r="M141">
        <v>70.370216166448088</v>
      </c>
      <c r="N141">
        <v>65.920527338599271</v>
      </c>
      <c r="O141">
        <v>52.461076057310358</v>
      </c>
      <c r="P141">
        <v>56.362520271006566</v>
      </c>
      <c r="Q141">
        <v>62.791706671046853</v>
      </c>
      <c r="R141">
        <v>6.0352752859379137</v>
      </c>
      <c r="S141">
        <v>2.2082069860289422</v>
      </c>
      <c r="T141">
        <v>19.896967083012381</v>
      </c>
      <c r="U141">
        <v>30.315985249836199</v>
      </c>
      <c r="V141">
        <v>64.982588077457748</v>
      </c>
      <c r="W141" t="s">
        <v>346</v>
      </c>
      <c r="X141" t="s">
        <v>347</v>
      </c>
      <c r="Y141" t="s">
        <v>348</v>
      </c>
      <c r="Z141" t="s">
        <v>349</v>
      </c>
      <c r="AA141" t="s">
        <v>350</v>
      </c>
      <c r="AB141" t="s">
        <v>351</v>
      </c>
      <c r="AC141" t="s">
        <v>352</v>
      </c>
      <c r="AD141" t="s">
        <v>353</v>
      </c>
      <c r="AE141" t="s">
        <v>354</v>
      </c>
      <c r="AF141" t="s">
        <v>355</v>
      </c>
      <c r="AG141" t="s">
        <v>356</v>
      </c>
      <c r="AH141" t="s">
        <v>357</v>
      </c>
      <c r="AI141" t="s">
        <v>358</v>
      </c>
      <c r="AJ141" t="s">
        <v>359</v>
      </c>
      <c r="AK141" t="s">
        <v>360</v>
      </c>
      <c r="AL141" t="s">
        <v>361</v>
      </c>
      <c r="AM141" t="s">
        <v>362</v>
      </c>
      <c r="AN141" t="s">
        <v>363</v>
      </c>
      <c r="AO141">
        <v>24.038076026864289</v>
      </c>
      <c r="AP141">
        <v>40.120102335084788</v>
      </c>
      <c r="AQ141">
        <v>55.793025328417599</v>
      </c>
      <c r="AR141">
        <v>39.807162739056011</v>
      </c>
      <c r="AS141">
        <v>27.163614296829881</v>
      </c>
      <c r="AT141">
        <v>23.331423744148509</v>
      </c>
      <c r="AU141">
        <v>29.384873514331382</v>
      </c>
      <c r="AV141">
        <v>60.991074495719069</v>
      </c>
      <c r="AW141"/>
      <c r="AX141">
        <v>81.179602455820188</v>
      </c>
      <c r="AY141">
        <v>40.393049844660212</v>
      </c>
      <c r="AZ141">
        <v>14.739005735687851</v>
      </c>
      <c r="BA141">
        <v>43.574753762740578</v>
      </c>
      <c r="BB141">
        <v>46.955111125233593</v>
      </c>
      <c r="BC141">
        <v>71.221268050948339</v>
      </c>
      <c r="BD141">
        <v>32.395759891396622</v>
      </c>
      <c r="BE141">
        <v>44.0087707691753</v>
      </c>
      <c r="BF141">
        <v>57.419593223949803</v>
      </c>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c r="A142" t="s">
        <v>523</v>
      </c>
      <c r="B142">
        <v>2017</v>
      </c>
      <c r="C142" t="s">
        <v>528</v>
      </c>
      <c r="D142">
        <v>138</v>
      </c>
      <c r="E142" t="s">
        <v>46</v>
      </c>
      <c r="F142" t="s">
        <v>391</v>
      </c>
      <c r="G142" t="s">
        <v>180</v>
      </c>
      <c r="H142">
        <v>19.78383862808322</v>
      </c>
      <c r="I142">
        <v>36.57662842808007</v>
      </c>
      <c r="J142">
        <v>24.905221757712368</v>
      </c>
      <c r="K142">
        <v>5.0484586749117186</v>
      </c>
      <c r="L142">
        <v>2.8636177413423671</v>
      </c>
      <c r="M142">
        <v>18.65381909816421</v>
      </c>
      <c r="N142">
        <v>14.656851496813379</v>
      </c>
      <c r="O142">
        <v>3.7317895736526401</v>
      </c>
      <c r="P142">
        <v>3.003396398251851</v>
      </c>
      <c r="Q142">
        <v>3.0345903145694768</v>
      </c>
      <c r="R142">
        <v>21.5636122220819</v>
      </c>
      <c r="S142">
        <v>23.8842793905098</v>
      </c>
      <c r="T142">
        <v>37.797509908013659</v>
      </c>
      <c r="U142">
        <v>37.841292179300822</v>
      </c>
      <c r="V142">
        <v>17.198097436541779</v>
      </c>
      <c r="W142" t="s">
        <v>346</v>
      </c>
      <c r="X142" t="s">
        <v>347</v>
      </c>
      <c r="Y142" t="s">
        <v>348</v>
      </c>
      <c r="Z142" t="s">
        <v>349</v>
      </c>
      <c r="AA142" t="s">
        <v>350</v>
      </c>
      <c r="AB142" t="s">
        <v>351</v>
      </c>
      <c r="AC142" t="s">
        <v>352</v>
      </c>
      <c r="AD142" t="s">
        <v>353</v>
      </c>
      <c r="AE142" t="s">
        <v>354</v>
      </c>
      <c r="AF142" t="s">
        <v>355</v>
      </c>
      <c r="AG142" t="s">
        <v>356</v>
      </c>
      <c r="AH142" t="s">
        <v>357</v>
      </c>
      <c r="AI142" t="s">
        <v>358</v>
      </c>
      <c r="AJ142" t="s">
        <v>359</v>
      </c>
      <c r="AK142" t="s">
        <v>360</v>
      </c>
      <c r="AL142" t="s">
        <v>361</v>
      </c>
      <c r="AM142" t="s">
        <v>362</v>
      </c>
      <c r="AN142" t="s">
        <v>363</v>
      </c>
      <c r="AO142">
        <v>5.0371915305250416</v>
      </c>
      <c r="AP142">
        <v>36.196342397058388</v>
      </c>
      <c r="AQ142">
        <v>1.655430794167553</v>
      </c>
      <c r="AR142">
        <v>9.6009533805725695</v>
      </c>
      <c r="AS142">
        <v>52.505912374893057</v>
      </c>
      <c r="AT142">
        <v>8.3583109275353635</v>
      </c>
      <c r="AU142">
        <v>22.44112471941288</v>
      </c>
      <c r="AV142">
        <v>25.832060849883931</v>
      </c>
      <c r="AW142"/>
      <c r="AX142">
        <v>14.22301992593099</v>
      </c>
      <c r="AY142">
        <v>18.324351966171399</v>
      </c>
      <c r="AZ142">
        <v>0.98341308905068681</v>
      </c>
      <c r="BA142">
        <v>2.3761721045055082</v>
      </c>
      <c r="BB142">
        <v>15.397992968374369</v>
      </c>
      <c r="BC142">
        <v>10.16385296137301</v>
      </c>
      <c r="BD142">
        <v>25.678505341642779</v>
      </c>
      <c r="BE142">
        <v>24.869617219668541</v>
      </c>
      <c r="BF142">
        <v>14.37762258943228</v>
      </c>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c r="A143" t="s">
        <v>523</v>
      </c>
      <c r="B143">
        <v>2017</v>
      </c>
      <c r="C143" t="s">
        <v>528</v>
      </c>
      <c r="D143">
        <v>139</v>
      </c>
      <c r="E143" t="s">
        <v>46</v>
      </c>
      <c r="F143" t="s">
        <v>392</v>
      </c>
      <c r="G143" t="s">
        <v>180</v>
      </c>
      <c r="H143">
        <v>67.187982390038187</v>
      </c>
      <c r="I143">
        <v>33.71914883808023</v>
      </c>
      <c r="J143">
        <v>6.5765033748816553</v>
      </c>
      <c r="K143">
        <v>0.14130751306013781</v>
      </c>
      <c r="L143">
        <v>0.030719483356960099</v>
      </c>
      <c r="M143">
        <v>1.2178015102085129</v>
      </c>
      <c r="N143">
        <v>0.25577485808806288</v>
      </c>
      <c r="O143">
        <v>0</v>
      </c>
      <c r="P143">
        <v>0</v>
      </c>
      <c r="Q143">
        <v>0.0603832996335062</v>
      </c>
      <c r="R143">
        <v>72.401112491980115</v>
      </c>
      <c r="S143">
        <v>72.253551262847779</v>
      </c>
      <c r="T143">
        <v>40.787671751185883</v>
      </c>
      <c r="U143">
        <v>28.22969239033953</v>
      </c>
      <c r="V143">
        <v>7.4554783074264677</v>
      </c>
      <c r="W143" t="s">
        <v>346</v>
      </c>
      <c r="X143" t="s">
        <v>347</v>
      </c>
      <c r="Y143" t="s">
        <v>348</v>
      </c>
      <c r="Z143" t="s">
        <v>349</v>
      </c>
      <c r="AA143" t="s">
        <v>350</v>
      </c>
      <c r="AB143" t="s">
        <v>351</v>
      </c>
      <c r="AC143" t="s">
        <v>352</v>
      </c>
      <c r="AD143" t="s">
        <v>353</v>
      </c>
      <c r="AE143" t="s">
        <v>354</v>
      </c>
      <c r="AF143" t="s">
        <v>355</v>
      </c>
      <c r="AG143" t="s">
        <v>356</v>
      </c>
      <c r="AH143" t="s">
        <v>357</v>
      </c>
      <c r="AI143" t="s">
        <v>358</v>
      </c>
      <c r="AJ143" t="s">
        <v>359</v>
      </c>
      <c r="AK143" t="s">
        <v>360</v>
      </c>
      <c r="AL143" t="s">
        <v>361</v>
      </c>
      <c r="AM143" t="s">
        <v>362</v>
      </c>
      <c r="AN143" t="s">
        <v>363</v>
      </c>
      <c r="AO143">
        <v>70.668780136109518</v>
      </c>
      <c r="AP143">
        <v>20.56032153750829</v>
      </c>
      <c r="AQ143">
        <v>0</v>
      </c>
      <c r="AR143">
        <v>27.418473213073241</v>
      </c>
      <c r="AS143">
        <v>14.54300065719762</v>
      </c>
      <c r="AT143">
        <v>47.878497563966867</v>
      </c>
      <c r="AU143">
        <v>36.047286592758951</v>
      </c>
      <c r="AV143">
        <v>7.3210388347207322</v>
      </c>
      <c r="AW143"/>
      <c r="AX143">
        <v>0.018369408164236999</v>
      </c>
      <c r="AY143">
        <v>18.734608166865009</v>
      </c>
      <c r="AZ143">
        <v>42.476740676580718</v>
      </c>
      <c r="BA143">
        <v>38.751493830270327</v>
      </c>
      <c r="BB143">
        <v>34.725158414280727</v>
      </c>
      <c r="BC143">
        <v>2.463067520376081</v>
      </c>
      <c r="BD143">
        <v>41.666061979370753</v>
      </c>
      <c r="BE143">
        <v>16.239716467774379</v>
      </c>
      <c r="BF143">
        <v>16.84775695108118</v>
      </c>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c r="A144" t="s">
        <v>523</v>
      </c>
      <c r="B144">
        <v>2017</v>
      </c>
      <c r="C144" t="s">
        <v>528</v>
      </c>
      <c r="D144">
        <v>148</v>
      </c>
      <c r="E144" t="s">
        <v>108</v>
      </c>
      <c r="F144" t="s">
        <v>50</v>
      </c>
      <c r="G144" t="s">
        <v>180</v>
      </c>
      <c r="H144">
        <v>9.0424205725278206</v>
      </c>
      <c r="I144">
        <v>12.25221563852422</v>
      </c>
      <c r="J144">
        <v>31.520105682441709</v>
      </c>
      <c r="K144">
        <v>57.109809498562079</v>
      </c>
      <c r="L144">
        <v>61.089758369546828</v>
      </c>
      <c r="M144">
        <v>46.823599621348677</v>
      </c>
      <c r="N144">
        <v>48.907299477108197</v>
      </c>
      <c r="O144">
        <v>59.475584713825477</v>
      </c>
      <c r="P144">
        <v>64.676751305334108</v>
      </c>
      <c r="Q144">
        <v>59.430178544781889</v>
      </c>
      <c r="R144">
        <v>3.2163499649751901</v>
      </c>
      <c r="S144">
        <v>0.98060783789341943</v>
      </c>
      <c r="T144">
        <v>6.553438219707111</v>
      </c>
      <c r="U144">
        <v>8.5346998769872489</v>
      </c>
      <c r="V144">
        <v>35.872420705351303</v>
      </c>
      <c r="W144" t="s">
        <v>346</v>
      </c>
      <c r="X144" t="s">
        <v>347</v>
      </c>
      <c r="Y144" t="s">
        <v>348</v>
      </c>
      <c r="Z144" t="s">
        <v>349</v>
      </c>
      <c r="AA144" t="s">
        <v>350</v>
      </c>
      <c r="AB144" t="s">
        <v>351</v>
      </c>
      <c r="AC144" t="s">
        <v>352</v>
      </c>
      <c r="AD144" t="s">
        <v>353</v>
      </c>
      <c r="AE144" t="s">
        <v>354</v>
      </c>
      <c r="AF144" t="s">
        <v>355</v>
      </c>
      <c r="AG144" t="s">
        <v>356</v>
      </c>
      <c r="AH144" t="s">
        <v>357</v>
      </c>
      <c r="AI144" t="s">
        <v>358</v>
      </c>
      <c r="AJ144" t="s">
        <v>359</v>
      </c>
      <c r="AK144" t="s">
        <v>360</v>
      </c>
      <c r="AL144" t="s">
        <v>361</v>
      </c>
      <c r="AM144" t="s">
        <v>362</v>
      </c>
      <c r="AN144" t="s">
        <v>363</v>
      </c>
      <c r="AO144">
        <v>10.4345780363351</v>
      </c>
      <c r="AP144">
        <v>38.344036498151702</v>
      </c>
      <c r="AQ144">
        <v>75.051359001579627</v>
      </c>
      <c r="AR144">
        <v>43.625865003804613</v>
      </c>
      <c r="AS144">
        <v>17.12397087589693</v>
      </c>
      <c r="AT144">
        <v>21.69479831384114</v>
      </c>
      <c r="AU144">
        <v>21.625888907205859</v>
      </c>
      <c r="AV144">
        <v>35.085578450869257</v>
      </c>
      <c r="AW144"/>
      <c r="AX144">
        <v>58.839028751010069</v>
      </c>
      <c r="AY144">
        <v>36.448611707842282</v>
      </c>
      <c r="AZ144">
        <v>23.921369298994989</v>
      </c>
      <c r="BA144">
        <v>40.603138764135267</v>
      </c>
      <c r="BB144">
        <v>17.10627448974898</v>
      </c>
      <c r="BC144">
        <v>43.522697099209587</v>
      </c>
      <c r="BD144">
        <v>11.349604848305541</v>
      </c>
      <c r="BE144">
        <v>19.378682797957939</v>
      </c>
      <c r="BF144">
        <v>25.025325411473741</v>
      </c>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c r="A145" t="s">
        <v>523</v>
      </c>
      <c r="B145">
        <v>2017</v>
      </c>
      <c r="C145" t="s">
        <v>528</v>
      </c>
      <c r="D145">
        <v>149</v>
      </c>
      <c r="E145" t="s">
        <v>108</v>
      </c>
      <c r="F145" t="s">
        <v>49</v>
      </c>
      <c r="G145" t="s">
        <v>180</v>
      </c>
      <c r="H145">
        <v>3.9857584093509009</v>
      </c>
      <c r="I145">
        <v>17.386882335925609</v>
      </c>
      <c r="J145">
        <v>36.873001699251539</v>
      </c>
      <c r="K145">
        <v>37.432242876854012</v>
      </c>
      <c r="L145">
        <v>36.015904405753894</v>
      </c>
      <c r="M145">
        <v>33.062267005324962</v>
      </c>
      <c r="N145">
        <v>36.143335984082547</v>
      </c>
      <c r="O145">
        <v>36.792625712521811</v>
      </c>
      <c r="P145">
        <v>31.84588258947845</v>
      </c>
      <c r="Q145">
        <v>37.474847841014977</v>
      </c>
      <c r="R145">
        <v>2.818925320962725</v>
      </c>
      <c r="S145">
        <v>2.8815615087489639</v>
      </c>
      <c r="T145">
        <v>14.73058436324208</v>
      </c>
      <c r="U145">
        <v>25.394315553372241</v>
      </c>
      <c r="V145">
        <v>39.474003550680457</v>
      </c>
      <c r="W145" t="s">
        <v>346</v>
      </c>
      <c r="X145" t="s">
        <v>347</v>
      </c>
      <c r="Y145" t="s">
        <v>348</v>
      </c>
      <c r="Z145" t="s">
        <v>349</v>
      </c>
      <c r="AA145" t="s">
        <v>350</v>
      </c>
      <c r="AB145" t="s">
        <v>351</v>
      </c>
      <c r="AC145" t="s">
        <v>352</v>
      </c>
      <c r="AD145" t="s">
        <v>353</v>
      </c>
      <c r="AE145" t="s">
        <v>354</v>
      </c>
      <c r="AF145" t="s">
        <v>355</v>
      </c>
      <c r="AG145" t="s">
        <v>356</v>
      </c>
      <c r="AH145" t="s">
        <v>357</v>
      </c>
      <c r="AI145" t="s">
        <v>358</v>
      </c>
      <c r="AJ145" t="s">
        <v>359</v>
      </c>
      <c r="AK145" t="s">
        <v>360</v>
      </c>
      <c r="AL145" t="s">
        <v>361</v>
      </c>
      <c r="AM145" t="s">
        <v>362</v>
      </c>
      <c r="AN145" t="s">
        <v>363</v>
      </c>
      <c r="AO145">
        <v>13.85945029703036</v>
      </c>
      <c r="AP145">
        <v>2.7582756540717699</v>
      </c>
      <c r="AQ145">
        <v>23.293210204252759</v>
      </c>
      <c r="AR145">
        <v>19.354708402549569</v>
      </c>
      <c r="AS145">
        <v>15.827116092012339</v>
      </c>
      <c r="AT145">
        <v>22.06839319465664</v>
      </c>
      <c r="AU145">
        <v>19.88569978062235</v>
      </c>
      <c r="AV145">
        <v>31.761321864526</v>
      </c>
      <c r="AW145"/>
      <c r="AX145">
        <v>26.9195819148947</v>
      </c>
      <c r="AY145">
        <v>26.49242815912131</v>
      </c>
      <c r="AZ145">
        <v>32.6184769353736</v>
      </c>
      <c r="BA145">
        <v>18.269195301088949</v>
      </c>
      <c r="BB145">
        <v>32.579040418239792</v>
      </c>
      <c r="BC145">
        <v>43.85038241904136</v>
      </c>
      <c r="BD145">
        <v>21.305827830680951</v>
      </c>
      <c r="BE145">
        <v>39.511983514599159</v>
      </c>
      <c r="BF145">
        <v>43.090276724027127</v>
      </c>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c r="A146" t="s">
        <v>523</v>
      </c>
      <c r="B146">
        <v>2017</v>
      </c>
      <c r="C146" t="s">
        <v>528</v>
      </c>
      <c r="D146">
        <v>150</v>
      </c>
      <c r="E146" t="s">
        <v>108</v>
      </c>
      <c r="F146" t="s">
        <v>110</v>
      </c>
      <c r="G146" t="s">
        <v>180</v>
      </c>
      <c r="H146">
        <v>86.97182101812129</v>
      </c>
      <c r="I146">
        <v>70.36090202555016</v>
      </c>
      <c r="J146">
        <v>31.60689261830694</v>
      </c>
      <c r="K146">
        <v>5.4579476245839746</v>
      </c>
      <c r="L146">
        <v>2.8943372246993269</v>
      </c>
      <c r="M146">
        <v>20.114133373326361</v>
      </c>
      <c r="N146">
        <v>14.94936453880916</v>
      </c>
      <c r="O146">
        <v>3.7317895736526401</v>
      </c>
      <c r="P146">
        <v>3.4773661051874449</v>
      </c>
      <c r="Q146">
        <v>3.0949736142029831</v>
      </c>
      <c r="R146">
        <v>93.964724714062058</v>
      </c>
      <c r="S146">
        <v>96.137830653357582</v>
      </c>
      <c r="T146">
        <v>78.715977417050738</v>
      </c>
      <c r="U146">
        <v>66.07098456964043</v>
      </c>
      <c r="V146">
        <v>24.653575743968261</v>
      </c>
      <c r="W146" t="s">
        <v>346</v>
      </c>
      <c r="X146" t="s">
        <v>347</v>
      </c>
      <c r="Y146" t="s">
        <v>348</v>
      </c>
      <c r="Z146" t="s">
        <v>349</v>
      </c>
      <c r="AA146" t="s">
        <v>350</v>
      </c>
      <c r="AB146" t="s">
        <v>351</v>
      </c>
      <c r="AC146" t="s">
        <v>352</v>
      </c>
      <c r="AD146" t="s">
        <v>353</v>
      </c>
      <c r="AE146" t="s">
        <v>354</v>
      </c>
      <c r="AF146" t="s">
        <v>355</v>
      </c>
      <c r="AG146" t="s">
        <v>356</v>
      </c>
      <c r="AH146" t="s">
        <v>357</v>
      </c>
      <c r="AI146" t="s">
        <v>358</v>
      </c>
      <c r="AJ146" t="s">
        <v>359</v>
      </c>
      <c r="AK146" t="s">
        <v>360</v>
      </c>
      <c r="AL146" t="s">
        <v>361</v>
      </c>
      <c r="AM146" t="s">
        <v>362</v>
      </c>
      <c r="AN146" t="s">
        <v>363</v>
      </c>
      <c r="AO146">
        <v>75.705971666634554</v>
      </c>
      <c r="AP146">
        <v>58.897687847776517</v>
      </c>
      <c r="AQ146">
        <v>1.655430794167553</v>
      </c>
      <c r="AR146">
        <v>37.019426593645782</v>
      </c>
      <c r="AS146">
        <v>67.048913032090653</v>
      </c>
      <c r="AT146">
        <v>56.236808491502202</v>
      </c>
      <c r="AU146">
        <v>58.488411312171841</v>
      </c>
      <c r="AV146">
        <v>33.153099684604648</v>
      </c>
      <c r="AW146"/>
      <c r="AX146">
        <v>14.24138933409523</v>
      </c>
      <c r="AY146">
        <v>37.058960133036408</v>
      </c>
      <c r="AZ146">
        <v>43.460153765631411</v>
      </c>
      <c r="BA146">
        <v>41.127665934775848</v>
      </c>
      <c r="BB146">
        <v>50.314685092011239</v>
      </c>
      <c r="BC146">
        <v>12.626920481749091</v>
      </c>
      <c r="BD146">
        <v>67.344567321013528</v>
      </c>
      <c r="BE146">
        <v>41.109333687442913</v>
      </c>
      <c r="BF146">
        <v>31.884397864499039</v>
      </c>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c r="A147" t="s">
        <v>523</v>
      </c>
      <c r="B147">
        <v>2017</v>
      </c>
      <c r="C147" t="s">
        <v>528</v>
      </c>
      <c r="D147">
        <v>151</v>
      </c>
      <c r="E147" t="s">
        <v>109</v>
      </c>
      <c r="F147" t="s">
        <v>50</v>
      </c>
      <c r="G147" t="s">
        <v>180</v>
      </c>
      <c r="H147">
        <v>24.75270278385522</v>
      </c>
      <c r="I147">
        <v>41.38518997802133</v>
      </c>
      <c r="J147">
        <v>49.28644254321474</v>
      </c>
      <c r="K147">
        <v>60.222545740520019</v>
      </c>
      <c r="L147">
        <v>62.319957759592207</v>
      </c>
      <c r="M147">
        <v>62.698996002133889</v>
      </c>
      <c r="N147">
        <v>59.366805656713282</v>
      </c>
      <c r="O147">
        <v>60.940877467324647</v>
      </c>
      <c r="P147">
        <v>66.082856404385581</v>
      </c>
      <c r="Q147">
        <v>60.953288566592477</v>
      </c>
      <c r="R147">
        <v>12.38652057160194</v>
      </c>
      <c r="S147">
        <v>26.567530338908171</v>
      </c>
      <c r="T147">
        <v>41.863198116533589</v>
      </c>
      <c r="U147">
        <v>30.66759201995399</v>
      </c>
      <c r="V147">
        <v>47.984524672524067</v>
      </c>
      <c r="W147" t="s">
        <v>346</v>
      </c>
      <c r="X147" t="s">
        <v>347</v>
      </c>
      <c r="Y147" t="s">
        <v>348</v>
      </c>
      <c r="Z147" t="s">
        <v>349</v>
      </c>
      <c r="AA147" t="s">
        <v>350</v>
      </c>
      <c r="AB147" t="s">
        <v>351</v>
      </c>
      <c r="AC147" t="s">
        <v>352</v>
      </c>
      <c r="AD147" t="s">
        <v>353</v>
      </c>
      <c r="AE147" t="s">
        <v>354</v>
      </c>
      <c r="AF147" t="s">
        <v>355</v>
      </c>
      <c r="AG147" t="s">
        <v>356</v>
      </c>
      <c r="AH147" t="s">
        <v>357</v>
      </c>
      <c r="AI147" t="s">
        <v>358</v>
      </c>
      <c r="AJ147" t="s">
        <v>359</v>
      </c>
      <c r="AK147" t="s">
        <v>360</v>
      </c>
      <c r="AL147" t="s">
        <v>361</v>
      </c>
      <c r="AM147" t="s">
        <v>362</v>
      </c>
      <c r="AN147" t="s">
        <v>363</v>
      </c>
      <c r="AO147">
        <v>29.063059724286902</v>
      </c>
      <c r="AP147">
        <v>82.334576709590095</v>
      </c>
      <c r="AQ147">
        <v>76.589487692749444</v>
      </c>
      <c r="AR147">
        <v>50.184713484295919</v>
      </c>
      <c r="AS147">
        <v>72.020517531134558</v>
      </c>
      <c r="AT147">
        <v>30.72108631631356</v>
      </c>
      <c r="AU147">
        <v>26.470084335621451</v>
      </c>
      <c r="AV147">
        <v>39.084710502150763</v>
      </c>
      <c r="AW147"/>
      <c r="AX147">
        <v>68.336031785787739</v>
      </c>
      <c r="AY147">
        <v>50.47970530398014</v>
      </c>
      <c r="AZ147">
        <v>24.762159962672651</v>
      </c>
      <c r="BA147">
        <v>43.089153132260769</v>
      </c>
      <c r="BB147">
        <v>22.890129891716398</v>
      </c>
      <c r="BC147">
        <v>49.383456027529967</v>
      </c>
      <c r="BD147">
        <v>14.02167491614658</v>
      </c>
      <c r="BE147">
        <v>20.837199289040541</v>
      </c>
      <c r="BF147">
        <v>35.329365361182589</v>
      </c>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c r="A148" t="s">
        <v>523</v>
      </c>
      <c r="B148">
        <v>2017</v>
      </c>
      <c r="C148" t="s">
        <v>528</v>
      </c>
      <c r="D148">
        <v>152</v>
      </c>
      <c r="E148" t="s">
        <v>109</v>
      </c>
      <c r="F148" t="s">
        <v>49</v>
      </c>
      <c r="G148" t="s">
        <v>180</v>
      </c>
      <c r="H148">
        <v>75.247297216144943</v>
      </c>
      <c r="I148">
        <v>58.614810021978748</v>
      </c>
      <c r="J148">
        <v>50.713557456785452</v>
      </c>
      <c r="K148">
        <v>39.777454259480002</v>
      </c>
      <c r="L148">
        <v>37.680042240407829</v>
      </c>
      <c r="M148">
        <v>37.301003997866147</v>
      </c>
      <c r="N148">
        <v>40.633194343286569</v>
      </c>
      <c r="O148">
        <v>39.059122532675318</v>
      </c>
      <c r="P148">
        <v>33.917143595614426</v>
      </c>
      <c r="Q148">
        <v>39.046711433407353</v>
      </c>
      <c r="R148">
        <v>87.613479428398023</v>
      </c>
      <c r="S148">
        <v>73.432469661091773</v>
      </c>
      <c r="T148">
        <v>58.136801883466298</v>
      </c>
      <c r="U148">
        <v>69.332407980046028</v>
      </c>
      <c r="V148">
        <v>52.015475327475947</v>
      </c>
      <c r="W148" t="s">
        <v>346</v>
      </c>
      <c r="X148" t="s">
        <v>347</v>
      </c>
      <c r="Y148" t="s">
        <v>348</v>
      </c>
      <c r="Z148" t="s">
        <v>349</v>
      </c>
      <c r="AA148" t="s">
        <v>350</v>
      </c>
      <c r="AB148" t="s">
        <v>351</v>
      </c>
      <c r="AC148" t="s">
        <v>352</v>
      </c>
      <c r="AD148" t="s">
        <v>353</v>
      </c>
      <c r="AE148" t="s">
        <v>354</v>
      </c>
      <c r="AF148" t="s">
        <v>355</v>
      </c>
      <c r="AG148" t="s">
        <v>356</v>
      </c>
      <c r="AH148" t="s">
        <v>357</v>
      </c>
      <c r="AI148" t="s">
        <v>358</v>
      </c>
      <c r="AJ148" t="s">
        <v>359</v>
      </c>
      <c r="AK148" t="s">
        <v>360</v>
      </c>
      <c r="AL148" t="s">
        <v>361</v>
      </c>
      <c r="AM148" t="s">
        <v>362</v>
      </c>
      <c r="AN148" t="s">
        <v>363</v>
      </c>
      <c r="AO148">
        <v>70.936940275713127</v>
      </c>
      <c r="AP148">
        <v>17.66542329040993</v>
      </c>
      <c r="AQ148">
        <v>23.410512307250482</v>
      </c>
      <c r="AR148">
        <v>49.815286515704003</v>
      </c>
      <c r="AS148">
        <v>27.979482468865399</v>
      </c>
      <c r="AT148">
        <v>69.278913683686426</v>
      </c>
      <c r="AU148">
        <v>73.529915664378606</v>
      </c>
      <c r="AV148">
        <v>60.915289497849187</v>
      </c>
      <c r="AW148"/>
      <c r="AX148">
        <v>31.66396821421225</v>
      </c>
      <c r="AY148">
        <v>49.520294696019882</v>
      </c>
      <c r="AZ148">
        <v>75.237840037327345</v>
      </c>
      <c r="BA148">
        <v>56.910846867739281</v>
      </c>
      <c r="BB148">
        <v>77.109870108283644</v>
      </c>
      <c r="BC148">
        <v>50.616543972470083</v>
      </c>
      <c r="BD148">
        <v>85.97832508385342</v>
      </c>
      <c r="BE148">
        <v>79.162800710959417</v>
      </c>
      <c r="BF148">
        <v>64.670634638817376</v>
      </c>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c r="A149" t="s">
        <v>523</v>
      </c>
      <c r="B149">
        <v>2017</v>
      </c>
      <c r="C149" t="s">
        <v>528</v>
      </c>
      <c r="D149">
        <v>153</v>
      </c>
      <c r="E149" t="s">
        <v>393</v>
      </c>
      <c r="F149" t="s">
        <v>394</v>
      </c>
      <c r="G149" t="s">
        <v>180</v>
      </c>
      <c r="H149">
        <v>0.57002769767884731</v>
      </c>
      <c r="I149">
        <v>2.3221756785773331</v>
      </c>
      <c r="J149">
        <v>3.451822175478227</v>
      </c>
      <c r="K149">
        <v>28.34991934497112</v>
      </c>
      <c r="L149">
        <v>27.449977202382421</v>
      </c>
      <c r="M149">
        <v>4.3896035418829218</v>
      </c>
      <c r="N149">
        <v>9.7216751342394918</v>
      </c>
      <c r="O149">
        <v>36.139958280747187</v>
      </c>
      <c r="P149">
        <v>32.391651980843029</v>
      </c>
      <c r="Q149">
        <v>26.90187580008751</v>
      </c>
      <c r="R149">
        <v>0</v>
      </c>
      <c r="S149">
        <v>1.1801214380715079</v>
      </c>
      <c r="T149">
        <v>1.1985114661231639</v>
      </c>
      <c r="U149">
        <v>0.68861489032262235</v>
      </c>
      <c r="V149">
        <v>8.4395236412530181</v>
      </c>
      <c r="W149" t="s">
        <v>346</v>
      </c>
      <c r="X149" t="s">
        <v>347</v>
      </c>
      <c r="Y149" t="s">
        <v>348</v>
      </c>
      <c r="Z149" t="s">
        <v>349</v>
      </c>
      <c r="AA149" t="s">
        <v>350</v>
      </c>
      <c r="AB149" t="s">
        <v>351</v>
      </c>
      <c r="AC149" t="s">
        <v>352</v>
      </c>
      <c r="AD149" t="s">
        <v>353</v>
      </c>
      <c r="AE149" t="s">
        <v>354</v>
      </c>
      <c r="AF149" t="s">
        <v>355</v>
      </c>
      <c r="AG149" t="s">
        <v>356</v>
      </c>
      <c r="AH149" t="s">
        <v>357</v>
      </c>
      <c r="AI149" t="s">
        <v>358</v>
      </c>
      <c r="AJ149" t="s">
        <v>359</v>
      </c>
      <c r="AK149" t="s">
        <v>360</v>
      </c>
      <c r="AL149" t="s">
        <v>361</v>
      </c>
      <c r="AM149" t="s">
        <v>362</v>
      </c>
      <c r="AN149" t="s">
        <v>363</v>
      </c>
      <c r="AO149">
        <v>0.2559523065011855</v>
      </c>
      <c r="AP149">
        <v>3.3194365305390789</v>
      </c>
      <c r="AQ149">
        <v>35.069006390663752</v>
      </c>
      <c r="AR149">
        <v>16.128341772157199</v>
      </c>
      <c r="AS149">
        <v>3.682988201478417</v>
      </c>
      <c r="AT149">
        <v>15.82465668008302</v>
      </c>
      <c r="AU149">
        <v>11.475389574940049</v>
      </c>
      <c r="AV149">
        <v>3.5983483796205862</v>
      </c>
      <c r="AW149"/>
      <c r="AX149">
        <v>1.4911443207846879</v>
      </c>
      <c r="AY149">
        <v>13.33056244002125</v>
      </c>
      <c r="AZ149">
        <v>34.811656477816527</v>
      </c>
      <c r="BA149">
        <v>15.297580302483629</v>
      </c>
      <c r="BB149">
        <v>2.4536726643751421</v>
      </c>
      <c r="BC149">
        <v>14.99372572292067</v>
      </c>
      <c r="BD149">
        <v>0.2491536749084528</v>
      </c>
      <c r="BE149">
        <v>3.211576103589163</v>
      </c>
      <c r="BF149">
        <v>8.0981885665455824</v>
      </c>
      <c r="BG149">
        <v>116.0799670997262</v>
      </c>
      <c r="BH149">
        <v>478.00260585546499</v>
      </c>
      <c r="BI149">
        <v>706.71811822742211</v>
      </c>
      <c r="BJ149">
        <v>5897.7281609570991</v>
      </c>
      <c r="BK149">
        <v>5712.4109255275116</v>
      </c>
      <c r="BL149">
        <v>472.02031118243917</v>
      </c>
      <c r="BM149">
        <v>1042.575646044015</v>
      </c>
      <c r="BN149">
        <v>3877.2261624062062</v>
      </c>
      <c r="BO149">
        <v>3543.423763498663</v>
      </c>
      <c r="BP149">
        <v>2848.1121236398822</v>
      </c>
      <c r="BQ149">
        <v>0</v>
      </c>
      <c r="BR149">
        <v>116.0799670997262</v>
      </c>
      <c r="BS149">
        <v>122.2172220551968</v>
      </c>
      <c r="BT149">
        <v>67.541859003305433</v>
      </c>
      <c r="BU149">
        <v>821.74272273778934</v>
      </c>
      <c r="BV149">
        <v>16.750942535400391</v>
      </c>
      <c r="BW149">
        <v>38.041244506835938</v>
      </c>
      <c r="BX149">
        <v>5545.0523994588821</v>
      </c>
      <c r="BY149">
        <v>1057.2127230548861</v>
      </c>
      <c r="BZ149">
        <v>489.25621558308609</v>
      </c>
      <c r="CA149">
        <v>620.93364696711308</v>
      </c>
      <c r="CB149">
        <v>658.43519462585448</v>
      </c>
      <c r="CC149">
        <v>95.061331796646115</v>
      </c>
      <c r="CD149">
        <v>0</v>
      </c>
      <c r="CE149">
        <v>43.741606824994093</v>
      </c>
      <c r="CF149">
        <v>1263.553128973841</v>
      </c>
      <c r="CG149">
        <v>751.60071523666363</v>
      </c>
      <c r="CH149">
        <v>320.35378926753998</v>
      </c>
      <c r="CI149">
        <v>172.63300221323971</v>
      </c>
      <c r="CJ149">
        <v>914.8386744880678</v>
      </c>
      <c r="CK149">
        <v>4.494432868957519</v>
      </c>
      <c r="CL149">
        <v>236.10701293945311</v>
      </c>
      <c r="CM149">
        <v>682.8737163257598</v>
      </c>
    </row>
    <row r="150">
      <c r="A150" t="s">
        <v>523</v>
      </c>
      <c r="B150">
        <v>2017</v>
      </c>
      <c r="C150" t="s">
        <v>528</v>
      </c>
      <c r="D150">
        <v>154</v>
      </c>
      <c r="E150" t="s">
        <v>393</v>
      </c>
      <c r="F150" t="s">
        <v>395</v>
      </c>
      <c r="G150" t="s">
        <v>180</v>
      </c>
      <c r="H150">
        <v>0.0043275616553965996</v>
      </c>
      <c r="I150">
        <v>1.1302969066406661</v>
      </c>
      <c r="J150">
        <v>7.4059035250697809</v>
      </c>
      <c r="K150">
        <v>5.7996087976900821</v>
      </c>
      <c r="L150">
        <v>8.2672561985446151</v>
      </c>
      <c r="M150">
        <v>5.3685991289916704</v>
      </c>
      <c r="N150">
        <v>9.5147814250382439</v>
      </c>
      <c r="O150">
        <v>7.6671760882897244</v>
      </c>
      <c r="P150">
        <v>8.2424313498985367</v>
      </c>
      <c r="Q150">
        <v>7.2114439146624658</v>
      </c>
      <c r="R150">
        <v>0</v>
      </c>
      <c r="S150">
        <v>0.50265951609652471</v>
      </c>
      <c r="T150">
        <v>0.33503789581594451</v>
      </c>
      <c r="U150">
        <v>2.9271898741589291</v>
      </c>
      <c r="V150">
        <v>2.2662034924562882</v>
      </c>
      <c r="W150" t="s">
        <v>346</v>
      </c>
      <c r="X150" t="s">
        <v>347</v>
      </c>
      <c r="Y150" t="s">
        <v>348</v>
      </c>
      <c r="Z150" t="s">
        <v>349</v>
      </c>
      <c r="AA150" t="s">
        <v>350</v>
      </c>
      <c r="AB150" t="s">
        <v>351</v>
      </c>
      <c r="AC150" t="s">
        <v>352</v>
      </c>
      <c r="AD150" t="s">
        <v>353</v>
      </c>
      <c r="AE150" t="s">
        <v>354</v>
      </c>
      <c r="AF150" t="s">
        <v>355</v>
      </c>
      <c r="AG150" t="s">
        <v>356</v>
      </c>
      <c r="AH150" t="s">
        <v>357</v>
      </c>
      <c r="AI150" t="s">
        <v>358</v>
      </c>
      <c r="AJ150" t="s">
        <v>359</v>
      </c>
      <c r="AK150" t="s">
        <v>360</v>
      </c>
      <c r="AL150" t="s">
        <v>361</v>
      </c>
      <c r="AM150" t="s">
        <v>362</v>
      </c>
      <c r="AN150" t="s">
        <v>363</v>
      </c>
      <c r="AO150">
        <v>0</v>
      </c>
      <c r="AP150">
        <v>0</v>
      </c>
      <c r="AQ150">
        <v>7.4825374867509478</v>
      </c>
      <c r="AR150">
        <v>7.0450688951409397</v>
      </c>
      <c r="AS150">
        <v>2.1056075861433881</v>
      </c>
      <c r="AT150">
        <v>4.6263874314589257</v>
      </c>
      <c r="AU150">
        <v>1.8012956463630809</v>
      </c>
      <c r="AV150">
        <v>2.2574774400556299</v>
      </c>
      <c r="AW150"/>
      <c r="AX150">
        <v>3.0878638892999009</v>
      </c>
      <c r="AY150">
        <v>9.2174275822821308</v>
      </c>
      <c r="AZ150">
        <v>6.9891840208642222</v>
      </c>
      <c r="BA150">
        <v>0</v>
      </c>
      <c r="BB150">
        <v>0.46806482773623742</v>
      </c>
      <c r="BC150">
        <v>2.008302073582835</v>
      </c>
      <c r="BD150">
        <v>0.019932294246442401</v>
      </c>
      <c r="BE150">
        <v>11.67031943979263</v>
      </c>
      <c r="BF150">
        <v>3.3042426212104639</v>
      </c>
      <c r="BG150">
        <v>0.88126106262207027</v>
      </c>
      <c r="BH150">
        <v>232.66321826934811</v>
      </c>
      <c r="BI150">
        <v>1516.267622414827</v>
      </c>
      <c r="BJ150">
        <v>1206.51193791628</v>
      </c>
      <c r="BK150">
        <v>1720.437298891545</v>
      </c>
      <c r="BL150">
        <v>577.29309886455542</v>
      </c>
      <c r="BM150">
        <v>1020.387870835066</v>
      </c>
      <c r="BN150">
        <v>822.56253563880898</v>
      </c>
      <c r="BO150">
        <v>901.6652541065215</v>
      </c>
      <c r="BP150">
        <v>763.47839068651172</v>
      </c>
      <c r="BQ150">
        <v>0</v>
      </c>
      <c r="BR150">
        <v>49.442962570190431</v>
      </c>
      <c r="BS150">
        <v>34.165214157104487</v>
      </c>
      <c r="BT150">
        <v>287.10945484161368</v>
      </c>
      <c r="BU150">
        <v>220.65655685424801</v>
      </c>
      <c r="BV150">
        <v>0</v>
      </c>
      <c r="BW150">
        <v>0</v>
      </c>
      <c r="BX150">
        <v>1183.126262054443</v>
      </c>
      <c r="BY150">
        <v>461.80423108339318</v>
      </c>
      <c r="BZ150">
        <v>279.71352139711382</v>
      </c>
      <c r="CA150">
        <v>181.53187637329111</v>
      </c>
      <c r="CB150">
        <v>103.3547873687744</v>
      </c>
      <c r="CC150">
        <v>59.638142089843747</v>
      </c>
      <c r="CD150">
        <v>0</v>
      </c>
      <c r="CE150">
        <v>90.580184823274607</v>
      </c>
      <c r="CF150">
        <v>873.68477624893171</v>
      </c>
      <c r="CG150">
        <v>150.899906539917</v>
      </c>
      <c r="CH150">
        <v>0</v>
      </c>
      <c r="CI150">
        <v>32.931628417968753</v>
      </c>
      <c r="CJ150">
        <v>122.53608215332029</v>
      </c>
      <c r="CK150">
        <v>0.35955463409423832</v>
      </c>
      <c r="CL150">
        <v>857.97258856773374</v>
      </c>
      <c r="CM150">
        <v>278.62779680252078</v>
      </c>
    </row>
    <row r="151">
      <c r="A151" t="s">
        <v>523</v>
      </c>
      <c r="B151">
        <v>2017</v>
      </c>
      <c r="C151" t="s">
        <v>528</v>
      </c>
      <c r="D151">
        <v>155</v>
      </c>
      <c r="E151" t="s">
        <v>393</v>
      </c>
      <c r="F151" t="s">
        <v>396</v>
      </c>
      <c r="G151" t="s">
        <v>180</v>
      </c>
      <c r="H151">
        <v>5.3311013039895121</v>
      </c>
      <c r="I151">
        <v>14.530997810024971</v>
      </c>
      <c r="J151">
        <v>25.10931869530263</v>
      </c>
      <c r="K151">
        <v>23.573187685196821</v>
      </c>
      <c r="L151">
        <v>31.611521582263649</v>
      </c>
      <c r="M151">
        <v>37.049692219988529</v>
      </c>
      <c r="N151">
        <v>31.172467109400021</v>
      </c>
      <c r="O151">
        <v>24.47649599601478</v>
      </c>
      <c r="P151">
        <v>24.544034740186369</v>
      </c>
      <c r="Q151">
        <v>36.454642213050711</v>
      </c>
      <c r="R151">
        <v>3.6817547134966349</v>
      </c>
      <c r="S151">
        <v>0.83032879151184269</v>
      </c>
      <c r="T151">
        <v>11.693596639658089</v>
      </c>
      <c r="U151">
        <v>8.8857078340607423</v>
      </c>
      <c r="V151">
        <v>17.448548641726351</v>
      </c>
      <c r="W151" t="s">
        <v>346</v>
      </c>
      <c r="X151" t="s">
        <v>347</v>
      </c>
      <c r="Y151" t="s">
        <v>348</v>
      </c>
      <c r="Z151" t="s">
        <v>349</v>
      </c>
      <c r="AA151" t="s">
        <v>350</v>
      </c>
      <c r="AB151" t="s">
        <v>351</v>
      </c>
      <c r="AC151" t="s">
        <v>352</v>
      </c>
      <c r="AD151" t="s">
        <v>353</v>
      </c>
      <c r="AE151" t="s">
        <v>354</v>
      </c>
      <c r="AF151" t="s">
        <v>355</v>
      </c>
      <c r="AG151" t="s">
        <v>356</v>
      </c>
      <c r="AH151" t="s">
        <v>357</v>
      </c>
      <c r="AI151" t="s">
        <v>358</v>
      </c>
      <c r="AJ151" t="s">
        <v>359</v>
      </c>
      <c r="AK151" t="s">
        <v>360</v>
      </c>
      <c r="AL151" t="s">
        <v>361</v>
      </c>
      <c r="AM151" t="s">
        <v>362</v>
      </c>
      <c r="AN151" t="s">
        <v>363</v>
      </c>
      <c r="AO151">
        <v>2.8751665729050808</v>
      </c>
      <c r="AP151">
        <v>3.4244581096795108</v>
      </c>
      <c r="AQ151">
        <v>39.692122291565397</v>
      </c>
      <c r="AR151">
        <v>10.51948885801324</v>
      </c>
      <c r="AS151">
        <v>10.778818621890929</v>
      </c>
      <c r="AT151">
        <v>12.344722544256641</v>
      </c>
      <c r="AU151">
        <v>8.1791754091616991</v>
      </c>
      <c r="AV151">
        <v>25.185892144832049</v>
      </c>
      <c r="AW151"/>
      <c r="AX151">
        <v>39.657996156551228</v>
      </c>
      <c r="AY151">
        <v>22.363975512532178</v>
      </c>
      <c r="AZ151">
        <v>14.739005735687851</v>
      </c>
      <c r="BA151">
        <v>35.925181992995213</v>
      </c>
      <c r="BB151">
        <v>21.81511286831061</v>
      </c>
      <c r="BC151">
        <v>18.411072359080968</v>
      </c>
      <c r="BD151">
        <v>17.477104108532501</v>
      </c>
      <c r="BE151">
        <v>32.222209610165073</v>
      </c>
      <c r="BF151">
        <v>9.0128592830577539</v>
      </c>
      <c r="BG151">
        <v>1085.6210434901709</v>
      </c>
      <c r="BH151">
        <v>2991.09791001141</v>
      </c>
      <c r="BI151">
        <v>5140.8240506648999</v>
      </c>
      <c r="BJ151">
        <v>4904.008761463163</v>
      </c>
      <c r="BK151">
        <v>6578.4390248382078</v>
      </c>
      <c r="BL151">
        <v>3984.0060916733742</v>
      </c>
      <c r="BM151">
        <v>3343.0097783154251</v>
      </c>
      <c r="BN151">
        <v>2625.9275094497189</v>
      </c>
      <c r="BO151">
        <v>2684.9484552979452</v>
      </c>
      <c r="BP151">
        <v>3859.4672439014921</v>
      </c>
      <c r="BQ151">
        <v>358.03390605926512</v>
      </c>
      <c r="BR151">
        <v>81.673407236933684</v>
      </c>
      <c r="BS151">
        <v>1192.444909814596</v>
      </c>
      <c r="BT151">
        <v>871.54261998534196</v>
      </c>
      <c r="BU151">
        <v>1698.936868733763</v>
      </c>
      <c r="BV151">
        <v>188.16689210891721</v>
      </c>
      <c r="BW151">
        <v>39.244807682037347</v>
      </c>
      <c r="BX151">
        <v>6276.0517221569999</v>
      </c>
      <c r="BY151">
        <v>689.55244239211106</v>
      </c>
      <c r="BZ151">
        <v>1431.8818630170831</v>
      </c>
      <c r="CA151">
        <v>484.38672289490688</v>
      </c>
      <c r="CB151">
        <v>469.30493446350113</v>
      </c>
      <c r="CC151">
        <v>665.36204869270318</v>
      </c>
      <c r="CD151">
        <v>0</v>
      </c>
      <c r="CE151">
        <v>1163.3377475053071</v>
      </c>
      <c r="CF151">
        <v>2119.795872251987</v>
      </c>
      <c r="CG151">
        <v>318.22235347747812</v>
      </c>
      <c r="CH151">
        <v>752.3260511803627</v>
      </c>
      <c r="CI151">
        <v>1534.845492129326</v>
      </c>
      <c r="CJ151">
        <v>1123.347281665802</v>
      </c>
      <c r="CK151">
        <v>315.26595458984377</v>
      </c>
      <c r="CL151">
        <v>2368.8959613513948</v>
      </c>
      <c r="CM151">
        <v>760.0026429080965</v>
      </c>
    </row>
    <row r="152">
      <c r="A152" t="s">
        <v>523</v>
      </c>
      <c r="B152">
        <v>2017</v>
      </c>
      <c r="C152" t="s">
        <v>528</v>
      </c>
      <c r="D152">
        <v>156</v>
      </c>
      <c r="E152" t="s">
        <v>393</v>
      </c>
      <c r="F152" t="s">
        <v>397</v>
      </c>
      <c r="G152" t="s">
        <v>180</v>
      </c>
      <c r="H152">
        <v>0.13060882532712001</v>
      </c>
      <c r="I152">
        <v>0.21192472253116501</v>
      </c>
      <c r="J152">
        <v>2.812205060443743</v>
      </c>
      <c r="K152">
        <v>1.1611394257590839</v>
      </c>
      <c r="L152">
        <v>0.2098841178995785</v>
      </c>
      <c r="M152">
        <v>2.707297208931414</v>
      </c>
      <c r="N152">
        <v>2.8988297469052839</v>
      </c>
      <c r="O152">
        <v>1.1486659007371509</v>
      </c>
      <c r="P152">
        <v>0.25840986372109942</v>
      </c>
      <c r="Q152">
        <v>0.15732432318783859</v>
      </c>
      <c r="R152">
        <v>0.27350453775374561</v>
      </c>
      <c r="S152">
        <v>0</v>
      </c>
      <c r="T152">
        <v>0.42778603241267033</v>
      </c>
      <c r="U152">
        <v>0.59016959424274451</v>
      </c>
      <c r="V152">
        <v>0.33848035485775629</v>
      </c>
      <c r="W152" t="s">
        <v>346</v>
      </c>
      <c r="X152" t="s">
        <v>347</v>
      </c>
      <c r="Y152" t="s">
        <v>348</v>
      </c>
      <c r="Z152" t="s">
        <v>349</v>
      </c>
      <c r="AA152" t="s">
        <v>350</v>
      </c>
      <c r="AB152" t="s">
        <v>351</v>
      </c>
      <c r="AC152" t="s">
        <v>352</v>
      </c>
      <c r="AD152" t="s">
        <v>353</v>
      </c>
      <c r="AE152" t="s">
        <v>354</v>
      </c>
      <c r="AF152" t="s">
        <v>355</v>
      </c>
      <c r="AG152" t="s">
        <v>356</v>
      </c>
      <c r="AH152" t="s">
        <v>357</v>
      </c>
      <c r="AI152" t="s">
        <v>358</v>
      </c>
      <c r="AJ152" t="s">
        <v>359</v>
      </c>
      <c r="AK152" t="s">
        <v>360</v>
      </c>
      <c r="AL152" t="s">
        <v>361</v>
      </c>
      <c r="AM152" t="s">
        <v>362</v>
      </c>
      <c r="AN152" t="s">
        <v>363</v>
      </c>
      <c r="AO152">
        <v>0</v>
      </c>
      <c r="AP152">
        <v>0.49532518451917051</v>
      </c>
      <c r="AQ152">
        <v>0.55212609929278311</v>
      </c>
      <c r="AR152">
        <v>1.1974086165188571</v>
      </c>
      <c r="AS152">
        <v>0.70066646551922207</v>
      </c>
      <c r="AT152">
        <v>0.1964879437653371</v>
      </c>
      <c r="AU152">
        <v>0</v>
      </c>
      <c r="AV152">
        <v>0</v>
      </c>
      <c r="AW152"/>
      <c r="AX152">
        <v>1.4812979970456099</v>
      </c>
      <c r="AY152">
        <v>3.079037992003097</v>
      </c>
      <c r="AZ152">
        <v>0.98341308905068681</v>
      </c>
      <c r="BA152">
        <v>2.3761721045055082</v>
      </c>
      <c r="BB152">
        <v>0.9198855655791488</v>
      </c>
      <c r="BC152">
        <v>0.54015256954615698</v>
      </c>
      <c r="BD152">
        <v>0</v>
      </c>
      <c r="BE152">
        <v>1.016959442283017</v>
      </c>
      <c r="BF152">
        <v>0.95137521833854022</v>
      </c>
      <c r="BG152">
        <v>26.59707275390625</v>
      </c>
      <c r="BH152">
        <v>43.623129184246061</v>
      </c>
      <c r="BI152">
        <v>575.7643839550019</v>
      </c>
      <c r="BJ152">
        <v>241.5557027435303</v>
      </c>
      <c r="BK152">
        <v>43.677425279617303</v>
      </c>
      <c r="BL152">
        <v>291.11951884269712</v>
      </c>
      <c r="BM152">
        <v>310.8774212694168</v>
      </c>
      <c r="BN152">
        <v>123.233055434227</v>
      </c>
      <c r="BO152">
        <v>28.26826036453247</v>
      </c>
      <c r="BP152">
        <v>16.655987691879272</v>
      </c>
      <c r="BQ152">
        <v>26.59707275390625</v>
      </c>
      <c r="BR152">
        <v>0</v>
      </c>
      <c r="BS152">
        <v>43.623129184246061</v>
      </c>
      <c r="BT152">
        <v>57.885985450744627</v>
      </c>
      <c r="BU152">
        <v>32.957282924652098</v>
      </c>
      <c r="BV152">
        <v>0</v>
      </c>
      <c r="BW152">
        <v>5.6765015029907229</v>
      </c>
      <c r="BX152">
        <v>87.301251640319819</v>
      </c>
      <c r="BY152">
        <v>78.490128865242013</v>
      </c>
      <c r="BZ152">
        <v>93.078067197799669</v>
      </c>
      <c r="CA152">
        <v>7.7098655581474311</v>
      </c>
      <c r="CB152">
        <v>0</v>
      </c>
      <c r="CC152">
        <v>0</v>
      </c>
      <c r="CD152">
        <v>0</v>
      </c>
      <c r="CE152">
        <v>43.452772259712219</v>
      </c>
      <c r="CF152">
        <v>291.85025812149053</v>
      </c>
      <c r="CG152">
        <v>21.23237030029297</v>
      </c>
      <c r="CH152">
        <v>49.760532226562503</v>
      </c>
      <c r="CI152">
        <v>64.720371704101566</v>
      </c>
      <c r="CJ152">
        <v>32.957282924652098</v>
      </c>
      <c r="CK152">
        <v>0</v>
      </c>
      <c r="CL152">
        <v>74.764305267333995</v>
      </c>
      <c r="CM152">
        <v>80.224006347656257</v>
      </c>
    </row>
    <row r="153">
      <c r="A153" t="s">
        <v>523</v>
      </c>
      <c r="B153">
        <v>2017</v>
      </c>
      <c r="C153" t="s">
        <v>528</v>
      </c>
      <c r="D153">
        <v>157</v>
      </c>
      <c r="E153" t="s">
        <v>393</v>
      </c>
      <c r="F153" t="s">
        <v>398</v>
      </c>
      <c r="G153" t="s">
        <v>180</v>
      </c>
      <c r="H153">
        <v>0.087826577454655594</v>
      </c>
      <c r="I153">
        <v>0.0082340147113841005</v>
      </c>
      <c r="J153">
        <v>0.62137369935766129</v>
      </c>
      <c r="K153">
        <v>2.557959839794965</v>
      </c>
      <c r="L153">
        <v>0.0176443450475996</v>
      </c>
      <c r="M153">
        <v>1.183083204292414</v>
      </c>
      <c r="N153">
        <v>0.76483727401024459</v>
      </c>
      <c r="O153">
        <v>0.029756402555519</v>
      </c>
      <c r="P153">
        <v>4.0882896667343722</v>
      </c>
      <c r="Q153">
        <v>0.031799654520063197</v>
      </c>
      <c r="R153">
        <v>0</v>
      </c>
      <c r="S153">
        <v>0.1818262995091878</v>
      </c>
      <c r="T153">
        <v>0.0166209795730301</v>
      </c>
      <c r="U153">
        <v>0</v>
      </c>
      <c r="V153">
        <v>0</v>
      </c>
      <c r="W153" t="s">
        <v>346</v>
      </c>
      <c r="X153" t="s">
        <v>347</v>
      </c>
      <c r="Y153" t="s">
        <v>348</v>
      </c>
      <c r="Z153" t="s">
        <v>349</v>
      </c>
      <c r="AA153" t="s">
        <v>350</v>
      </c>
      <c r="AB153" t="s">
        <v>351</v>
      </c>
      <c r="AC153" t="s">
        <v>352</v>
      </c>
      <c r="AD153" t="s">
        <v>353</v>
      </c>
      <c r="AE153" t="s">
        <v>354</v>
      </c>
      <c r="AF153" t="s">
        <v>355</v>
      </c>
      <c r="AG153" t="s">
        <v>356</v>
      </c>
      <c r="AH153" t="s">
        <v>357</v>
      </c>
      <c r="AI153" t="s">
        <v>358</v>
      </c>
      <c r="AJ153" t="s">
        <v>359</v>
      </c>
      <c r="AK153" t="s">
        <v>360</v>
      </c>
      <c r="AL153" t="s">
        <v>361</v>
      </c>
      <c r="AM153" t="s">
        <v>362</v>
      </c>
      <c r="AN153" t="s">
        <v>363</v>
      </c>
      <c r="AO153">
        <v>0</v>
      </c>
      <c r="AP153">
        <v>0</v>
      </c>
      <c r="AQ153">
        <v>2.8383049728889538</v>
      </c>
      <c r="AR153">
        <v>1.499672909070517</v>
      </c>
      <c r="AS153">
        <v>0.0031372240764799002</v>
      </c>
      <c r="AT153">
        <v>0.066467367002475297</v>
      </c>
      <c r="AU153">
        <v>0</v>
      </c>
      <c r="AV153">
        <v>0.072281886747055504</v>
      </c>
      <c r="AW153"/>
      <c r="AX153">
        <v>0.16386228085629939</v>
      </c>
      <c r="AY153">
        <v>1.326970657990888</v>
      </c>
      <c r="AZ153">
        <v>0</v>
      </c>
      <c r="BA153">
        <v>0</v>
      </c>
      <c r="BB153">
        <v>0</v>
      </c>
      <c r="BC153">
        <v>0</v>
      </c>
      <c r="BD153">
        <v>0</v>
      </c>
      <c r="BE153">
        <v>0</v>
      </c>
      <c r="BF153">
        <v>0</v>
      </c>
      <c r="BG153">
        <v>17.884931316375731</v>
      </c>
      <c r="BH153">
        <v>1.6949107360839839</v>
      </c>
      <c r="BI153">
        <v>127.2186193847656</v>
      </c>
      <c r="BJ153">
        <v>532.14090658187877</v>
      </c>
      <c r="BK153">
        <v>3.671833629608154</v>
      </c>
      <c r="BL153">
        <v>127.2186193847656</v>
      </c>
      <c r="BM153">
        <v>82.022974853515635</v>
      </c>
      <c r="BN153">
        <v>3.192375087738037</v>
      </c>
      <c r="BO153">
        <v>447.23074839591982</v>
      </c>
      <c r="BP153">
        <v>3.366641874313355</v>
      </c>
      <c r="BQ153">
        <v>0</v>
      </c>
      <c r="BR153">
        <v>17.884931316375731</v>
      </c>
      <c r="BS153">
        <v>1.6949107360839839</v>
      </c>
      <c r="BT153">
        <v>0</v>
      </c>
      <c r="BU153">
        <v>0</v>
      </c>
      <c r="BV153">
        <v>0</v>
      </c>
      <c r="BW153">
        <v>0</v>
      </c>
      <c r="BX153">
        <v>448.78801597595219</v>
      </c>
      <c r="BY153">
        <v>98.30355174064637</v>
      </c>
      <c r="BZ153">
        <v>0.41675571441650389</v>
      </c>
      <c r="CA153">
        <v>2.6080707740783691</v>
      </c>
      <c r="CB153">
        <v>0</v>
      </c>
      <c r="CC153">
        <v>1.909546184539795</v>
      </c>
      <c r="CD153">
        <v>0</v>
      </c>
      <c r="CE153">
        <v>4.8067778301239006</v>
      </c>
      <c r="CF153">
        <v>125.7784834289551</v>
      </c>
      <c r="CG153">
        <v>0</v>
      </c>
      <c r="CH153">
        <v>0</v>
      </c>
      <c r="CI153">
        <v>0</v>
      </c>
      <c r="CJ153">
        <v>0</v>
      </c>
      <c r="CK153">
        <v>0</v>
      </c>
      <c r="CL153">
        <v>0</v>
      </c>
      <c r="CM153">
        <v>0</v>
      </c>
    </row>
    <row r="154">
      <c r="A154" t="s">
        <v>523</v>
      </c>
      <c r="B154">
        <v>2017</v>
      </c>
      <c r="C154" t="s">
        <v>528</v>
      </c>
      <c r="D154">
        <v>158</v>
      </c>
      <c r="E154" t="s">
        <v>393</v>
      </c>
      <c r="F154" t="s">
        <v>399</v>
      </c>
      <c r="G154" t="s">
        <v>180</v>
      </c>
      <c r="H154">
        <v>1.0777981921004729</v>
      </c>
      <c r="I154">
        <v>0.85385021286197815</v>
      </c>
      <c r="J154">
        <v>3.530123973644129</v>
      </c>
      <c r="K154">
        <v>5.7028515144887386</v>
      </c>
      <c r="L154">
        <v>12.754080890057001</v>
      </c>
      <c r="M154">
        <v>5.1832953980645851</v>
      </c>
      <c r="N154">
        <v>6.3147874087886722</v>
      </c>
      <c r="O154">
        <v>4.6044248857615564</v>
      </c>
      <c r="P154">
        <v>10.012620413493909</v>
      </c>
      <c r="Q154">
        <v>13.88446165089942</v>
      </c>
      <c r="R154">
        <v>0</v>
      </c>
      <c r="S154">
        <v>0</v>
      </c>
      <c r="T154">
        <v>0.0023844495581982999</v>
      </c>
      <c r="U154">
        <v>0.52243537406990515</v>
      </c>
      <c r="V154">
        <v>6.2979405751340467</v>
      </c>
      <c r="W154" t="s">
        <v>346</v>
      </c>
      <c r="X154" t="s">
        <v>347</v>
      </c>
      <c r="Y154" t="s">
        <v>348</v>
      </c>
      <c r="Z154" t="s">
        <v>349</v>
      </c>
      <c r="AA154" t="s">
        <v>350</v>
      </c>
      <c r="AB154" t="s">
        <v>351</v>
      </c>
      <c r="AC154" t="s">
        <v>352</v>
      </c>
      <c r="AD154" t="s">
        <v>353</v>
      </c>
      <c r="AE154" t="s">
        <v>354</v>
      </c>
      <c r="AF154" t="s">
        <v>355</v>
      </c>
      <c r="AG154" t="s">
        <v>356</v>
      </c>
      <c r="AH154" t="s">
        <v>357</v>
      </c>
      <c r="AI154" t="s">
        <v>358</v>
      </c>
      <c r="AJ154" t="s">
        <v>359</v>
      </c>
      <c r="AK154" t="s">
        <v>360</v>
      </c>
      <c r="AL154" t="s">
        <v>361</v>
      </c>
      <c r="AM154" t="s">
        <v>362</v>
      </c>
      <c r="AN154" t="s">
        <v>363</v>
      </c>
      <c r="AO154">
        <v>20.863615353053149</v>
      </c>
      <c r="AP154">
        <v>0</v>
      </c>
      <c r="AQ154">
        <v>2.2766246258538811</v>
      </c>
      <c r="AR154">
        <v>4.1160885924387376</v>
      </c>
      <c r="AS154">
        <v>1.302222206594964</v>
      </c>
      <c r="AT154">
        <v>3.576146954748662</v>
      </c>
      <c r="AU154">
        <v>0.1094309190459896</v>
      </c>
      <c r="AV154">
        <v>1.0643009447589331</v>
      </c>
      <c r="AW154"/>
      <c r="AX154">
        <v>0.64073422794583501</v>
      </c>
      <c r="AY154">
        <v>4.0367664979463056</v>
      </c>
      <c r="AZ154">
        <v>0</v>
      </c>
      <c r="BA154">
        <v>0.13181071270078931</v>
      </c>
      <c r="BB154">
        <v>1.026978412121172</v>
      </c>
      <c r="BC154">
        <v>10.9252448364857</v>
      </c>
      <c r="BD154">
        <v>0</v>
      </c>
      <c r="BE154">
        <v>0.46840033735256148</v>
      </c>
      <c r="BF154">
        <v>17.054741361477941</v>
      </c>
      <c r="BG154">
        <v>219.4819290161133</v>
      </c>
      <c r="BH154">
        <v>175.75872080802921</v>
      </c>
      <c r="BI154">
        <v>722.7494479542969</v>
      </c>
      <c r="BJ154">
        <v>1186.383197972775</v>
      </c>
      <c r="BK154">
        <v>2654.1570684838289</v>
      </c>
      <c r="BL154">
        <v>557.3671251630783</v>
      </c>
      <c r="BM154">
        <v>677.21287447273744</v>
      </c>
      <c r="BN154">
        <v>493.9794476580621</v>
      </c>
      <c r="BO154">
        <v>1095.311752825975</v>
      </c>
      <c r="BP154">
        <v>1469.953391057252</v>
      </c>
      <c r="BQ154">
        <v>0</v>
      </c>
      <c r="BR154">
        <v>0</v>
      </c>
      <c r="BS154">
        <v>0.24315228462219241</v>
      </c>
      <c r="BT154">
        <v>51.24236618995667</v>
      </c>
      <c r="BU154">
        <v>613.22025458335884</v>
      </c>
      <c r="BV154">
        <v>1365.431031417847</v>
      </c>
      <c r="BW154">
        <v>0</v>
      </c>
      <c r="BX154">
        <v>359.97606272697448</v>
      </c>
      <c r="BY154">
        <v>269.80958678960809</v>
      </c>
      <c r="BZ154">
        <v>172.99004878461369</v>
      </c>
      <c r="CA154">
        <v>140.32215773105619</v>
      </c>
      <c r="CB154">
        <v>6.2789300537109378</v>
      </c>
      <c r="CC154">
        <v>28.116750955581669</v>
      </c>
      <c r="CD154">
        <v>0</v>
      </c>
      <c r="CE154">
        <v>18.795460833311079</v>
      </c>
      <c r="CF154">
        <v>382.62968740940101</v>
      </c>
      <c r="CG154">
        <v>0</v>
      </c>
      <c r="CH154">
        <v>2.7603098297119142</v>
      </c>
      <c r="CI154">
        <v>72.25510112524033</v>
      </c>
      <c r="CJ154">
        <v>666.60126304626453</v>
      </c>
      <c r="CK154">
        <v>0</v>
      </c>
      <c r="CL154">
        <v>34.435616950988774</v>
      </c>
      <c r="CM154">
        <v>1438.1283565807339</v>
      </c>
    </row>
    <row r="155">
      <c r="A155" t="s">
        <v>523</v>
      </c>
      <c r="B155">
        <v>2017</v>
      </c>
      <c r="C155" t="s">
        <v>528</v>
      </c>
      <c r="D155">
        <v>159</v>
      </c>
      <c r="E155" t="s">
        <v>393</v>
      </c>
      <c r="F155" t="s">
        <v>400</v>
      </c>
      <c r="G155" t="s">
        <v>180</v>
      </c>
      <c r="H155">
        <v>6.3223793312775802</v>
      </c>
      <c r="I155">
        <v>10.117882861673859</v>
      </c>
      <c r="J155">
        <v>29.15703171875909</v>
      </c>
      <c r="K155">
        <v>28.755663428721281</v>
      </c>
      <c r="L155">
        <v>17.00488221930329</v>
      </c>
      <c r="M155">
        <v>26.41969525034834</v>
      </c>
      <c r="N155">
        <v>27.811250540524028</v>
      </c>
      <c r="O155">
        <v>23.24472590384919</v>
      </c>
      <c r="P155">
        <v>17.717575450591909</v>
      </c>
      <c r="Q155">
        <v>12.42021279819962</v>
      </c>
      <c r="R155">
        <v>2.601504597663455</v>
      </c>
      <c r="S155">
        <v>1.234527631294422</v>
      </c>
      <c r="T155">
        <v>8.2896838105137292</v>
      </c>
      <c r="U155">
        <v>19.648337213437738</v>
      </c>
      <c r="V155">
        <v>42.552829098101391</v>
      </c>
      <c r="W155" t="s">
        <v>346</v>
      </c>
      <c r="X155" t="s">
        <v>347</v>
      </c>
      <c r="Y155" t="s">
        <v>348</v>
      </c>
      <c r="Z155" t="s">
        <v>349</v>
      </c>
      <c r="AA155" t="s">
        <v>350</v>
      </c>
      <c r="AB155" t="s">
        <v>351</v>
      </c>
      <c r="AC155" t="s">
        <v>352</v>
      </c>
      <c r="AD155" t="s">
        <v>353</v>
      </c>
      <c r="AE155" t="s">
        <v>354</v>
      </c>
      <c r="AF155" t="s">
        <v>355</v>
      </c>
      <c r="AG155" t="s">
        <v>356</v>
      </c>
      <c r="AH155" t="s">
        <v>357</v>
      </c>
      <c r="AI155" t="s">
        <v>358</v>
      </c>
      <c r="AJ155" t="s">
        <v>359</v>
      </c>
      <c r="AK155" t="s">
        <v>360</v>
      </c>
      <c r="AL155" t="s">
        <v>361</v>
      </c>
      <c r="AM155" t="s">
        <v>362</v>
      </c>
      <c r="AN155" t="s">
        <v>363</v>
      </c>
      <c r="AO155">
        <v>0.29929410090605357</v>
      </c>
      <c r="AP155">
        <v>39.216005204343993</v>
      </c>
      <c r="AQ155">
        <v>10.98597343810936</v>
      </c>
      <c r="AR155">
        <v>23.671912379533481</v>
      </c>
      <c r="AS155">
        <v>14.48363328616327</v>
      </c>
      <c r="AT155">
        <v>7.1769355954899732</v>
      </c>
      <c r="AU155">
        <v>23.882819349392971</v>
      </c>
      <c r="AV155">
        <v>34.668599519380997</v>
      </c>
      <c r="AW155"/>
      <c r="AX155">
        <v>40.421633785699591</v>
      </c>
      <c r="AY155">
        <v>12.06216861113664</v>
      </c>
      <c r="AZ155">
        <v>0</v>
      </c>
      <c r="BA155">
        <v>7.517761057044595</v>
      </c>
      <c r="BB155">
        <v>22.213045926322419</v>
      </c>
      <c r="BC155">
        <v>45.633972146640239</v>
      </c>
      <c r="BD155">
        <v>16.09300744529591</v>
      </c>
      <c r="BE155">
        <v>11.31816082165766</v>
      </c>
      <c r="BF155">
        <v>31.484244561412449</v>
      </c>
      <c r="BG155">
        <v>1287.4840779757501</v>
      </c>
      <c r="BH155">
        <v>2082.690994586349</v>
      </c>
      <c r="BI155">
        <v>5969.5434880053981</v>
      </c>
      <c r="BJ155">
        <v>5982.1364543196532</v>
      </c>
      <c r="BK155">
        <v>3538.7597687485809</v>
      </c>
      <c r="BL155">
        <v>2840.947400927545</v>
      </c>
      <c r="BM155">
        <v>2982.5448905876301</v>
      </c>
      <c r="BN155">
        <v>2493.7787341159592</v>
      </c>
      <c r="BO155">
        <v>1938.180797951818</v>
      </c>
      <c r="BP155">
        <v>1314.932791735828</v>
      </c>
      <c r="BQ155">
        <v>252.98449386596681</v>
      </c>
      <c r="BR155">
        <v>121.4315088272095</v>
      </c>
      <c r="BS155">
        <v>845.33369573354719</v>
      </c>
      <c r="BT155">
        <v>1927.180548038483</v>
      </c>
      <c r="BU155">
        <v>4143.2999218517552</v>
      </c>
      <c r="BV155">
        <v>19.587470626831049</v>
      </c>
      <c r="BW155">
        <v>449.42134872436509</v>
      </c>
      <c r="BX155">
        <v>1737.083671398163</v>
      </c>
      <c r="BY155">
        <v>1551.6937388992301</v>
      </c>
      <c r="BZ155">
        <v>1924.037553700804</v>
      </c>
      <c r="CA155">
        <v>281.61121491909029</v>
      </c>
      <c r="CB155">
        <v>1370.3490155029299</v>
      </c>
      <c r="CC155">
        <v>915.8766451025009</v>
      </c>
      <c r="CD155">
        <v>0</v>
      </c>
      <c r="CE155">
        <v>1185.738487973809</v>
      </c>
      <c r="CF155">
        <v>1143.326919579506</v>
      </c>
      <c r="CG155">
        <v>0</v>
      </c>
      <c r="CH155">
        <v>157.432953042984</v>
      </c>
      <c r="CI155">
        <v>1562.8428609234099</v>
      </c>
      <c r="CJ155">
        <v>2784.3461566352848</v>
      </c>
      <c r="CK155">
        <v>290.29851415634153</v>
      </c>
      <c r="CL155">
        <v>832.08277100563043</v>
      </c>
      <c r="CM155">
        <v>2654.8854614448542</v>
      </c>
    </row>
    <row r="156">
      <c r="A156" t="s">
        <v>523</v>
      </c>
      <c r="B156">
        <v>2017</v>
      </c>
      <c r="C156" t="s">
        <v>528</v>
      </c>
      <c r="D156">
        <v>160</v>
      </c>
      <c r="E156" t="s">
        <v>393</v>
      </c>
      <c r="F156" t="s">
        <v>401</v>
      </c>
      <c r="G156" t="s">
        <v>180</v>
      </c>
      <c r="H156">
        <v>7.3057957522750234</v>
      </c>
      <c r="I156">
        <v>29.692143744698601</v>
      </c>
      <c r="J156">
        <v>18.000699319466712</v>
      </c>
      <c r="K156">
        <v>2.976061137641095</v>
      </c>
      <c r="L156">
        <v>2.60049755055512</v>
      </c>
      <c r="M156">
        <v>13.516527711071451</v>
      </c>
      <c r="N156">
        <v>9.5295776912147687</v>
      </c>
      <c r="O156">
        <v>2.377815154262811</v>
      </c>
      <c r="P156">
        <v>2.586168280742954</v>
      </c>
      <c r="Q156">
        <v>2.8160968141408871</v>
      </c>
      <c r="R156">
        <v>3.8830483259708068</v>
      </c>
      <c r="S156">
        <v>14.379044060366621</v>
      </c>
      <c r="T156">
        <v>32.754057431928281</v>
      </c>
      <c r="U156">
        <v>29.00069700564142</v>
      </c>
      <c r="V156">
        <v>11.885327919243529</v>
      </c>
      <c r="W156" t="s">
        <v>346</v>
      </c>
      <c r="X156" t="s">
        <v>347</v>
      </c>
      <c r="Y156" t="s">
        <v>348</v>
      </c>
      <c r="Z156" t="s">
        <v>349</v>
      </c>
      <c r="AA156" t="s">
        <v>350</v>
      </c>
      <c r="AB156" t="s">
        <v>351</v>
      </c>
      <c r="AC156" t="s">
        <v>352</v>
      </c>
      <c r="AD156" t="s">
        <v>353</v>
      </c>
      <c r="AE156" t="s">
        <v>354</v>
      </c>
      <c r="AF156" t="s">
        <v>355</v>
      </c>
      <c r="AG156" t="s">
        <v>356</v>
      </c>
      <c r="AH156" t="s">
        <v>357</v>
      </c>
      <c r="AI156" t="s">
        <v>358</v>
      </c>
      <c r="AJ156" t="s">
        <v>359</v>
      </c>
      <c r="AK156" t="s">
        <v>360</v>
      </c>
      <c r="AL156" t="s">
        <v>361</v>
      </c>
      <c r="AM156" t="s">
        <v>362</v>
      </c>
      <c r="AN156" t="s">
        <v>363</v>
      </c>
      <c r="AO156">
        <v>0</v>
      </c>
      <c r="AP156">
        <v>21.38408358000239</v>
      </c>
      <c r="AQ156">
        <v>1.1033046948747689</v>
      </c>
      <c r="AR156">
        <v>5.3742484788984184</v>
      </c>
      <c r="AS156">
        <v>48.72603361982101</v>
      </c>
      <c r="AT156">
        <v>0.80709151314148531</v>
      </c>
      <c r="AU156">
        <v>6.0212907921763241</v>
      </c>
      <c r="AV156">
        <v>25.807879840065311</v>
      </c>
      <c r="AW156"/>
      <c r="AX156">
        <v>12.741721928885379</v>
      </c>
      <c r="AY156">
        <v>12.966779481741639</v>
      </c>
      <c r="AZ156">
        <v>0</v>
      </c>
      <c r="BA156">
        <v>0</v>
      </c>
      <c r="BB156">
        <v>14.454500427550149</v>
      </c>
      <c r="BC156">
        <v>3.449607014788616</v>
      </c>
      <c r="BD156">
        <v>22.984338848896421</v>
      </c>
      <c r="BE156">
        <v>4.7574514186982926</v>
      </c>
      <c r="BF156">
        <v>6.4878374834535428</v>
      </c>
      <c r="BG156">
        <v>1487.7461814832679</v>
      </c>
      <c r="BH156">
        <v>6111.9071284461079</v>
      </c>
      <c r="BI156">
        <v>3685.421699936986</v>
      </c>
      <c r="BJ156">
        <v>619.11991235733046</v>
      </c>
      <c r="BK156">
        <v>541.17023522734667</v>
      </c>
      <c r="BL156">
        <v>1453.4514462208749</v>
      </c>
      <c r="BM156">
        <v>1021.974657737017</v>
      </c>
      <c r="BN156">
        <v>255.10065766692159</v>
      </c>
      <c r="BO156">
        <v>282.90900840163221</v>
      </c>
      <c r="BP156">
        <v>298.141272277832</v>
      </c>
      <c r="BQ156">
        <v>377.60879465103159</v>
      </c>
      <c r="BR156">
        <v>1414.362037334442</v>
      </c>
      <c r="BS156">
        <v>3340.0680957317359</v>
      </c>
      <c r="BT156">
        <v>2844.494093403815</v>
      </c>
      <c r="BU156">
        <v>1157.255094025732</v>
      </c>
      <c r="BV156">
        <v>0</v>
      </c>
      <c r="BW156">
        <v>245.06483089447019</v>
      </c>
      <c r="BX156">
        <v>174.45268558502201</v>
      </c>
      <c r="BY156">
        <v>352.28196109771739</v>
      </c>
      <c r="BZ156">
        <v>6472.8729784250299</v>
      </c>
      <c r="CA156">
        <v>31.66895098090172</v>
      </c>
      <c r="CB156">
        <v>345.48977607727051</v>
      </c>
      <c r="CC156">
        <v>681.79374802589427</v>
      </c>
      <c r="CD156">
        <v>0</v>
      </c>
      <c r="CE156">
        <v>373.76891231656072</v>
      </c>
      <c r="CF156">
        <v>1229.071530971527</v>
      </c>
      <c r="CG156">
        <v>0</v>
      </c>
      <c r="CH156">
        <v>0</v>
      </c>
      <c r="CI156">
        <v>1016.97501892984</v>
      </c>
      <c r="CJ156">
        <v>210.47696664810181</v>
      </c>
      <c r="CK156">
        <v>414.60985085487368</v>
      </c>
      <c r="CL156">
        <v>349.75588541030879</v>
      </c>
      <c r="CM156">
        <v>547.08206123352056</v>
      </c>
    </row>
    <row r="157">
      <c r="A157" t="s">
        <v>523</v>
      </c>
      <c r="B157">
        <v>2017</v>
      </c>
      <c r="C157" t="s">
        <v>528</v>
      </c>
      <c r="D157">
        <v>161</v>
      </c>
      <c r="E157" t="s">
        <v>393</v>
      </c>
      <c r="F157" t="s">
        <v>402</v>
      </c>
      <c r="G157" t="s">
        <v>180</v>
      </c>
      <c r="H157">
        <v>0</v>
      </c>
      <c r="I157">
        <v>0.89652702323292499</v>
      </c>
      <c r="J157">
        <v>0.44947523855008231</v>
      </c>
      <c r="K157">
        <v>0.092362511463265601</v>
      </c>
      <c r="L157">
        <v>0.00030033770218699997</v>
      </c>
      <c r="M157">
        <v>0.53473455324206365</v>
      </c>
      <c r="N157">
        <v>0.096595522241937196</v>
      </c>
      <c r="O157">
        <v>0.10567286912930419</v>
      </c>
      <c r="P157">
        <v>0</v>
      </c>
      <c r="Q157">
        <v>0.00059035437711190005</v>
      </c>
      <c r="R157">
        <v>0</v>
      </c>
      <c r="S157">
        <v>0</v>
      </c>
      <c r="T157">
        <v>0.1004620138893033</v>
      </c>
      <c r="U157">
        <v>1.282785631956233</v>
      </c>
      <c r="V157">
        <v>0.8269700991431771</v>
      </c>
      <c r="W157" t="s">
        <v>346</v>
      </c>
      <c r="X157" t="s">
        <v>347</v>
      </c>
      <c r="Y157" t="s">
        <v>348</v>
      </c>
      <c r="Z157" t="s">
        <v>349</v>
      </c>
      <c r="AA157" t="s">
        <v>350</v>
      </c>
      <c r="AB157" t="s">
        <v>351</v>
      </c>
      <c r="AC157" t="s">
        <v>352</v>
      </c>
      <c r="AD157" t="s">
        <v>353</v>
      </c>
      <c r="AE157" t="s">
        <v>354</v>
      </c>
      <c r="AF157" t="s">
        <v>355</v>
      </c>
      <c r="AG157" t="s">
        <v>356</v>
      </c>
      <c r="AH157" t="s">
        <v>357</v>
      </c>
      <c r="AI157" t="s">
        <v>358</v>
      </c>
      <c r="AJ157" t="s">
        <v>359</v>
      </c>
      <c r="AK157" t="s">
        <v>360</v>
      </c>
      <c r="AL157" t="s">
        <v>361</v>
      </c>
      <c r="AM157" t="s">
        <v>362</v>
      </c>
      <c r="AN157" t="s">
        <v>363</v>
      </c>
      <c r="AO157">
        <v>0</v>
      </c>
      <c r="AP157">
        <v>0</v>
      </c>
      <c r="AQ157">
        <v>0</v>
      </c>
      <c r="AR157">
        <v>0</v>
      </c>
      <c r="AS157">
        <v>0.60107432719791576</v>
      </c>
      <c r="AT157">
        <v>0.18916330969503539</v>
      </c>
      <c r="AU157">
        <v>0</v>
      </c>
      <c r="AV157">
        <v>0</v>
      </c>
      <c r="AW157"/>
      <c r="AX157">
        <v>0.29537600476718889</v>
      </c>
      <c r="AY157">
        <v>0.60316856505418848</v>
      </c>
      <c r="AZ157">
        <v>0</v>
      </c>
      <c r="BA157">
        <v>0</v>
      </c>
      <c r="BB157">
        <v>1.89997391847936</v>
      </c>
      <c r="BC157">
        <v>0</v>
      </c>
      <c r="BD157">
        <v>0</v>
      </c>
      <c r="BE157">
        <v>0</v>
      </c>
      <c r="BF157">
        <v>0.1074582007416913</v>
      </c>
      <c r="BG157">
        <v>0</v>
      </c>
      <c r="BH157">
        <v>184.5434250640869</v>
      </c>
      <c r="BI157">
        <v>92.024524621963508</v>
      </c>
      <c r="BJ157">
        <v>19.214480938911439</v>
      </c>
      <c r="BK157">
        <v>0.062501049041748094</v>
      </c>
      <c r="BL157">
        <v>57.500766940116883</v>
      </c>
      <c r="BM157">
        <v>10.359134368896481</v>
      </c>
      <c r="BN157">
        <v>11.336969723701481</v>
      </c>
      <c r="BO157">
        <v>0</v>
      </c>
      <c r="BP157">
        <v>0.062501049041748094</v>
      </c>
      <c r="BQ157">
        <v>0</v>
      </c>
      <c r="BR157">
        <v>0</v>
      </c>
      <c r="BS157">
        <v>10.24453132629395</v>
      </c>
      <c r="BT157">
        <v>125.82029157757761</v>
      </c>
      <c r="BU157">
        <v>80.520736688375479</v>
      </c>
      <c r="BV157">
        <v>0</v>
      </c>
      <c r="BW157">
        <v>0</v>
      </c>
      <c r="BX157">
        <v>0</v>
      </c>
      <c r="BY157">
        <v>0</v>
      </c>
      <c r="BZ157">
        <v>79.848029513359066</v>
      </c>
      <c r="CA157">
        <v>7.4224588966369627</v>
      </c>
      <c r="CB157">
        <v>0</v>
      </c>
      <c r="CC157">
        <v>0</v>
      </c>
      <c r="CD157">
        <v>0</v>
      </c>
      <c r="CE157">
        <v>8.6646348619461051</v>
      </c>
      <c r="CF157">
        <v>57.172045898437503</v>
      </c>
      <c r="CG157">
        <v>0</v>
      </c>
      <c r="CH157">
        <v>0</v>
      </c>
      <c r="CI157">
        <v>133.67642980098731</v>
      </c>
      <c r="CJ157">
        <v>0</v>
      </c>
      <c r="CK157">
        <v>0</v>
      </c>
      <c r="CL157">
        <v>0</v>
      </c>
      <c r="CM157">
        <v>9.0613327026367188</v>
      </c>
    </row>
    <row r="158">
      <c r="A158" t="s">
        <v>523</v>
      </c>
      <c r="B158">
        <v>2017</v>
      </c>
      <c r="C158" t="s">
        <v>528</v>
      </c>
      <c r="D158">
        <v>162</v>
      </c>
      <c r="E158" t="s">
        <v>393</v>
      </c>
      <c r="F158" t="s">
        <v>403</v>
      </c>
      <c r="G158" t="s">
        <v>180</v>
      </c>
      <c r="H158">
        <v>0.0016759915664448001</v>
      </c>
      <c r="I158">
        <v>0.26433175574471668</v>
      </c>
      <c r="J158">
        <v>1.313088216580812</v>
      </c>
      <c r="K158">
        <v>0.70986852887629948</v>
      </c>
      <c r="L158">
        <v>0.020019371571289898</v>
      </c>
      <c r="M158">
        <v>0.1786876600611709</v>
      </c>
      <c r="N158">
        <v>1.850134928168027</v>
      </c>
      <c r="O158">
        <v>0.013885460302820601</v>
      </c>
      <c r="P158">
        <v>0.038083591467199099</v>
      </c>
      <c r="Q158">
        <v>0</v>
      </c>
      <c r="R158">
        <v>0</v>
      </c>
      <c r="S158">
        <v>0</v>
      </c>
      <c r="T158">
        <v>0.1239033796027785</v>
      </c>
      <c r="U158">
        <v>0.23350010406213259</v>
      </c>
      <c r="V158">
        <v>2.2246689110473001</v>
      </c>
      <c r="W158" t="s">
        <v>346</v>
      </c>
      <c r="X158" t="s">
        <v>347</v>
      </c>
      <c r="Y158" t="s">
        <v>348</v>
      </c>
      <c r="Z158" t="s">
        <v>349</v>
      </c>
      <c r="AA158" t="s">
        <v>350</v>
      </c>
      <c r="AB158" t="s">
        <v>351</v>
      </c>
      <c r="AC158" t="s">
        <v>352</v>
      </c>
      <c r="AD158" t="s">
        <v>353</v>
      </c>
      <c r="AE158" t="s">
        <v>354</v>
      </c>
      <c r="AF158" t="s">
        <v>355</v>
      </c>
      <c r="AG158" t="s">
        <v>356</v>
      </c>
      <c r="AH158" t="s">
        <v>357</v>
      </c>
      <c r="AI158" t="s">
        <v>358</v>
      </c>
      <c r="AJ158" t="s">
        <v>359</v>
      </c>
      <c r="AK158" t="s">
        <v>360</v>
      </c>
      <c r="AL158" t="s">
        <v>361</v>
      </c>
      <c r="AM158" t="s">
        <v>362</v>
      </c>
      <c r="AN158" t="s">
        <v>363</v>
      </c>
      <c r="AO158">
        <v>0</v>
      </c>
      <c r="AP158">
        <v>0.99065036238101656</v>
      </c>
      <c r="AQ158">
        <v>0</v>
      </c>
      <c r="AR158">
        <v>2.9928718838638879</v>
      </c>
      <c r="AS158">
        <v>0.26266751046353182</v>
      </c>
      <c r="AT158">
        <v>0</v>
      </c>
      <c r="AU158">
        <v>0</v>
      </c>
      <c r="AV158">
        <v>0.024181009818615901</v>
      </c>
      <c r="AW158"/>
      <c r="AX158">
        <v>0</v>
      </c>
      <c r="AY158">
        <v>2.2785344924266622</v>
      </c>
      <c r="AZ158">
        <v>0</v>
      </c>
      <c r="BA158">
        <v>0</v>
      </c>
      <c r="BB158">
        <v>0.0047570291018674002</v>
      </c>
      <c r="BC158">
        <v>0.0055936874056026998</v>
      </c>
      <c r="BD158">
        <v>0</v>
      </c>
      <c r="BE158">
        <v>0.1570991968034175</v>
      </c>
      <c r="BF158">
        <v>0.049405509389902902</v>
      </c>
      <c r="BG158">
        <v>0.34129753112792971</v>
      </c>
      <c r="BH158">
        <v>54.410727500915527</v>
      </c>
      <c r="BI158">
        <v>268.83865573406217</v>
      </c>
      <c r="BJ158">
        <v>147.67631478548051</v>
      </c>
      <c r="BK158">
        <v>4.1660827636718754</v>
      </c>
      <c r="BL158">
        <v>19.214538192749021</v>
      </c>
      <c r="BM158">
        <v>198.41288578033451</v>
      </c>
      <c r="BN158">
        <v>1.4896826815605171</v>
      </c>
      <c r="BO158">
        <v>4.1660827636718754</v>
      </c>
      <c r="BP158">
        <v>0</v>
      </c>
      <c r="BQ158">
        <v>0</v>
      </c>
      <c r="BR158">
        <v>0</v>
      </c>
      <c r="BS158">
        <v>12.63494533538818</v>
      </c>
      <c r="BT158">
        <v>22.902541503906249</v>
      </c>
      <c r="BU158">
        <v>216.6124020576477</v>
      </c>
      <c r="BV158">
        <v>0</v>
      </c>
      <c r="BW158">
        <v>11.3530029296875</v>
      </c>
      <c r="BX158">
        <v>0</v>
      </c>
      <c r="BY158">
        <v>196.18273712158199</v>
      </c>
      <c r="BZ158">
        <v>34.893327128887172</v>
      </c>
      <c r="CA158">
        <v>0</v>
      </c>
      <c r="CB158">
        <v>0</v>
      </c>
      <c r="CC158">
        <v>0.63881502151489256</v>
      </c>
      <c r="CD158">
        <v>0</v>
      </c>
      <c r="CE158">
        <v>0</v>
      </c>
      <c r="CF158">
        <v>215.97358703613281</v>
      </c>
      <c r="CG158">
        <v>0</v>
      </c>
      <c r="CH158">
        <v>0</v>
      </c>
      <c r="CI158">
        <v>0.33469020843505859</v>
      </c>
      <c r="CJ158">
        <v>0.34129753112792971</v>
      </c>
      <c r="CK158">
        <v>0</v>
      </c>
      <c r="CL158">
        <v>11.549538574218751</v>
      </c>
      <c r="CM158">
        <v>4.1660827636718754</v>
      </c>
    </row>
    <row r="159">
      <c r="A159" t="s">
        <v>523</v>
      </c>
      <c r="B159">
        <v>2017</v>
      </c>
      <c r="C159" t="s">
        <v>528</v>
      </c>
      <c r="D159">
        <v>163</v>
      </c>
      <c r="E159" t="s">
        <v>393</v>
      </c>
      <c r="F159" t="s">
        <v>404</v>
      </c>
      <c r="G159" t="s">
        <v>180</v>
      </c>
      <c r="H159">
        <v>0.22186569959539579</v>
      </c>
      <c r="I159">
        <v>1.0566485586993519</v>
      </c>
      <c r="J159">
        <v>1.154495780667115</v>
      </c>
      <c r="K159">
        <v>0.074381303995201306</v>
      </c>
      <c r="L159">
        <v>0</v>
      </c>
      <c r="M159">
        <v>0.84800571472089703</v>
      </c>
      <c r="N159">
        <v>0.0010593148560193999</v>
      </c>
      <c r="O159">
        <v>0.024133431610297799</v>
      </c>
      <c r="P159">
        <v>0.11674468260492531</v>
      </c>
      <c r="Q159">
        <v>0</v>
      </c>
      <c r="R159">
        <v>0.44533768890331332</v>
      </c>
      <c r="S159">
        <v>0.633182503907326</v>
      </c>
      <c r="T159">
        <v>0</v>
      </c>
      <c r="U159">
        <v>3.081825899395529</v>
      </c>
      <c r="V159">
        <v>0</v>
      </c>
      <c r="W159" t="s">
        <v>346</v>
      </c>
      <c r="X159" t="s">
        <v>347</v>
      </c>
      <c r="Y159" t="s">
        <v>348</v>
      </c>
      <c r="Z159" t="s">
        <v>349</v>
      </c>
      <c r="AA159" t="s">
        <v>350</v>
      </c>
      <c r="AB159" t="s">
        <v>351</v>
      </c>
      <c r="AC159" t="s">
        <v>352</v>
      </c>
      <c r="AD159" t="s">
        <v>353</v>
      </c>
      <c r="AE159" t="s">
        <v>354</v>
      </c>
      <c r="AF159" t="s">
        <v>355</v>
      </c>
      <c r="AG159" t="s">
        <v>356</v>
      </c>
      <c r="AH159" t="s">
        <v>357</v>
      </c>
      <c r="AI159" t="s">
        <v>358</v>
      </c>
      <c r="AJ159" t="s">
        <v>359</v>
      </c>
      <c r="AK159" t="s">
        <v>360</v>
      </c>
      <c r="AL159" t="s">
        <v>361</v>
      </c>
      <c r="AM159" t="s">
        <v>362</v>
      </c>
      <c r="AN159" t="s">
        <v>363</v>
      </c>
      <c r="AO159">
        <v>0</v>
      </c>
      <c r="AP159">
        <v>7.5850796576720061</v>
      </c>
      <c r="AQ159">
        <v>0</v>
      </c>
      <c r="AR159">
        <v>0.036424401291406602</v>
      </c>
      <c r="AS159">
        <v>2.759254172567482</v>
      </c>
      <c r="AT159">
        <v>0.034384053943003097</v>
      </c>
      <c r="AU159">
        <v>0</v>
      </c>
      <c r="AV159">
        <v>0</v>
      </c>
      <c r="AW159"/>
      <c r="AX159">
        <v>0</v>
      </c>
      <c r="AY159">
        <v>0</v>
      </c>
      <c r="AZ159">
        <v>0</v>
      </c>
      <c r="BA159">
        <v>0</v>
      </c>
      <c r="BB159">
        <v>0</v>
      </c>
      <c r="BC159">
        <v>0</v>
      </c>
      <c r="BD159">
        <v>0</v>
      </c>
      <c r="BE159">
        <v>0</v>
      </c>
      <c r="BF159">
        <v>0.67973418207749081</v>
      </c>
      <c r="BG159">
        <v>45.180546865463263</v>
      </c>
      <c r="BH159">
        <v>217.50325317382811</v>
      </c>
      <c r="BI159">
        <v>236.36880584716789</v>
      </c>
      <c r="BJ159">
        <v>15.47379045009613</v>
      </c>
      <c r="BK159">
        <v>0</v>
      </c>
      <c r="BL159">
        <v>91.187260427474968</v>
      </c>
      <c r="BM159">
        <v>0.1136034536361694</v>
      </c>
      <c r="BN159">
        <v>2.589122314453125</v>
      </c>
      <c r="BO159">
        <v>12.771064682006839</v>
      </c>
      <c r="BP159">
        <v>0</v>
      </c>
      <c r="BQ159">
        <v>43.307065429687498</v>
      </c>
      <c r="BR159">
        <v>62.281560058593747</v>
      </c>
      <c r="BS159">
        <v>0</v>
      </c>
      <c r="BT159">
        <v>302.27671997070308</v>
      </c>
      <c r="BU159">
        <v>0</v>
      </c>
      <c r="BV159">
        <v>0</v>
      </c>
      <c r="BW159">
        <v>86.926159667968747</v>
      </c>
      <c r="BX159">
        <v>0</v>
      </c>
      <c r="BY159">
        <v>2.387619323730469</v>
      </c>
      <c r="BZ159">
        <v>366.5453649187088</v>
      </c>
      <c r="CA159">
        <v>1.3491740417480469</v>
      </c>
      <c r="CB159">
        <v>0</v>
      </c>
      <c r="CC159">
        <v>0</v>
      </c>
      <c r="CD159">
        <v>0</v>
      </c>
      <c r="CE159">
        <v>0</v>
      </c>
      <c r="CF159">
        <v>0</v>
      </c>
      <c r="CG159">
        <v>0</v>
      </c>
      <c r="CH159">
        <v>0</v>
      </c>
      <c r="CI159">
        <v>0</v>
      </c>
      <c r="CJ159">
        <v>0</v>
      </c>
      <c r="CK159">
        <v>0</v>
      </c>
      <c r="CL159">
        <v>0</v>
      </c>
      <c r="CM159">
        <v>57.318078384399413</v>
      </c>
    </row>
    <row r="160">
      <c r="A160" t="s">
        <v>523</v>
      </c>
      <c r="B160">
        <v>2017</v>
      </c>
      <c r="C160" t="s">
        <v>528</v>
      </c>
      <c r="D160">
        <v>164</v>
      </c>
      <c r="E160" t="s">
        <v>393</v>
      </c>
      <c r="F160" t="s">
        <v>405</v>
      </c>
      <c r="G160" t="s">
        <v>180</v>
      </c>
      <c r="H160">
        <v>69.071786663100269</v>
      </c>
      <c r="I160">
        <v>33.895941212044598</v>
      </c>
      <c r="J160">
        <v>6.692331660738728</v>
      </c>
      <c r="K160">
        <v>0.1413392878865174</v>
      </c>
      <c r="L160">
        <v>0.030719483356960099</v>
      </c>
      <c r="M160">
        <v>1.217806432961529</v>
      </c>
      <c r="N160">
        <v>0.25670378255697168</v>
      </c>
      <c r="O160">
        <v>0</v>
      </c>
      <c r="P160">
        <v>0</v>
      </c>
      <c r="Q160">
        <v>0.0603832996335062</v>
      </c>
      <c r="R160">
        <v>75.376008988939915</v>
      </c>
      <c r="S160">
        <v>73.512495103593693</v>
      </c>
      <c r="T160">
        <v>41.209510924125958</v>
      </c>
      <c r="U160">
        <v>28.25137105000729</v>
      </c>
      <c r="V160">
        <v>7.7014259040110424</v>
      </c>
      <c r="W160" t="s">
        <v>346</v>
      </c>
      <c r="X160" t="s">
        <v>347</v>
      </c>
      <c r="Y160" t="s">
        <v>348</v>
      </c>
      <c r="Z160" t="s">
        <v>349</v>
      </c>
      <c r="AA160" t="s">
        <v>350</v>
      </c>
      <c r="AB160" t="s">
        <v>351</v>
      </c>
      <c r="AC160" t="s">
        <v>352</v>
      </c>
      <c r="AD160" t="s">
        <v>353</v>
      </c>
      <c r="AE160" t="s">
        <v>354</v>
      </c>
      <c r="AF160" t="s">
        <v>355</v>
      </c>
      <c r="AG160" t="s">
        <v>356</v>
      </c>
      <c r="AH160" t="s">
        <v>357</v>
      </c>
      <c r="AI160" t="s">
        <v>358</v>
      </c>
      <c r="AJ160" t="s">
        <v>359</v>
      </c>
      <c r="AK160" t="s">
        <v>360</v>
      </c>
      <c r="AL160" t="s">
        <v>361</v>
      </c>
      <c r="AM160" t="s">
        <v>362</v>
      </c>
      <c r="AN160" t="s">
        <v>363</v>
      </c>
      <c r="AO160">
        <v>70.668780136109518</v>
      </c>
      <c r="AP160">
        <v>21.851929213001512</v>
      </c>
      <c r="AQ160">
        <v>0</v>
      </c>
      <c r="AR160">
        <v>27.418473213073241</v>
      </c>
      <c r="AS160">
        <v>14.545822870889641</v>
      </c>
      <c r="AT160">
        <v>47.923668522875118</v>
      </c>
      <c r="AU160">
        <v>39.465631898415971</v>
      </c>
      <c r="AV160">
        <v>7.3210388347207322</v>
      </c>
      <c r="AW160"/>
      <c r="AX160">
        <v>0.018369408164236999</v>
      </c>
      <c r="AY160">
        <v>18.734608166865009</v>
      </c>
      <c r="AZ160">
        <v>42.476740676580718</v>
      </c>
      <c r="BA160">
        <v>38.751493830270327</v>
      </c>
      <c r="BB160">
        <v>34.725158414280727</v>
      </c>
      <c r="BC160">
        <v>2.5927211031947932</v>
      </c>
      <c r="BD160">
        <v>43.176463628120302</v>
      </c>
      <c r="BE160">
        <v>16.239716467774379</v>
      </c>
      <c r="BF160">
        <v>16.918091460100619</v>
      </c>
      <c r="BG160">
        <v>14065.72129042268</v>
      </c>
      <c r="BH160">
        <v>6977.2275959789758</v>
      </c>
      <c r="BI160">
        <v>1370.1725631842021</v>
      </c>
      <c r="BJ160">
        <v>29.403282890319819</v>
      </c>
      <c r="BK160">
        <v>6.3928035736083988</v>
      </c>
      <c r="BL160">
        <v>130.95245754241941</v>
      </c>
      <c r="BM160">
        <v>27.529526367187501</v>
      </c>
      <c r="BN160">
        <v>0</v>
      </c>
      <c r="BO160">
        <v>0</v>
      </c>
      <c r="BP160">
        <v>6.3928035736083988</v>
      </c>
      <c r="BQ160">
        <v>7329.9741621945786</v>
      </c>
      <c r="BR160">
        <v>7230.889752319601</v>
      </c>
      <c r="BS160">
        <v>4202.3060185578461</v>
      </c>
      <c r="BT160">
        <v>2770.9974717736231</v>
      </c>
      <c r="BU160">
        <v>749.87534372091261</v>
      </c>
      <c r="BV160">
        <v>4624.9580294418338</v>
      </c>
      <c r="BW160">
        <v>250.42641258239749</v>
      </c>
      <c r="BX160">
        <v>0</v>
      </c>
      <c r="BY160">
        <v>1797.280782928467</v>
      </c>
      <c r="BZ160">
        <v>1932.2989542829989</v>
      </c>
      <c r="CA160">
        <v>1880.446373879611</v>
      </c>
      <c r="CB160">
        <v>2264.460029907229</v>
      </c>
      <c r="CC160">
        <v>193.4075382208824</v>
      </c>
      <c r="CD160">
        <v>0</v>
      </c>
      <c r="CE160">
        <v>0.53885289192199703</v>
      </c>
      <c r="CF160">
        <v>1775.7819953846929</v>
      </c>
      <c r="CG160">
        <v>917.09363769531251</v>
      </c>
      <c r="CH160">
        <v>811.51317024230957</v>
      </c>
      <c r="CI160">
        <v>2443.157327554225</v>
      </c>
      <c r="CJ160">
        <v>158.19427280426021</v>
      </c>
      <c r="CK160">
        <v>778.8515155029296</v>
      </c>
      <c r="CL160">
        <v>1193.9031872558589</v>
      </c>
      <c r="CM160">
        <v>1426.605455474853</v>
      </c>
    </row>
    <row r="161">
      <c r="A161" t="s">
        <v>523</v>
      </c>
      <c r="B161">
        <v>2017</v>
      </c>
      <c r="C161" t="s">
        <v>528</v>
      </c>
      <c r="D161">
        <v>165</v>
      </c>
      <c r="E161" t="s">
        <v>393</v>
      </c>
      <c r="F161" t="s">
        <v>406</v>
      </c>
      <c r="G161" t="s">
        <v>180</v>
      </c>
      <c r="H161">
        <v>9.8748064039793988</v>
      </c>
      <c r="I161">
        <v>5.0190454985584818</v>
      </c>
      <c r="J161">
        <v>0.30213093594134383</v>
      </c>
      <c r="K161">
        <v>0.1056571935154903</v>
      </c>
      <c r="L161">
        <v>0.033216701316379597</v>
      </c>
      <c r="M161">
        <v>1.4029719754430321</v>
      </c>
      <c r="N161">
        <v>0.067300122056219103</v>
      </c>
      <c r="O161">
        <v>0.16728962673955969</v>
      </c>
      <c r="P161">
        <v>0.0039899797156733004</v>
      </c>
      <c r="Q161">
        <v>0.061169177240751299</v>
      </c>
      <c r="R161">
        <v>13.738841147272041</v>
      </c>
      <c r="S161">
        <v>7.5458146556488579</v>
      </c>
      <c r="T161">
        <v>3.8484449767987661</v>
      </c>
      <c r="U161">
        <v>4.8873655286445699</v>
      </c>
      <c r="V161">
        <v>0.0180813630260796</v>
      </c>
      <c r="W161" t="s">
        <v>346</v>
      </c>
      <c r="X161" t="s">
        <v>347</v>
      </c>
      <c r="Y161" t="s">
        <v>348</v>
      </c>
      <c r="Z161" t="s">
        <v>349</v>
      </c>
      <c r="AA161" t="s">
        <v>350</v>
      </c>
      <c r="AB161" t="s">
        <v>351</v>
      </c>
      <c r="AC161" t="s">
        <v>352</v>
      </c>
      <c r="AD161" t="s">
        <v>353</v>
      </c>
      <c r="AE161" t="s">
        <v>354</v>
      </c>
      <c r="AF161" t="s">
        <v>355</v>
      </c>
      <c r="AG161" t="s">
        <v>356</v>
      </c>
      <c r="AH161" t="s">
        <v>357</v>
      </c>
      <c r="AI161" t="s">
        <v>358</v>
      </c>
      <c r="AJ161" t="s">
        <v>359</v>
      </c>
      <c r="AK161" t="s">
        <v>360</v>
      </c>
      <c r="AL161" t="s">
        <v>361</v>
      </c>
      <c r="AM161" t="s">
        <v>362</v>
      </c>
      <c r="AN161" t="s">
        <v>363</v>
      </c>
      <c r="AO161">
        <v>5.0371915305250416</v>
      </c>
      <c r="AP161">
        <v>1.733032157861339</v>
      </c>
      <c r="AQ161">
        <v>0</v>
      </c>
      <c r="AR161">
        <v>0</v>
      </c>
      <c r="AS161">
        <v>0.048073907193687898</v>
      </c>
      <c r="AT161">
        <v>7.2338880835403438</v>
      </c>
      <c r="AU161">
        <v>9.0649664105039509</v>
      </c>
      <c r="AV161">
        <v>0</v>
      </c>
      <c r="AW161"/>
      <c r="AX161">
        <v>0</v>
      </c>
      <c r="AY161">
        <v>0</v>
      </c>
      <c r="AZ161">
        <v>0</v>
      </c>
      <c r="BA161">
        <v>0</v>
      </c>
      <c r="BB161">
        <v>0.018849946143199601</v>
      </c>
      <c r="BC161">
        <v>1.4396084863544649</v>
      </c>
      <c r="BD161">
        <v>0</v>
      </c>
      <c r="BE161">
        <v>18.938107161883821</v>
      </c>
      <c r="BF161">
        <v>5.8518215521939494</v>
      </c>
      <c r="BG161">
        <v>2010.8973777198789</v>
      </c>
      <c r="BH161">
        <v>1033.133216125965</v>
      </c>
      <c r="BI161">
        <v>61.85759162902832</v>
      </c>
      <c r="BJ161">
        <v>21.980217933654789</v>
      </c>
      <c r="BK161">
        <v>6.9124810600280746</v>
      </c>
      <c r="BL161">
        <v>150.86357164382929</v>
      </c>
      <c r="BM161">
        <v>7.2174257278442377</v>
      </c>
      <c r="BN161">
        <v>17.947439575195311</v>
      </c>
      <c r="BO161">
        <v>0.43647631645202639</v>
      </c>
      <c r="BP161">
        <v>6.4760047435760493</v>
      </c>
      <c r="BQ161">
        <v>1336.0398352050779</v>
      </c>
      <c r="BR161">
        <v>742.22693420410167</v>
      </c>
      <c r="BS161">
        <v>392.44201460838309</v>
      </c>
      <c r="BT161">
        <v>479.37062946558001</v>
      </c>
      <c r="BU161">
        <v>1.7605529785156251</v>
      </c>
      <c r="BV161">
        <v>329.66183044433592</v>
      </c>
      <c r="BW161">
        <v>19.860810546875001</v>
      </c>
      <c r="BX161">
        <v>0</v>
      </c>
      <c r="BY161">
        <v>0</v>
      </c>
      <c r="BZ161">
        <v>6.3862430763244626</v>
      </c>
      <c r="CA161">
        <v>283.84593740463248</v>
      </c>
      <c r="CB161">
        <v>520.12987304687499</v>
      </c>
      <c r="CC161">
        <v>0</v>
      </c>
      <c r="CD161">
        <v>0</v>
      </c>
      <c r="CE161">
        <v>0</v>
      </c>
      <c r="CF161">
        <v>0</v>
      </c>
      <c r="CG161">
        <v>0</v>
      </c>
      <c r="CH161">
        <v>0</v>
      </c>
      <c r="CI161">
        <v>1.326225311756134</v>
      </c>
      <c r="CJ161">
        <v>87.837375698089602</v>
      </c>
      <c r="CK161">
        <v>0</v>
      </c>
      <c r="CL161">
        <v>1392.2820971679689</v>
      </c>
      <c r="CM161">
        <v>493.45049177169778</v>
      </c>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MICS06</vt:lpstr>
      <vt:lpstr>SFHS16</vt:lpstr>
      <vt:lpstr>SHFS17</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2021-05-26T10:59:53Z</dcterms:modified>
</cp:coreProperties>
</file>